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Data Analysis\ExcelR_Material\Excel Projects\"/>
    </mc:Choice>
  </mc:AlternateContent>
  <xr:revisionPtr revIDLastSave="0" documentId="13_ncr:1_{94465687-6573-42E0-A2B2-513067A8E612}" xr6:coauthVersionLast="47" xr6:coauthVersionMax="47" xr10:uidLastSave="{00000000-0000-0000-0000-000000000000}"/>
  <bookViews>
    <workbookView xWindow="-120" yWindow="-120" windowWidth="20730" windowHeight="11760" tabRatio="701" activeTab="7" xr2:uid="{00000000-000D-0000-FFFF-FFFF00000000}"/>
  </bookViews>
  <sheets>
    <sheet name="Combo_Chart" sheetId="3" r:id="rId1"/>
    <sheet name="Waterfall_Chart" sheetId="4" r:id="rId2"/>
    <sheet name="Donut_Chart" sheetId="5" r:id="rId3"/>
    <sheet name="Map_Chart" sheetId="6" r:id="rId4"/>
    <sheet name="Top-5" sheetId="7" r:id="rId5"/>
    <sheet name="KPI" sheetId="8" r:id="rId6"/>
    <sheet name="KPI YOY" sheetId="9" r:id="rId7"/>
    <sheet name="Data" sheetId="1" r:id="rId8"/>
    <sheet name="layout" sheetId="2" r:id="rId9"/>
  </sheets>
  <definedNames>
    <definedName name="_xlchart.v1.0" hidden="1">Waterfall_Chart!$D$4:$D$6</definedName>
    <definedName name="_xlchart.v1.1" hidden="1">Waterfall_Chart!$E$3</definedName>
    <definedName name="_xlchart.v1.2" hidden="1">Waterfall_Chart!$E$4:$E$6</definedName>
    <definedName name="_xlchart.v1.7" hidden="1">Waterfall_Chart!$D$4:$D$6</definedName>
    <definedName name="_xlchart.v1.8" hidden="1">Waterfall_Chart!$E$3</definedName>
    <definedName name="_xlchart.v1.9" hidden="1">Waterfall_Chart!$E$4:$E$6</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9"/>
  <c r="F10" i="9"/>
  <c r="E10" i="9"/>
  <c r="D10" i="9"/>
  <c r="C10" i="9"/>
  <c r="N17" i="8"/>
  <c r="K17" i="8"/>
  <c r="H17" i="8"/>
  <c r="E17" i="8"/>
  <c r="B17" i="8"/>
  <c r="E5" i="6"/>
  <c r="E9" i="6"/>
  <c r="E13" i="6"/>
  <c r="E17" i="6"/>
  <c r="E21" i="6"/>
  <c r="E25" i="6"/>
  <c r="E29" i="6"/>
  <c r="E33" i="6"/>
  <c r="E37" i="6"/>
  <c r="E41" i="6"/>
  <c r="E45" i="6"/>
  <c r="E49" i="6"/>
  <c r="E8" i="6"/>
  <c r="E6" i="6"/>
  <c r="E10" i="6"/>
  <c r="E14" i="6"/>
  <c r="E18" i="6"/>
  <c r="E22" i="6"/>
  <c r="E26" i="6"/>
  <c r="E30" i="6"/>
  <c r="E34" i="6"/>
  <c r="E38" i="6"/>
  <c r="E42" i="6"/>
  <c r="E46" i="6"/>
  <c r="E50" i="6"/>
  <c r="E12" i="6"/>
  <c r="E20" i="6"/>
  <c r="E28" i="6"/>
  <c r="E36" i="6"/>
  <c r="E44" i="6"/>
  <c r="E52" i="6"/>
  <c r="E7" i="6"/>
  <c r="E11" i="6"/>
  <c r="E15" i="6"/>
  <c r="E19" i="6"/>
  <c r="E23" i="6"/>
  <c r="E27" i="6"/>
  <c r="E31" i="6"/>
  <c r="E35" i="6"/>
  <c r="E39" i="6"/>
  <c r="E43" i="6"/>
  <c r="E47" i="6"/>
  <c r="E51" i="6"/>
  <c r="E16" i="6"/>
  <c r="E24" i="6"/>
  <c r="E32" i="6"/>
  <c r="E40" i="6"/>
  <c r="E48" i="6"/>
  <c r="E4" i="6"/>
  <c r="E5" i="4"/>
  <c r="E6" i="4"/>
  <c r="E4" i="4"/>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<sst xmlns="http://schemas.openxmlformats.org/spreadsheetml/2006/main" count="130134" uniqueCount="10957">
  <si>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</si>
  <si>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</si>
  <si>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</si>
  <si>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</si>
  <si>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</si>
  <si>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</si>
  <si>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</si>
  <si>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</si>
  <si>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</si>
  <si>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</si>
  <si>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</si>
  <si>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</si>
  <si>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</si>
  <si>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</si>
  <si>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</si>
  <si>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</si>
  <si>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</si>
  <si>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</si>
  <si>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</si>
  <si>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</si>
  <si>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</si>
  <si>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</si>
  <si>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</si>
  <si>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</si>
  <si>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</si>
  <si>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</si>
  <si>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</si>
  <si>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</si>
  <si>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</si>
  <si>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</si>
  <si>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</si>
  <si>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</si>
  <si>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</si>
  <si>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</si>
  <si>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</si>
  <si>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</si>
  <si>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</si>
  <si>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</si>
  <si>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</si>
  <si>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</si>
  <si>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</si>
  <si>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</si>
  <si>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</si>
  <si>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</si>
  <si>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</si>
  <si>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</si>
  <si>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</si>
  <si>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</si>
  <si>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</si>
  <si>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</si>
  <si>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</si>
  <si>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</si>
  <si>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</si>
  <si>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</si>
  <si>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</si>
  <si>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</si>
  <si>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</si>
  <si>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</si>
  <si>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</si>
  <si>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</si>
  <si>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</si>
  <si>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</si>
  <si>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</si>
  <si>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</si>
  <si>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</si>
  <si>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</si>
  <si>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</si>
  <si>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</si>
  <si>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</si>
  <si>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</si>
  <si>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</si>
  <si>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</si>
  <si>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</si>
  <si>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</si>
  <si>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</si>
  <si>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</si>
  <si>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</si>
  <si>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</si>
  <si>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</si>
  <si>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</si>
  <si>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</si>
  <si>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</si>
  <si>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</si>
  <si>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</si>
  <si>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</si>
  <si>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</si>
  <si>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</si>
  <si>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</si>
  <si>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</si>
  <si>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</si>
  <si>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</si>
  <si>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</si>
  <si>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</si>
  <si>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</si>
  <si>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</si>
  <si>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</si>
  <si>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</si>
  <si>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</si>
  <si>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</si>
  <si>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</si>
  <si>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</si>
  <si>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</si>
  <si>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</si>
  <si>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</si>
  <si>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</si>
  <si>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</si>
  <si>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</si>
  <si>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</si>
  <si>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</si>
  <si>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</si>
  <si>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</si>
  <si>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</si>
  <si>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</si>
  <si>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</si>
  <si>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</si>
  <si>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</si>
  <si>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</si>
  <si>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</si>
  <si>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</si>
  <si>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</si>
  <si>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</si>
  <si>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</si>
  <si>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</si>
  <si>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</si>
  <si>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</si>
  <si>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</si>
  <si>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</si>
  <si>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</si>
  <si>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</si>
  <si>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</si>
  <si>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</si>
  <si>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</si>
  <si>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</si>
  <si>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</si>
  <si>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</si>
  <si>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</si>
  <si>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</si>
  <si>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</si>
  <si>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</si>
  <si>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</si>
  <si>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</si>
  <si>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</si>
  <si>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</si>
  <si>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</si>
  <si>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</si>
  <si>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</si>
  <si>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</si>
  <si>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</si>
  <si>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</si>
  <si>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</si>
  <si>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</si>
  <si>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</si>
  <si>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</si>
  <si>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</si>
  <si>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</si>
  <si>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</si>
  <si>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</si>
  <si>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</si>
  <si>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</si>
  <si>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</si>
  <si>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</si>
  <si>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</si>
  <si>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</si>
  <si>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</si>
  <si>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</si>
  <si>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</si>
  <si>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</si>
  <si>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</si>
  <si>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</si>
  <si>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</si>
  <si>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</si>
  <si>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</si>
  <si>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</si>
  <si>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</si>
  <si>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</si>
  <si>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</si>
  <si>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</si>
  <si>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</si>
  <si>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</si>
  <si>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</si>
  <si>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</si>
  <si>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</si>
  <si>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</si>
  <si>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</si>
  <si>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</si>
  <si>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</si>
  <si>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</si>
  <si>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</si>
  <si>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</si>
  <si>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</si>
  <si>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</si>
  <si>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</si>
  <si>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</si>
  <si>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</si>
  <si>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</si>
  <si>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</si>
  <si>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</si>
  <si>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</si>
  <si>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</si>
  <si>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</si>
  <si>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</si>
  <si>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</si>
  <si>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</si>
  <si>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</si>
  <si>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</si>
  <si>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</si>
  <si>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</si>
  <si>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</si>
  <si>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</si>
  <si>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</si>
  <si>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</si>
  <si>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</si>
  <si>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</si>
  <si>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</si>
  <si>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</si>
  <si>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</si>
  <si>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</si>
  <si>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</si>
  <si>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</si>
  <si>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</si>
  <si>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</si>
  <si>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</si>
  <si>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</si>
  <si>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</si>
  <si>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</si>
  <si>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</si>
  <si>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</si>
  <si>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</si>
  <si>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</si>
  <si>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</si>
  <si>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</si>
  <si>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</si>
  <si>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</si>
  <si>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</si>
  <si>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</si>
  <si>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</si>
  <si>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</si>
  <si>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</si>
  <si>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</si>
  <si>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</si>
  <si>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</si>
  <si>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</si>
  <si>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</si>
  <si>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</si>
  <si>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</si>
  <si>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</si>
  <si>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</si>
  <si>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</si>
  <si>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</si>
  <si>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</si>
  <si>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</si>
  <si>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</si>
  <si>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</si>
  <si>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</si>
  <si>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</si>
  <si>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</si>
  <si>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</si>
  <si>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</si>
  <si>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</si>
  <si>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</si>
  <si>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</si>
  <si>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</si>
  <si>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</si>
  <si>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</si>
  <si>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</si>
  <si>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</si>
  <si>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</si>
  <si>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</si>
  <si>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</si>
  <si>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</si>
  <si>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</si>
  <si>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</si>
  <si>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</si>
  <si>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</si>
  <si>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</si>
  <si>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</si>
  <si>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</si>
  <si>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</si>
  <si>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</si>
  <si>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</si>
  <si>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</si>
  <si>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</si>
  <si>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</si>
  <si>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</si>
  <si>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</si>
  <si>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</si>
  <si>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</si>
  <si>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</si>
  <si>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</si>
  <si>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</si>
  <si>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</si>
  <si>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</si>
  <si>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</si>
  <si>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</si>
  <si>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</si>
  <si>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</si>
  <si>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</si>
  <si>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</si>
  <si>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</si>
  <si>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</si>
  <si>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</si>
  <si>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</si>
  <si>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</si>
  <si>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</si>
  <si>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</si>
  <si>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</si>
  <si>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</si>
  <si>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</si>
  <si>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</si>
  <si>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</si>
  <si>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</si>
  <si>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</si>
  <si>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</si>
  <si>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</si>
  <si>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</si>
  <si>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</si>
  <si>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</si>
  <si>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</si>
  <si>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</si>
  <si>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</si>
  <si>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</si>
  <si>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</si>
  <si>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</si>
  <si>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</si>
  <si>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</si>
  <si>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</si>
  <si>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</si>
  <si>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</si>
  <si>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</si>
  <si>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</si>
  <si>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</si>
  <si>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</si>
  <si>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</si>
  <si>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</si>
  <si>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</si>
  <si>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</si>
  <si>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</si>
  <si>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</si>
  <si>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</si>
  <si>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</si>
  <si>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</si>
  <si>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</si>
  <si>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</si>
  <si>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</si>
  <si>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</si>
  <si>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</si>
  <si>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</si>
  <si>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</si>
  <si>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</si>
  <si>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</si>
  <si>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</si>
  <si>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</si>
  <si>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</si>
  <si>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</si>
  <si>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</si>
  <si>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</si>
  <si>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</si>
  <si>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</si>
  <si>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</si>
  <si>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</si>
  <si>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</si>
  <si>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</si>
  <si>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</si>
  <si>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</si>
  <si>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</si>
  <si>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</si>
  <si>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</si>
  <si>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</si>
  <si>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</si>
  <si>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</si>
  <si>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</si>
  <si>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</si>
  <si>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</si>
  <si>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</si>
  <si>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</si>
  <si>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</si>
  <si>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</si>
  <si>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</si>
  <si>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</si>
  <si>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</si>
  <si>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</si>
  <si>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</si>
  <si>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</si>
  <si>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</si>
  <si>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</si>
  <si>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</si>
  <si>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</si>
  <si>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</si>
  <si>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</si>
  <si>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</si>
  <si>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</si>
  <si>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</si>
  <si>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</si>
  <si>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</si>
  <si>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</si>
  <si>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</si>
  <si>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</si>
  <si>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</si>
  <si>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</si>
  <si>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</si>
  <si>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</si>
  <si>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</si>
  <si>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</si>
  <si>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</si>
  <si>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</si>
  <si>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</si>
  <si>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</si>
  <si>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</si>
  <si>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</si>
  <si>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</si>
  <si>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</si>
  <si>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</si>
  <si>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</si>
  <si>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</si>
  <si>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</si>
  <si>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</si>
  <si>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</si>
  <si>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</si>
  <si>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</si>
  <si>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</si>
  <si>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</si>
  <si>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</si>
  <si>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</si>
  <si>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</si>
  <si>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</si>
  <si>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</si>
  <si>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</si>
  <si>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</si>
  <si>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</si>
  <si>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</si>
  <si>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</si>
  <si>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</si>
  <si>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</si>
  <si>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</si>
  <si>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</si>
  <si>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</si>
  <si>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</si>
  <si>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</si>
  <si>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</si>
  <si>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</si>
  <si>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</si>
  <si>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</si>
  <si>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</si>
  <si>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</si>
  <si>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</si>
  <si>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</si>
  <si>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</si>
  <si>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</si>
  <si>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</si>
  <si>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</si>
  <si>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</si>
  <si>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</si>
  <si>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</si>
  <si>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</si>
  <si>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</si>
  <si>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</si>
  <si>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</si>
  <si>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</si>
  <si>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</si>
  <si>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</si>
  <si>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</si>
  <si>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</si>
  <si>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</si>
  <si>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</si>
  <si>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</si>
  <si>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</si>
  <si>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</si>
  <si>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</si>
  <si>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</si>
  <si>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</si>
  <si>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</si>
  <si>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</si>
  <si>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</si>
  <si>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</si>
  <si>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</si>
  <si>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</si>
  <si>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</si>
  <si>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</si>
  <si>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</si>
  <si>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</si>
  <si>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</si>
  <si>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</si>
  <si>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</si>
  <si>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</si>
  <si>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</si>
  <si>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</si>
  <si>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</si>
  <si>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</si>
  <si>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</si>
  <si>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</si>
  <si>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</si>
  <si>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</si>
  <si>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</si>
  <si>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</si>
  <si>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</si>
  <si>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</si>
  <si>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</si>
  <si>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</si>
  <si>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</si>
  <si>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</si>
  <si>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</si>
  <si>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</si>
  <si>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</si>
  <si>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</si>
  <si>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</si>
  <si>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</si>
  <si>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</si>
  <si>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</si>
  <si>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</si>
  <si>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</si>
  <si>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</si>
  <si>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</si>
  <si>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</si>
  <si>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</si>
  <si>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</si>
  <si>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</si>
  <si>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</si>
  <si>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</si>
  <si>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</si>
  <si>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</si>
  <si>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</si>
  <si>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</si>
  <si>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</si>
  <si>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</si>
  <si>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</si>
  <si>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</si>
  <si>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</si>
  <si>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</si>
  <si>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</si>
  <si>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</si>
  <si>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</si>
  <si>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</si>
  <si>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</si>
  <si>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</si>
  <si>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</si>
  <si>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</si>
  <si>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</si>
  <si>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</si>
  <si>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</si>
  <si>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</si>
  <si>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</si>
  <si>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</si>
  <si>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</si>
  <si>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</si>
  <si>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</si>
  <si>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</si>
  <si>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</si>
  <si>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</si>
  <si>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</si>
  <si>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</si>
  <si>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</si>
  <si>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</si>
  <si>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</si>
  <si>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</si>
  <si>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</si>
  <si>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</si>
  <si>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</si>
  <si>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</si>
  <si>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</si>
  <si>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</si>
  <si>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</si>
  <si>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</si>
  <si>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</si>
  <si>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</si>
  <si>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</si>
  <si>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</si>
  <si>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</si>
  <si>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</si>
  <si>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</si>
  <si>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</si>
  <si>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</si>
  <si>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</si>
  <si>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</si>
  <si>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</si>
  <si>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</si>
  <si>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</si>
  <si>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</si>
  <si>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</si>
  <si>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</si>
  <si>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</si>
  <si>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</si>
  <si>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</si>
  <si>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</si>
  <si>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</si>
  <si>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</si>
  <si>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</si>
  <si>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</si>
  <si>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</si>
  <si>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</si>
  <si>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</si>
  <si>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</si>
  <si>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</si>
  <si>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</si>
  <si>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</si>
  <si>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</si>
  <si>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</si>
  <si>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</si>
  <si>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</si>
  <si>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</si>
  <si>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</si>
  <si>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</si>
  <si>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</si>
  <si>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</si>
  <si>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</si>
  <si>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</si>
  <si>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</si>
  <si>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</si>
  <si>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</si>
  <si>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</si>
  <si>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</si>
  <si>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</si>
  <si>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</si>
  <si>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</si>
  <si>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</si>
  <si>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</si>
  <si>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</si>
  <si>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</si>
  <si>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</si>
  <si>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</si>
  <si>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</si>
  <si>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</si>
  <si>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</si>
  <si>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</si>
  <si>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</si>
  <si>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</si>
  <si>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</si>
  <si>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</si>
  <si>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</si>
  <si>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</si>
  <si>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</si>
  <si>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</si>
  <si>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</si>
  <si>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</si>
  <si>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</si>
  <si>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</si>
  <si>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</si>
  <si>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</si>
  <si>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</si>
  <si>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</si>
  <si>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</si>
  <si>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</si>
  <si>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</si>
  <si>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</si>
  <si>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</si>
  <si>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</si>
  <si>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</si>
  <si>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</si>
  <si>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</si>
  <si>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</si>
  <si>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</si>
  <si>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</si>
  <si>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</si>
  <si>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</si>
  <si>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</si>
  <si>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</si>
  <si>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</si>
  <si>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</si>
  <si>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</si>
  <si>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</si>
  <si>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</si>
  <si>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</si>
  <si>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</si>
  <si>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</si>
  <si>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</si>
  <si>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</si>
  <si>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</si>
  <si>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</si>
  <si>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</si>
  <si>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</si>
  <si>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</si>
  <si>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</si>
  <si>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</si>
  <si>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</si>
  <si>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</si>
  <si>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</si>
  <si>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</si>
  <si>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</si>
  <si>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</si>
  <si>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</si>
  <si>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</si>
  <si>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</si>
  <si>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</si>
  <si>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</si>
  <si>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</si>
  <si>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</si>
  <si>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</si>
  <si>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</si>
  <si>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</si>
  <si>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</si>
  <si>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</si>
  <si>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</si>
  <si>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</si>
  <si>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</si>
  <si>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</si>
  <si>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</si>
  <si>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</si>
  <si>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</si>
  <si>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</si>
  <si>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</si>
  <si>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</si>
  <si>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</si>
  <si>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</si>
  <si>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</si>
  <si>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</si>
  <si>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</si>
  <si>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</si>
  <si>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</si>
  <si>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</si>
  <si>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</si>
  <si>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</si>
  <si>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</si>
  <si>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</si>
  <si>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</si>
  <si>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</si>
  <si>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</si>
  <si>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</si>
  <si>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</si>
  <si>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</si>
  <si>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</si>
  <si>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</si>
  <si>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</si>
  <si>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</si>
  <si>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</si>
  <si>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</si>
  <si>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</si>
  <si>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</si>
  <si>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</si>
  <si>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</si>
  <si>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</si>
  <si>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</si>
  <si>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</si>
  <si>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</si>
  <si>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</si>
  <si>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</si>
  <si>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</si>
  <si>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</si>
  <si>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</si>
  <si>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</si>
  <si>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</si>
  <si>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</si>
  <si>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</si>
  <si>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</si>
  <si>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</si>
  <si>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</si>
  <si>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</si>
  <si>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</si>
  <si>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</si>
  <si>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</si>
  <si>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</si>
  <si>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</si>
  <si>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</si>
  <si>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</si>
  <si>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</si>
  <si>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</si>
  <si>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</si>
  <si>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</si>
  <si>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</si>
  <si>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</si>
  <si>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</si>
  <si>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</si>
  <si>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</si>
  <si>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</si>
  <si>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</si>
  <si>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</si>
  <si>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</si>
  <si>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</si>
  <si>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</si>
  <si>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</si>
  <si>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</si>
  <si>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</si>
  <si>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</si>
  <si>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</si>
  <si>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</si>
  <si>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</si>
  <si>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</si>
  <si>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</si>
  <si>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</si>
  <si>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</si>
  <si>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</si>
  <si>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</si>
  <si>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</si>
  <si>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</si>
  <si>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</si>
  <si>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</si>
  <si>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</si>
  <si>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</si>
  <si>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</si>
  <si>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</si>
  <si>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</si>
  <si>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</si>
  <si>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</si>
  <si>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</si>
  <si>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</si>
  <si>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</si>
  <si>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</si>
  <si>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</si>
  <si>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</si>
  <si>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</si>
  <si>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</si>
  <si>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</si>
  <si>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</si>
  <si>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</si>
  <si>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</si>
  <si>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</si>
  <si>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</si>
  <si>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</si>
  <si>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</si>
  <si>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</si>
  <si>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</si>
  <si>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</si>
  <si>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</si>
  <si>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</si>
  <si>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</si>
  <si>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</si>
  <si>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</si>
  <si>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</si>
  <si>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</si>
  <si>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</si>
  <si>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</si>
  <si>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</si>
  <si>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</si>
  <si>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</si>
  <si>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</si>
  <si>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</si>
  <si>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</si>
  <si>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</si>
  <si>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</si>
  <si>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</si>
  <si>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</si>
  <si>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</si>
  <si>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</si>
  <si>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</si>
  <si>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</si>
  <si>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</si>
  <si>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</si>
  <si>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</si>
  <si>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</si>
  <si>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</si>
  <si>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</si>
  <si>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</si>
  <si>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</si>
  <si>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</si>
  <si>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</si>
  <si>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</si>
  <si>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</si>
  <si>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</si>
  <si>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</si>
  <si>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</si>
  <si>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</si>
  <si>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</si>
  <si>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</si>
  <si>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</si>
  <si>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</si>
  <si>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</si>
  <si>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</si>
  <si>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</si>
  <si>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</si>
  <si>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</si>
  <si>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</si>
  <si>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</si>
  <si>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</si>
  <si>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</si>
  <si>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</si>
  <si>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</si>
  <si>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</si>
  <si>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</si>
  <si>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</si>
  <si>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</si>
  <si>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</si>
  <si>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</si>
  <si>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</si>
  <si>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</si>
  <si>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</si>
  <si>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</si>
  <si>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</si>
  <si>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</si>
  <si>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</si>
  <si>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</si>
  <si>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</si>
  <si>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</si>
  <si>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</si>
  <si>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</si>
  <si>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</si>
  <si>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</si>
  <si>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</si>
  <si>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</si>
  <si>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</si>
  <si>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</si>
  <si>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</si>
  <si>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</si>
  <si>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</si>
  <si>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</si>
  <si>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</si>
  <si>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</si>
  <si>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</si>
  <si>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</si>
  <si>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</si>
  <si>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</si>
  <si>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</si>
  <si>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</si>
  <si>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</si>
  <si>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</si>
  <si>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</si>
  <si>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</si>
  <si>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</si>
  <si>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</si>
  <si>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</si>
  <si>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</si>
  <si>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</si>
  <si>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</si>
  <si>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</si>
  <si>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</si>
  <si>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</si>
  <si>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</si>
  <si>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</si>
  <si>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</si>
  <si>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</si>
  <si>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</si>
  <si>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</si>
  <si>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</si>
  <si>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</si>
  <si>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</si>
  <si>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</si>
  <si>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</si>
  <si>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</si>
  <si>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</si>
  <si>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</si>
  <si>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</si>
  <si>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</si>
  <si>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</si>
  <si>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</si>
  <si>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</si>
  <si>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</si>
  <si>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</si>
  <si>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</si>
  <si>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</si>
  <si>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</si>
  <si>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</si>
  <si>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</si>
  <si>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</si>
  <si>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</si>
  <si>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</si>
  <si>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</si>
  <si>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</si>
  <si>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</si>
  <si>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</si>
  <si>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</si>
  <si>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</si>
  <si>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</si>
  <si>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</si>
  <si>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</si>
  <si>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</si>
  <si>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</si>
  <si>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</si>
  <si>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</si>
  <si>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</si>
  <si>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</si>
  <si>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</si>
  <si>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</si>
  <si>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</si>
  <si>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</si>
  <si>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</si>
  <si>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</si>
  <si>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</si>
  <si>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</si>
  <si>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</si>
  <si>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</si>
  <si>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</si>
  <si>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</si>
  <si>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</si>
  <si>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</si>
  <si>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</si>
  <si>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</si>
  <si>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</si>
  <si>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</si>
  <si>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</si>
  <si>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</si>
  <si>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</si>
  <si>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</si>
  <si>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</si>
  <si>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</si>
  <si>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</si>
  <si>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</si>
  <si>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</si>
  <si>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</si>
  <si>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</si>
  <si>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</si>
  <si>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</si>
  <si>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</si>
  <si>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</si>
  <si>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</si>
  <si>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</si>
  <si>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</si>
  <si>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</si>
  <si>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</si>
  <si>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</si>
  <si>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</si>
  <si>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</si>
  <si>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</si>
  <si>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</si>
  <si>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</si>
  <si>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</si>
  <si>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</si>
  <si>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</si>
  <si>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</si>
  <si>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</si>
  <si>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</si>
  <si>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</si>
  <si>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</si>
  <si>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</si>
  <si>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</si>
  <si>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</si>
  <si>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</si>
  <si>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</si>
  <si>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</si>
  <si>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</si>
  <si>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</si>
  <si>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</si>
  <si>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</si>
  <si>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</si>
  <si>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</si>
  <si>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</si>
  <si>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</si>
  <si>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</si>
  <si>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</si>
  <si>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</si>
  <si>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</si>
  <si>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</si>
  <si>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</si>
  <si>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</si>
  <si>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</si>
  <si>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</si>
  <si>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</si>
  <si>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</si>
  <si>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</si>
  <si>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</si>
  <si>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</si>
  <si>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</si>
  <si>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</si>
  <si>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</si>
  <si>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</si>
  <si>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</si>
  <si>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</si>
  <si>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</si>
  <si>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</si>
  <si>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</si>
  <si>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</si>
  <si>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</si>
  <si>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</si>
  <si>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</si>
  <si>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</si>
  <si>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</si>
  <si>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</si>
  <si>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</si>
  <si>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</si>
  <si>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</si>
  <si>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</si>
  <si>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</si>
  <si>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</si>
  <si>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</si>
  <si>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</si>
  <si>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</si>
  <si>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</si>
  <si>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</si>
  <si>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</si>
  <si>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</si>
  <si>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</si>
  <si>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</si>
  <si>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</si>
  <si>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</si>
  <si>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</si>
  <si>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</si>
  <si>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</si>
  <si>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</si>
  <si>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</si>
  <si>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</si>
  <si>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</si>
  <si>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</si>
  <si>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</si>
  <si>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</si>
  <si>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</si>
  <si>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</si>
  <si>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</si>
  <si>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</si>
  <si>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</si>
  <si>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</si>
  <si>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</si>
  <si>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</si>
  <si>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</si>
  <si>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</si>
  <si>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</si>
  <si>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</si>
  <si>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</si>
  <si>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</si>
  <si>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</si>
  <si>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</si>
  <si>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</si>
  <si>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</si>
  <si>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</si>
  <si>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</si>
  <si>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</si>
  <si>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</si>
  <si>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</si>
  <si>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</si>
  <si>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</si>
  <si>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</si>
  <si>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</si>
  <si>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</si>
  <si>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</si>
  <si>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</si>
  <si>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</si>
  <si>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</si>
  <si>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</si>
  <si>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</si>
  <si>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</si>
  <si>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</si>
  <si>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</si>
  <si>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</si>
  <si>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</si>
  <si>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</si>
  <si>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</si>
  <si>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</si>
  <si>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</si>
  <si>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</si>
  <si>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</si>
  <si>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</si>
  <si>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</si>
  <si>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</si>
  <si>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</si>
  <si>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</si>
  <si>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</si>
  <si>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</si>
  <si>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</si>
  <si>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</si>
  <si>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</si>
  <si>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</si>
  <si>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</si>
  <si>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</si>
  <si>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</si>
  <si>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</si>
  <si>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</si>
  <si>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</si>
  <si>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</si>
  <si>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</si>
  <si>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</si>
  <si>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</si>
  <si>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</si>
  <si>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</si>
  <si>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</si>
  <si>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</si>
  <si>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</si>
  <si>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</si>
  <si>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</si>
  <si>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</si>
  <si>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</si>
  <si>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</si>
  <si>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</si>
  <si>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</si>
  <si>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</si>
  <si>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</si>
  <si>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</si>
  <si>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</si>
  <si>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</si>
  <si>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</si>
  <si>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</si>
  <si>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</si>
  <si>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</si>
  <si>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</si>
  <si>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</si>
  <si>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</si>
  <si>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</si>
  <si>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</si>
  <si>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</si>
  <si>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</si>
  <si>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</si>
  <si>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</si>
  <si>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</si>
  <si>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</si>
  <si>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</si>
  <si>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</si>
  <si>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</si>
  <si>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</si>
  <si>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</si>
  <si>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</si>
  <si>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</si>
  <si>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</si>
  <si>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</si>
  <si>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</si>
  <si>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</si>
  <si>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</si>
  <si>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</si>
  <si>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</si>
  <si>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</si>
  <si>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</si>
  <si>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</si>
  <si>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</si>
  <si>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</si>
  <si>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</si>
  <si>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</si>
  <si>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</si>
  <si>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</si>
  <si>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</si>
  <si>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</si>
  <si>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</si>
  <si>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</si>
  <si>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</si>
  <si>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</si>
  <si>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</si>
  <si>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</si>
  <si>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</si>
  <si>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</si>
  <si>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</si>
  <si>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</si>
  <si>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</si>
  <si>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</si>
  <si>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</si>
  <si>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</si>
  <si>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</si>
  <si>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</si>
  <si>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</si>
  <si>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</si>
  <si>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</si>
  <si>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</si>
  <si>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</si>
  <si>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</si>
  <si>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</si>
  <si>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</si>
  <si>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</si>
  <si>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</si>
  <si>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</si>
  <si>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</si>
  <si>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</si>
  <si>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</si>
  <si>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</si>
  <si>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</si>
  <si>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</si>
  <si>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</si>
  <si>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</si>
  <si>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</si>
  <si>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</si>
  <si>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</si>
  <si>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</si>
  <si>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</si>
  <si>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</si>
  <si>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</si>
  <si>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</si>
  <si>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</si>
  <si>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</si>
  <si>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</si>
  <si>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</si>
  <si>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</si>
  <si>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</si>
  <si>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</si>
  <si>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</si>
  <si>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</si>
  <si>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</si>
  <si>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</si>
  <si>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</si>
  <si>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</si>
  <si>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</si>
  <si>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</si>
  <si>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</si>
  <si>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</si>
  <si>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</si>
  <si>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</si>
  <si>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</si>
  <si>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</si>
  <si>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</si>
  <si>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</si>
  <si>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</si>
  <si>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</si>
  <si>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</si>
  <si>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</si>
  <si>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</si>
  <si>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</si>
  <si>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</si>
  <si>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</si>
  <si>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</si>
  <si>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</si>
  <si>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</si>
  <si>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</si>
  <si>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</si>
  <si>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</si>
  <si>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</si>
  <si>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</si>
  <si>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</si>
  <si>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</si>
  <si>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</si>
  <si>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</si>
  <si>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</si>
  <si>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</si>
  <si>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</si>
  <si>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</si>
  <si>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</si>
  <si>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</si>
  <si>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</si>
  <si>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</si>
  <si>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</si>
  <si>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</si>
  <si>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</si>
  <si>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</si>
  <si>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</si>
  <si>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</si>
  <si>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</si>
  <si>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</si>
  <si>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</si>
  <si>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</si>
  <si>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</si>
  <si>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</si>
  <si>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</si>
  <si>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</si>
  <si>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</si>
  <si>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</si>
  <si>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</si>
  <si>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</si>
  <si>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</si>
  <si>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</si>
  <si>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</si>
  <si>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</si>
  <si>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</si>
  <si>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</si>
  <si>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</si>
  <si>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</si>
  <si>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</si>
  <si>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</si>
  <si>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</si>
  <si>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</si>
  <si>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</si>
  <si>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</si>
  <si>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</si>
  <si>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</si>
  <si>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</si>
  <si>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</si>
  <si>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</si>
  <si>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</si>
  <si>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</si>
  <si>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</si>
  <si>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</si>
  <si>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</si>
  <si>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</si>
  <si>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</si>
  <si>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</si>
  <si>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</si>
  <si>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</si>
  <si>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</si>
  <si>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</si>
  <si>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</si>
  <si>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</si>
  <si>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</si>
  <si>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</si>
  <si>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</si>
  <si>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</si>
  <si>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</si>
  <si>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</si>
  <si>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</si>
  <si>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</si>
  <si>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</si>
  <si>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</si>
  <si>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</si>
  <si>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</si>
  <si>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</si>
  <si>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</si>
  <si>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</si>
  <si>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</si>
  <si>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</si>
  <si>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</si>
  <si>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</si>
  <si>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</si>
  <si>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</si>
  <si>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</si>
  <si>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</si>
  <si>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</si>
  <si>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</si>
  <si>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</si>
  <si>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</si>
  <si>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</si>
  <si>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</si>
  <si>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</si>
  <si>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</si>
  <si>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</si>
  <si>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</si>
  <si>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</si>
  <si>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</si>
  <si>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</si>
  <si>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</si>
  <si>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</si>
  <si>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</si>
  <si>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</si>
  <si>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</si>
  <si>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</si>
  <si>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</si>
  <si>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</si>
  <si>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</si>
  <si>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</si>
  <si>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</si>
  <si>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</si>
  <si>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</si>
  <si>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</si>
  <si>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</si>
  <si>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</si>
  <si>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</si>
  <si>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</si>
  <si>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</si>
  <si>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</si>
  <si>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</si>
  <si>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</si>
  <si>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</si>
  <si>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</si>
  <si>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</si>
  <si>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</si>
  <si>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</si>
  <si>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</si>
  <si>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</si>
  <si>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</si>
  <si>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</si>
  <si>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</si>
  <si>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</si>
  <si>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</si>
  <si>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</si>
  <si>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</si>
  <si>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</si>
  <si>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</si>
  <si>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</si>
  <si>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</si>
  <si>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</si>
  <si>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</si>
  <si>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</si>
  <si>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</si>
  <si>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</si>
  <si>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</si>
  <si>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</si>
  <si>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</si>
  <si>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</si>
  <si>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</si>
  <si>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</si>
  <si>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</si>
  <si>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</si>
  <si>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</si>
  <si>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</si>
  <si>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</si>
  <si>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</si>
  <si>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</si>
  <si>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</si>
  <si>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</si>
  <si>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</si>
  <si>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</si>
  <si>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</si>
  <si>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</si>
  <si>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</si>
  <si>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</si>
  <si>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</si>
  <si>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</si>
  <si>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</si>
  <si>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</si>
  <si>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</si>
  <si>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</si>
  <si>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</si>
  <si>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</si>
  <si>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</si>
  <si>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</si>
  <si>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</si>
  <si>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</si>
  <si>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</si>
  <si>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</si>
  <si>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</si>
  <si>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</si>
  <si>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</si>
  <si>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</si>
  <si>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</si>
  <si>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</si>
  <si>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</si>
  <si>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</si>
  <si>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</si>
  <si>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</si>
  <si>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</si>
  <si>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</si>
  <si>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</si>
  <si>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</si>
  <si>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</si>
  <si>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</si>
  <si>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</si>
  <si>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</si>
  <si>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</si>
  <si>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</si>
  <si>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</si>
  <si>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</si>
  <si>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</si>
  <si>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</si>
  <si>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</si>
  <si>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</si>
  <si>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</si>
  <si>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</si>
  <si>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</si>
  <si>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</si>
  <si>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</si>
  <si>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</si>
  <si>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</si>
  <si>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</si>
  <si>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</si>
  <si>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</si>
  <si>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</si>
  <si>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</si>
  <si>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</si>
  <si>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</si>
  <si>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</si>
  <si>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</si>
  <si>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</si>
  <si>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</si>
  <si>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</si>
  <si>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</si>
  <si>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</si>
  <si>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</si>
  <si>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</si>
  <si>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</si>
  <si>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</si>
  <si>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</si>
  <si>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</si>
  <si>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</si>
  <si>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</si>
  <si>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</si>
  <si>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</si>
  <si>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</si>
  <si>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</si>
  <si>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</si>
  <si>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</si>
  <si>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</si>
  <si>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</si>
  <si>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</si>
  <si>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</si>
  <si>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</si>
  <si>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</si>
  <si>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</si>
  <si>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</si>
  <si>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</si>
  <si>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</si>
  <si>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</si>
  <si>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</si>
  <si>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</si>
  <si>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</si>
  <si>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</si>
  <si>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</si>
  <si>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</si>
  <si>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</si>
  <si>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</si>
  <si>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</si>
  <si>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</si>
  <si>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</si>
  <si>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</si>
  <si>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</si>
  <si>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</si>
  <si>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</si>
  <si>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</si>
  <si>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</si>
  <si>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</si>
  <si>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</si>
  <si>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</si>
  <si>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</si>
  <si>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</si>
  <si>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</si>
  <si>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</si>
  <si>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</si>
  <si>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</si>
  <si>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</si>
  <si>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</si>
  <si>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</si>
  <si>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</si>
  <si>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</si>
  <si>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</si>
  <si>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</si>
  <si>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</si>
  <si>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</si>
  <si>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</si>
  <si>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</si>
  <si>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</si>
  <si>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</si>
  <si>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</si>
  <si>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</si>
  <si>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</si>
  <si>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</si>
  <si>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</si>
  <si>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</si>
  <si>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</si>
  <si>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</si>
  <si>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</si>
  <si>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</si>
  <si>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</si>
  <si>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</si>
  <si>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</si>
  <si>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</si>
  <si>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</si>
  <si>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</si>
  <si>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</si>
  <si>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</si>
  <si>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</si>
  <si>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</si>
  <si>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</si>
  <si>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</si>
  <si>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</si>
  <si>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</si>
  <si>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</si>
  <si>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</si>
  <si>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</si>
  <si>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</si>
  <si>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</si>
  <si>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</si>
  <si>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</si>
  <si>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</si>
  <si>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</si>
  <si>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</si>
  <si>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</si>
  <si>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</si>
  <si>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</si>
  <si>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</si>
  <si>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</si>
  <si>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</si>
  <si>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</si>
  <si>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</si>
  <si>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</si>
  <si>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</si>
  <si>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</si>
  <si>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</si>
  <si>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</si>
  <si>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</si>
  <si>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</si>
  <si>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</si>
  <si>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</si>
  <si>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</si>
  <si>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</si>
  <si>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</si>
  <si>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</si>
  <si>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</si>
  <si>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</si>
  <si>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</si>
  <si>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</si>
  <si>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</si>
  <si>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</si>
  <si>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</si>
  <si>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</si>
  <si>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</si>
  <si>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</si>
  <si>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</si>
  <si>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</si>
  <si>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</si>
  <si>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</si>
  <si>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</si>
  <si>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</si>
  <si>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</si>
  <si>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</si>
  <si>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</si>
  <si>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</si>
  <si>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</si>
  <si>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</si>
  <si>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</si>
  <si>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</si>
  <si>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</si>
  <si>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</si>
  <si>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</si>
  <si>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</si>
  <si>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</si>
  <si>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</si>
  <si>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</si>
  <si>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</si>
  <si>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</si>
  <si>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</si>
  <si>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</si>
  <si>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</si>
  <si>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</si>
  <si>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</si>
  <si>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</si>
  <si>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</si>
  <si>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</si>
  <si>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</si>
  <si>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</si>
  <si>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</si>
  <si>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</si>
  <si>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</si>
  <si>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</si>
  <si>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</si>
  <si>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</si>
  <si>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</si>
  <si>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</si>
  <si>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</si>
  <si>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</si>
  <si>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</si>
  <si>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</si>
  <si>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</si>
  <si>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</si>
  <si>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</si>
  <si>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</si>
  <si>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</si>
  <si>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</si>
  <si>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</si>
  <si>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</si>
  <si>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</si>
  <si>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</si>
  <si>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</si>
  <si>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</si>
  <si>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</si>
  <si>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</si>
  <si>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</si>
  <si>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</si>
  <si>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</si>
  <si>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</si>
  <si>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</si>
  <si>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</si>
  <si>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</si>
  <si>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</si>
  <si>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</si>
  <si>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</si>
  <si>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</si>
  <si>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</si>
  <si>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</si>
  <si>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</si>
  <si>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</si>
  <si>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</si>
  <si>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</si>
  <si>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</si>
  <si>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</si>
  <si>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</si>
  <si>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</si>
  <si>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</si>
  <si>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</si>
  <si>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</si>
  <si>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</si>
  <si>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</si>
  <si>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</si>
  <si>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</si>
  <si>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</si>
  <si>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</si>
  <si>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</si>
  <si>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</si>
  <si>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</si>
  <si>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</si>
  <si>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</si>
  <si>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</si>
  <si>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</si>
  <si>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</si>
  <si>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</si>
  <si>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</si>
  <si>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</si>
  <si>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</si>
  <si>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</si>
  <si>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</si>
  <si>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</si>
  <si>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</si>
  <si>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</si>
  <si>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</si>
  <si>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</si>
  <si>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</si>
  <si>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</si>
  <si>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</si>
  <si>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</si>
  <si>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</si>
  <si>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</si>
  <si>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</si>
  <si>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</si>
  <si>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</si>
  <si>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</si>
  <si>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</si>
  <si>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</si>
  <si>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</si>
  <si>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</si>
  <si>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</si>
  <si>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</si>
  <si>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</si>
  <si>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</si>
  <si>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</si>
  <si>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</si>
  <si>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</si>
  <si>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</si>
  <si>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</si>
  <si>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</si>
  <si>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</si>
  <si>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</si>
  <si>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</si>
  <si>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</si>
  <si>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</si>
  <si>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</si>
  <si>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</si>
  <si>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</si>
  <si>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</si>
  <si>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</si>
  <si>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</si>
  <si>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</si>
  <si>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</si>
  <si>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</si>
  <si>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</si>
  <si>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</si>
  <si>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</si>
  <si>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</si>
  <si>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</si>
  <si>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</si>
  <si>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</si>
  <si>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</si>
  <si>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</si>
  <si>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</si>
  <si>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</si>
  <si>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</si>
  <si>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</si>
  <si>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</si>
  <si>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</si>
  <si>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</si>
  <si>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</si>
  <si>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</si>
  <si>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</si>
  <si>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</si>
  <si>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</si>
  <si>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</si>
  <si>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</si>
  <si>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</si>
  <si>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</si>
  <si>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</si>
  <si>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</si>
  <si>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</si>
  <si>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</si>
  <si>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</si>
  <si>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</si>
  <si>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</si>
  <si>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</si>
  <si>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</si>
  <si>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</si>
  <si>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</si>
  <si>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</si>
  <si>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</si>
  <si>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</si>
  <si>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</si>
  <si>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</si>
  <si>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</si>
  <si>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</si>
  <si>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</si>
  <si>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</si>
  <si>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</si>
  <si>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</si>
  <si>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</si>
  <si>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</si>
  <si>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</si>
  <si>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</si>
  <si>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</si>
  <si>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</si>
  <si>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</si>
  <si>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</si>
  <si>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</si>
  <si>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</si>
  <si>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</si>
  <si>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</si>
  <si>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</si>
  <si>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</si>
  <si>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</si>
  <si>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</si>
  <si>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</si>
  <si>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</si>
  <si>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</si>
  <si>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</si>
  <si>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</si>
  <si>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</si>
  <si>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</si>
  <si>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</si>
  <si>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</si>
  <si>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</si>
  <si>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</si>
  <si>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</si>
  <si>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</si>
  <si>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</si>
  <si>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</si>
  <si>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</si>
  <si>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</si>
  <si>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</si>
  <si>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</si>
  <si>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</si>
  <si>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</si>
  <si>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</si>
  <si>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</si>
  <si>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</si>
  <si>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</si>
  <si>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</si>
  <si>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</si>
  <si>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</si>
  <si>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</si>
  <si>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</si>
  <si>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</si>
  <si>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</si>
  <si>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</si>
  <si>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</si>
  <si>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</si>
  <si>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</si>
  <si>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</si>
  <si>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</si>
  <si>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</si>
  <si>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</si>
  <si>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</si>
  <si>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</si>
  <si>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</si>
  <si>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</si>
  <si>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</si>
  <si>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</si>
  <si>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</si>
  <si>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</si>
  <si>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</si>
  <si>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</si>
  <si>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</si>
  <si>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</si>
  <si>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</si>
  <si>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</si>
  <si>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</si>
  <si>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</si>
  <si>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</si>
  <si>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</si>
  <si>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</si>
  <si>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</si>
  <si>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</si>
  <si>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</si>
  <si>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</si>
  <si>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</si>
  <si>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</si>
  <si>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</si>
  <si>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</si>
  <si>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</si>
  <si>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</si>
  <si>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</si>
  <si>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</si>
  <si>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</si>
  <si>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</si>
  <si>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</si>
  <si>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</si>
  <si>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</si>
  <si>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</si>
  <si>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</si>
  <si>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</si>
  <si>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</si>
  <si>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</si>
  <si>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</si>
  <si>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</si>
  <si>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</si>
  <si>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</si>
  <si>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</si>
  <si>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</si>
  <si>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</si>
  <si>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</si>
  <si>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</si>
  <si>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</si>
  <si>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</si>
  <si>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</si>
  <si>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</si>
  <si>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</si>
  <si>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</si>
  <si>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</si>
  <si>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</si>
  <si>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</si>
  <si>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</si>
  <si>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</si>
  <si>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</si>
  <si>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</si>
  <si>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</si>
  <si>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</si>
  <si>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</si>
  <si>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</si>
  <si>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</si>
  <si>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</si>
  <si>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</si>
  <si>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</si>
  <si>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</si>
  <si>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</si>
  <si>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</si>
  <si>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</si>
  <si>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</si>
  <si>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</si>
  <si>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</si>
  <si>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</si>
  <si>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</si>
  <si>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</si>
  <si>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</si>
  <si>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</si>
  <si>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</si>
  <si>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</si>
  <si>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</si>
  <si>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</si>
  <si>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</si>
  <si>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</si>
  <si>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</si>
  <si>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</si>
  <si>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</si>
  <si>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</si>
  <si>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</si>
  <si>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</si>
  <si>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</si>
  <si>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</si>
  <si>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</si>
  <si>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</si>
  <si>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</si>
  <si>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</si>
  <si>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</si>
  <si>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</si>
  <si>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</si>
  <si>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</si>
  <si>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</si>
  <si>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</si>
  <si>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</si>
  <si>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</si>
  <si>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</si>
  <si>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</si>
  <si>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</si>
  <si>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</si>
  <si>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</si>
  <si>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</si>
  <si>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</si>
  <si>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</si>
  <si>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</si>
  <si>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</si>
  <si>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</si>
  <si>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</si>
  <si>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</si>
  <si>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</si>
  <si>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</si>
  <si>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</si>
  <si>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</si>
  <si>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</si>
  <si>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</si>
  <si>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</si>
  <si>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</si>
  <si>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</si>
  <si>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</si>
  <si>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</si>
  <si>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</si>
  <si>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</si>
  <si>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</si>
  <si>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</si>
  <si>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</si>
  <si>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</si>
  <si>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</si>
  <si>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</si>
  <si>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</si>
  <si>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</si>
  <si>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</si>
  <si>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</si>
  <si>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</si>
  <si>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</si>
  <si>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</si>
  <si>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</si>
  <si>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</si>
  <si>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</si>
  <si>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</si>
  <si>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</si>
  <si>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</si>
  <si>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</si>
  <si>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</si>
  <si>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</si>
  <si>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</si>
  <si>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</si>
  <si>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</si>
  <si>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</si>
  <si>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</si>
  <si>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</si>
  <si>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</si>
  <si>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</si>
  <si>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</si>
  <si>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</si>
  <si>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</si>
  <si>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</si>
  <si>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</si>
  <si>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</si>
  <si>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</si>
  <si>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</si>
  <si>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</si>
  <si>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</si>
  <si>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</si>
  <si>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</si>
  <si>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</si>
  <si>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</si>
  <si>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</si>
  <si>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</si>
  <si>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</si>
  <si>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</si>
  <si>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</si>
  <si>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</si>
  <si>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</si>
  <si>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</si>
  <si>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</si>
  <si>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</si>
  <si>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</si>
  <si>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</si>
  <si>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</si>
  <si>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</si>
  <si>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</si>
  <si>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</si>
  <si>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</si>
  <si>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</si>
  <si>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</si>
  <si>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</si>
  <si>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</si>
  <si>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</si>
  <si>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</si>
  <si>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</si>
  <si>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</si>
  <si>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</si>
  <si>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</si>
  <si>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</si>
  <si>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</si>
  <si>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</si>
  <si>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</si>
  <si>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</si>
  <si>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</si>
  <si>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</si>
  <si>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</si>
  <si>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</si>
  <si>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</si>
  <si>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</si>
  <si>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</si>
  <si>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</si>
  <si>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</si>
  <si>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</si>
  <si>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</si>
  <si>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</si>
  <si>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</si>
  <si>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</si>
  <si>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</si>
  <si>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</si>
  <si>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</si>
  <si>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</si>
  <si>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</si>
  <si>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</si>
  <si>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</si>
  <si>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</si>
  <si>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</si>
  <si>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</si>
  <si>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</si>
  <si>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</si>
  <si>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</si>
  <si>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</si>
  <si>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</si>
  <si>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</si>
  <si>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</si>
  <si>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</si>
  <si>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</si>
  <si>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</si>
  <si>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</si>
  <si>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</si>
  <si>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</si>
  <si>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</si>
  <si>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</si>
  <si>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</si>
  <si>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</si>
  <si>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</si>
  <si>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</si>
  <si>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</si>
  <si>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</si>
  <si>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</si>
  <si>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</si>
  <si>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</si>
  <si>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</si>
  <si>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</si>
  <si>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</si>
  <si>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</si>
  <si>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</si>
  <si>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</si>
  <si>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</si>
  <si>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</si>
  <si>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</si>
  <si>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</si>
  <si>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</si>
  <si>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</si>
  <si>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</si>
  <si>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</si>
  <si>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</si>
  <si>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</si>
  <si>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</si>
  <si>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</si>
  <si>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</si>
  <si>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</si>
  <si>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</si>
  <si>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</si>
  <si>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</si>
  <si>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</si>
  <si>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</si>
  <si>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</si>
  <si>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</si>
  <si>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</si>
  <si>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</si>
  <si>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</si>
  <si>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</si>
  <si>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</si>
  <si>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</si>
  <si>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</si>
  <si>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</si>
  <si>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</si>
  <si>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</si>
  <si>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</si>
  <si>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</si>
  <si>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</si>
  <si>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</si>
  <si>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</si>
  <si>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</si>
  <si>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</si>
  <si>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</si>
  <si>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</si>
  <si>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</si>
  <si>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</si>
  <si>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</si>
  <si>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</si>
  <si>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</si>
  <si>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</si>
  <si>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</si>
  <si>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</si>
  <si>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</si>
  <si>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</si>
  <si>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</si>
  <si>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</si>
  <si>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</si>
  <si>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</si>
  <si>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</si>
  <si>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</si>
  <si>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</si>
  <si>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</si>
  <si>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</si>
  <si>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</si>
  <si>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</si>
  <si>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</si>
  <si>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</si>
  <si>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</si>
  <si>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</si>
  <si>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</si>
  <si>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</si>
  <si>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</si>
  <si>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</si>
  <si>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</si>
  <si>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</si>
  <si>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</si>
  <si>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</si>
  <si>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</si>
  <si>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</si>
  <si>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</si>
  <si>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</si>
  <si>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</si>
  <si>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</si>
  <si>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</si>
  <si>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</si>
  <si>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</si>
  <si>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</si>
  <si>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</si>
  <si>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</si>
  <si>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</si>
  <si>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</si>
  <si>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</si>
  <si>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</si>
  <si>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</si>
  <si>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</si>
  <si>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</si>
  <si>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</si>
  <si>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</si>
  <si>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</si>
  <si>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</si>
  <si>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</si>
  <si>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</si>
  <si>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</si>
  <si>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</si>
  <si>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</si>
  <si>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</si>
  <si>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</si>
  <si>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</si>
  <si>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</si>
  <si>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</si>
  <si>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</si>
  <si>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</si>
  <si>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</si>
  <si>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</si>
  <si>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</si>
  <si>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</si>
  <si>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</si>
  <si>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</si>
  <si>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</si>
  <si>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</si>
  <si>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</si>
  <si>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</si>
  <si>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</si>
  <si>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</si>
  <si>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</si>
  <si>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</si>
  <si>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</si>
  <si>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</si>
  <si>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</si>
  <si>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</si>
  <si>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</si>
  <si>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</si>
  <si>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</si>
  <si>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</si>
  <si>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</si>
  <si>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</si>
  <si>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</si>
  <si>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</si>
  <si>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</si>
  <si>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</si>
  <si>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</si>
  <si>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</si>
  <si>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</si>
  <si>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</si>
  <si>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</si>
  <si>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</si>
  <si>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</si>
  <si>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</si>
  <si>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</si>
  <si>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</si>
  <si>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</si>
  <si>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</si>
  <si>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</si>
  <si>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</si>
  <si>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</si>
  <si>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</si>
  <si>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</si>
  <si>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</si>
  <si>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</si>
  <si>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</si>
  <si>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</si>
  <si>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</si>
  <si>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</si>
  <si>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</si>
  <si>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</si>
  <si>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</si>
  <si>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</si>
  <si>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</si>
  <si>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</si>
  <si>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</si>
  <si>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</si>
  <si>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</si>
  <si>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</si>
  <si>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</si>
  <si>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</si>
  <si>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</si>
  <si>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</si>
  <si>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</si>
  <si>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</si>
  <si>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</si>
  <si>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</si>
  <si>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</si>
  <si>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</si>
  <si>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</si>
  <si>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</si>
  <si>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</si>
  <si>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</si>
  <si>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</si>
  <si>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</si>
  <si>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</si>
  <si>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</si>
  <si>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</si>
  <si>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</si>
  <si>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</si>
  <si>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</si>
  <si>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</si>
  <si>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</si>
  <si>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</si>
  <si>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</si>
  <si>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</si>
  <si>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</si>
  <si>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</si>
  <si>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</si>
  <si>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</si>
  <si>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</si>
  <si>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</si>
  <si>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</si>
  <si>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</si>
  <si>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</si>
  <si>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</si>
  <si>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</si>
  <si>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</si>
  <si>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</si>
  <si>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</si>
  <si>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</si>
  <si>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</si>
  <si>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</si>
  <si>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</si>
  <si>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</si>
  <si>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</si>
  <si>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</si>
  <si>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</si>
  <si>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</si>
  <si>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</si>
  <si>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</si>
  <si>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</si>
  <si>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</si>
  <si>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</si>
  <si>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</si>
  <si>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</si>
  <si>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</si>
  <si>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</si>
  <si>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</si>
  <si>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</si>
  <si>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</si>
  <si>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</si>
  <si>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</si>
  <si>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</si>
  <si>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</si>
  <si>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</si>
  <si>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</si>
  <si>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</si>
  <si>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</si>
  <si>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</si>
  <si>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</si>
  <si>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</si>
  <si>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</si>
  <si>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</si>
  <si>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</si>
  <si>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</si>
  <si>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</si>
  <si>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</si>
  <si>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</si>
  <si>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</si>
  <si>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</si>
  <si>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</si>
  <si>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</si>
  <si>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</si>
  <si>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</si>
  <si>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</si>
  <si>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</si>
  <si>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</si>
  <si>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</si>
  <si>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</si>
  <si>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</si>
  <si>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</si>
  <si>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</si>
  <si>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</si>
  <si>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</si>
  <si>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</si>
  <si>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</si>
  <si>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</si>
  <si>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</si>
  <si>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</si>
  <si>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</si>
  <si>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</si>
  <si>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</si>
  <si>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</si>
  <si>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</si>
  <si>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</si>
  <si>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</si>
  <si>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</si>
  <si>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</si>
  <si>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</si>
  <si>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</si>
  <si>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</si>
  <si>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</si>
  <si>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</si>
  <si>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</si>
  <si>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</si>
  <si>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</si>
  <si>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</si>
  <si>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</si>
  <si>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</si>
  <si>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</si>
  <si>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</si>
  <si>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</si>
  <si>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</si>
  <si>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</si>
  <si>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</si>
  <si>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</si>
  <si>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</si>
  <si>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</si>
  <si>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</si>
  <si>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</si>
  <si>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</si>
  <si>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</si>
  <si>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</si>
  <si>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</si>
  <si>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</si>
  <si>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</si>
  <si>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</si>
  <si>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</si>
  <si>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</si>
  <si>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</si>
  <si>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</si>
  <si>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</si>
  <si>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</si>
  <si>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</si>
  <si>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</si>
  <si>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</si>
  <si>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</si>
  <si>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</si>
  <si>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</si>
  <si>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</si>
  <si>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</si>
  <si>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</si>
  <si>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</si>
  <si>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</si>
  <si>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</si>
  <si>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</si>
  <si>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</si>
  <si>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</si>
  <si>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</si>
  <si>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</si>
  <si>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</si>
  <si>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</si>
  <si>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</si>
  <si>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</si>
  <si>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</si>
  <si>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</si>
  <si>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</si>
  <si>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</si>
  <si>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</si>
  <si>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</si>
  <si>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</si>
  <si>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</si>
  <si>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</si>
  <si>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</si>
  <si>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</si>
  <si>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</si>
  <si>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</si>
  <si>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</si>
  <si>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</si>
  <si>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</si>
  <si>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</si>
  <si>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</si>
  <si>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</si>
  <si>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</si>
  <si>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</si>
  <si>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</si>
  <si>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</si>
  <si>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</si>
  <si>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</si>
  <si>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</si>
  <si>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</si>
  <si>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</si>
  <si>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</si>
  <si>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</si>
  <si>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</si>
  <si>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</si>
  <si>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</si>
  <si>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</si>
  <si>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</si>
  <si>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</si>
  <si>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</si>
  <si>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</si>
  <si>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</si>
  <si>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</si>
  <si>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</si>
  <si>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</si>
  <si>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</si>
  <si>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</si>
  <si>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</si>
  <si>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</si>
  <si>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</si>
  <si>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</si>
  <si>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</si>
  <si>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</si>
  <si>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</si>
  <si>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</si>
  <si>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</si>
  <si>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</si>
  <si>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</si>
  <si>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</si>
  <si>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</si>
  <si>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</si>
  <si>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</si>
  <si>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</si>
  <si>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</si>
  <si>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</si>
  <si>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</si>
  <si>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</si>
  <si>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</si>
  <si>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</si>
  <si>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</si>
  <si>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</si>
  <si>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</si>
  <si>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</si>
  <si>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</si>
  <si>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</si>
  <si>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</si>
  <si>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</si>
  <si>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</si>
  <si>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</si>
  <si>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</si>
  <si>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</si>
  <si>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</si>
  <si>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</si>
  <si>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</si>
  <si>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</si>
  <si>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</si>
  <si>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</si>
  <si>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</si>
  <si>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</si>
  <si>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</si>
  <si>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</si>
  <si>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</si>
  <si>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</si>
  <si>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</si>
  <si>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</si>
  <si>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</si>
  <si>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</si>
  <si>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</si>
  <si>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</si>
  <si>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</si>
  <si>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</si>
  <si>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</si>
  <si>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</si>
  <si>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</si>
  <si>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</si>
  <si>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</si>
  <si>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</si>
  <si>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</si>
  <si>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</si>
  <si>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</si>
  <si>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</si>
  <si>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</si>
  <si>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</si>
  <si>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</si>
  <si>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</si>
  <si>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</si>
  <si>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</si>
  <si>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</si>
  <si>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</si>
  <si>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</si>
  <si>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</si>
  <si>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</si>
  <si>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</si>
  <si>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</si>
  <si>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</si>
  <si>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</si>
  <si>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</si>
  <si>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</si>
  <si>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</si>
  <si>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</si>
  <si>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</si>
  <si>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</si>
  <si>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</si>
  <si>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</si>
  <si>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</si>
  <si>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</si>
  <si>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</si>
  <si>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</si>
  <si>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</si>
  <si>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</si>
  <si>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</si>
  <si>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</si>
  <si>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</si>
  <si>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</si>
  <si>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</si>
  <si>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</si>
  <si>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</si>
  <si>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</si>
  <si>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</si>
  <si>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</si>
  <si>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</si>
  <si>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</si>
  <si>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</si>
  <si>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</si>
  <si>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</si>
  <si>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</si>
  <si>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</si>
  <si>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</si>
  <si>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</si>
  <si>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</si>
  <si>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</si>
  <si>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</si>
  <si>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</si>
  <si>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</si>
  <si>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</si>
  <si>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</si>
  <si>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</si>
  <si>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</si>
  <si>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</si>
  <si>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</si>
  <si>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</si>
  <si>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</si>
  <si>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</si>
  <si>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</si>
  <si>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</si>
  <si>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</si>
  <si>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</si>
  <si>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</si>
  <si>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</si>
  <si>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</si>
  <si>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</si>
  <si>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</si>
  <si>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</si>
  <si>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</si>
  <si>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</si>
  <si>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</si>
  <si>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</si>
  <si>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</si>
  <si>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</si>
  <si>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</si>
  <si>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</si>
  <si>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</si>
  <si>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</si>
  <si>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</si>
  <si>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</si>
  <si>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</si>
  <si>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</si>
  <si>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</si>
  <si>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</si>
  <si>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</si>
  <si>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</si>
  <si>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</si>
  <si>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</si>
  <si>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</si>
  <si>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</si>
  <si>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</si>
  <si>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</si>
  <si>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</si>
  <si>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</si>
  <si>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</si>
  <si>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</si>
  <si>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</si>
  <si>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</si>
  <si>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</si>
  <si>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</si>
  <si>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</si>
  <si>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</si>
  <si>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</si>
  <si>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</si>
  <si>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</si>
  <si>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</si>
  <si>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</si>
  <si>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</si>
  <si>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</si>
  <si>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</si>
  <si>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</si>
  <si>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</si>
  <si>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</si>
  <si>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</si>
  <si>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</si>
  <si>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</si>
  <si>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</si>
  <si>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</si>
  <si>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</si>
  <si>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</si>
  <si>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</si>
  <si>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</si>
  <si>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</si>
  <si>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</si>
  <si>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</si>
  <si>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</si>
  <si>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</si>
  <si>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</si>
  <si>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</si>
  <si>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</si>
  <si>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</si>
  <si>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</si>
  <si>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</si>
  <si>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</si>
  <si>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</si>
  <si>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</si>
  <si>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</si>
  <si>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</si>
  <si>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</si>
  <si>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</si>
  <si>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</si>
  <si>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</si>
  <si>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</si>
  <si>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</si>
  <si>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</si>
  <si>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</si>
  <si>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</si>
  <si>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</si>
  <si>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</si>
  <si>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</si>
  <si>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</si>
  <si>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</si>
  <si>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</si>
  <si>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</si>
  <si>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</si>
  <si>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</si>
  <si>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</si>
  <si>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</si>
  <si>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</si>
  <si>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</si>
  <si>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</si>
  <si>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</si>
  <si>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</si>
  <si>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</si>
  <si>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</si>
  <si>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</si>
  <si>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</si>
  <si>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</si>
  <si>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</si>
  <si>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</si>
  <si>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</si>
  <si>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</si>
  <si>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</si>
  <si>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</si>
  <si>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</si>
  <si>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</si>
  <si>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</si>
  <si>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</si>
  <si>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</si>
  <si>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</si>
  <si>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</si>
  <si>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</si>
  <si>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</si>
  <si>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</si>
  <si>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</si>
  <si>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</si>
  <si>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</si>
  <si>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</si>
  <si>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</si>
  <si>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</si>
  <si>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</si>
  <si>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</si>
  <si>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</si>
  <si>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</si>
  <si>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</si>
  <si>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</si>
  <si>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</si>
  <si>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</si>
  <si>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</si>
  <si>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</si>
  <si>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</si>
  <si>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</si>
  <si>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</si>
  <si>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</si>
  <si>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</si>
  <si>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</si>
  <si>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</si>
  <si>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</si>
  <si>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</si>
  <si>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</si>
  <si>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</si>
  <si>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</si>
  <si>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</si>
  <si>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</si>
  <si>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</si>
  <si>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</si>
  <si>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</si>
  <si>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</si>
  <si>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</si>
  <si>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</si>
  <si>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</si>
  <si>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</si>
  <si>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</si>
  <si>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</si>
  <si>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</si>
  <si>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</si>
  <si>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</si>
  <si>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</si>
  <si>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</si>
  <si>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</si>
  <si>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</si>
  <si>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</si>
  <si>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</si>
  <si>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</si>
  <si>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</si>
  <si>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</si>
  <si>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</si>
  <si>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</si>
  <si>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</si>
  <si>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</si>
  <si>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</si>
  <si>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</si>
  <si>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</si>
  <si>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</si>
  <si>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</si>
  <si>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</si>
  <si>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</si>
  <si>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</si>
  <si>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</si>
  <si>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</si>
  <si>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</si>
  <si>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</si>
  <si>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</si>
  <si>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</si>
  <si>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</si>
  <si>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</si>
  <si>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</si>
  <si>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</si>
  <si>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</si>
  <si>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</si>
  <si>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</si>
  <si>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</si>
  <si>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</si>
  <si>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</si>
  <si>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</si>
  <si>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</si>
  <si>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</si>
  <si>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</si>
  <si>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</si>
  <si>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</si>
  <si>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</si>
  <si>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</si>
  <si>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</si>
  <si>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</si>
  <si>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</si>
  <si>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</si>
  <si>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</si>
  <si>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</si>
  <si>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</si>
  <si>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</si>
  <si>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</si>
  <si>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</si>
  <si>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</si>
  <si>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</si>
  <si>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</si>
  <si>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</si>
  <si>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</si>
  <si>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</si>
  <si>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</si>
  <si>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</si>
  <si>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</si>
  <si>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</si>
  <si>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</si>
  <si>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</si>
  <si>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</si>
  <si>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</si>
  <si>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</si>
  <si>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</si>
  <si>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</si>
  <si>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</si>
  <si>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</si>
  <si>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</si>
  <si>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</si>
  <si>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</si>
  <si>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</si>
  <si>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</si>
  <si>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</si>
  <si>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</si>
  <si>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</si>
  <si>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</si>
  <si>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</si>
  <si>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</si>
  <si>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</si>
  <si>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</si>
  <si>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</si>
  <si>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</si>
  <si>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</si>
  <si>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</si>
  <si>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</si>
  <si>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</si>
  <si>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</si>
  <si>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</si>
  <si>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</si>
  <si>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</si>
  <si>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</si>
  <si>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</si>
  <si>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</si>
  <si>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</si>
  <si>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</si>
  <si>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</si>
  <si>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</si>
  <si>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</si>
  <si>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</si>
  <si>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</si>
  <si>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</si>
  <si>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</si>
  <si>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</si>
  <si>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</si>
  <si>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</si>
  <si>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</si>
  <si>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</si>
  <si>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</si>
  <si>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</si>
  <si>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</si>
  <si>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</si>
  <si>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</si>
  <si>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</si>
  <si>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</si>
  <si>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</si>
  <si>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</si>
  <si>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</si>
  <si>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</si>
  <si>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</si>
  <si>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</si>
  <si>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</si>
  <si>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</si>
  <si>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</si>
  <si>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</si>
  <si>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</si>
  <si>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</si>
  <si>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</si>
  <si>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</si>
  <si>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</si>
  <si>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</si>
  <si>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</si>
  <si>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</si>
  <si>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</si>
  <si>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</si>
  <si>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</si>
  <si>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</si>
  <si>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</si>
  <si>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</si>
  <si>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</si>
  <si>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</si>
  <si>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</si>
  <si>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</si>
  <si>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</si>
  <si>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</si>
  <si>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</si>
  <si>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</si>
  <si>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</si>
  <si>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</si>
  <si>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</si>
  <si>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</si>
  <si>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</si>
  <si>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</si>
  <si>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</si>
  <si>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</si>
  <si>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</si>
  <si>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</si>
  <si>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</si>
  <si>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</si>
  <si>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</si>
  <si>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</si>
  <si>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</si>
  <si>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</si>
  <si>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</si>
  <si>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</si>
  <si>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</si>
  <si>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</si>
  <si>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</si>
  <si>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</si>
  <si>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</si>
  <si>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</si>
  <si>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</si>
  <si>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</si>
  <si>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</si>
  <si>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</si>
  <si>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</si>
  <si>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</si>
  <si>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</si>
  <si>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</si>
  <si>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</si>
  <si>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</si>
  <si>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</si>
  <si>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</si>
  <si>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</si>
  <si>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</si>
  <si>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</si>
  <si>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</si>
  <si>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</si>
  <si>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</si>
  <si>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</si>
  <si>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</si>
  <si>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</si>
  <si>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</si>
  <si>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</si>
  <si>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</si>
  <si>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</si>
  <si>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</si>
  <si>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</si>
  <si>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</si>
  <si>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</si>
  <si>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</si>
  <si>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</si>
  <si>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</si>
  <si>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</si>
  <si>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</si>
  <si>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</si>
  <si>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</si>
  <si>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</si>
  <si>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</si>
  <si>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</si>
  <si>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</si>
  <si>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</si>
  <si>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</si>
  <si>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</si>
  <si>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</si>
  <si>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</si>
  <si>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</si>
  <si>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</si>
  <si>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</si>
  <si>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</si>
  <si>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</si>
  <si>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</si>
  <si>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</si>
  <si>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</si>
  <si>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</si>
  <si>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</si>
  <si>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</si>
  <si>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</si>
  <si>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</si>
  <si>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</si>
  <si>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</si>
  <si>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</si>
  <si>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</si>
  <si>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</si>
  <si>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</si>
  <si>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</si>
  <si>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</si>
  <si>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</si>
  <si>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</si>
  <si>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</si>
  <si>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</si>
  <si>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</si>
  <si>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</si>
  <si>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</si>
  <si>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</si>
  <si>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</si>
  <si>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</si>
  <si>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</si>
  <si>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</si>
  <si>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</si>
  <si>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</si>
  <si>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</si>
  <si>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</si>
  <si>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</si>
  <si>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</si>
  <si>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</si>
  <si>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</si>
  <si>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</si>
  <si>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</si>
  <si>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</si>
  <si>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</si>
  <si>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</si>
  <si>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</si>
  <si>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</si>
  <si>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</si>
  <si>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</si>
  <si>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</si>
  <si>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</si>
  <si>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</si>
  <si>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</si>
  <si>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</si>
  <si>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</si>
  <si>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</si>
  <si>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</si>
  <si>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</si>
  <si>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</si>
  <si>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</si>
  <si>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</si>
  <si>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</si>
  <si>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</si>
  <si>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</si>
  <si>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</si>
  <si>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</si>
  <si>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</si>
  <si>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</si>
  <si>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</si>
  <si>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</si>
  <si>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</si>
  <si>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</si>
  <si>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</si>
  <si>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</si>
  <si>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</si>
  <si>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</si>
  <si>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</si>
  <si>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</si>
  <si>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</si>
  <si>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</si>
  <si>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</si>
  <si>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</si>
  <si>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</si>
  <si>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</si>
  <si>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</si>
  <si>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</si>
  <si>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</si>
  <si>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</si>
  <si>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</si>
  <si>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</si>
  <si>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</si>
  <si>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</si>
  <si>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</si>
  <si>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</si>
  <si>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</si>
  <si>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</si>
  <si>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</si>
  <si>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</si>
  <si>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</si>
  <si>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</si>
  <si>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</si>
  <si>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</si>
  <si>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</si>
  <si>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</si>
  <si>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</si>
  <si>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</si>
  <si>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</si>
  <si>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</si>
  <si>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</si>
  <si>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</si>
  <si>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</si>
  <si>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</si>
  <si>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</si>
  <si>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</si>
  <si>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</si>
  <si>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</si>
  <si>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</si>
  <si>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</si>
  <si>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</si>
  <si>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</si>
  <si>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</si>
  <si>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</si>
  <si>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</si>
  <si>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</si>
  <si>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</si>
  <si>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</si>
  <si>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</si>
  <si>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</si>
  <si>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</si>
  <si>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</si>
  <si>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</si>
  <si>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</si>
  <si>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</si>
  <si>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</si>
  <si>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</si>
  <si>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</si>
  <si>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</si>
  <si>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</si>
  <si>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</si>
  <si>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</si>
  <si>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</si>
  <si>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</si>
  <si>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</si>
  <si>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</si>
  <si>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</si>
  <si>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</si>
  <si>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</si>
  <si>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</si>
  <si>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</si>
  <si>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</si>
  <si>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</si>
  <si>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</si>
  <si>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</si>
  <si>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</si>
  <si>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</si>
  <si>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</si>
  <si>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</si>
  <si>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</si>
  <si>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</si>
  <si>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</si>
  <si>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</si>
  <si>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</si>
  <si>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</si>
  <si>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</si>
  <si>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</si>
  <si>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</si>
  <si>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</si>
  <si>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</si>
  <si>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</si>
  <si>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</si>
  <si>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</si>
  <si>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</si>
  <si>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</si>
  <si>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</si>
  <si>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</si>
  <si>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</si>
  <si>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</si>
  <si>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</si>
  <si>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</si>
  <si>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</si>
  <si>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</si>
  <si>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</si>
  <si>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</si>
  <si>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</si>
  <si>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</si>
  <si>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</si>
  <si>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</si>
  <si>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</si>
  <si>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</si>
  <si>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</si>
  <si>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</si>
  <si>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</si>
  <si>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</si>
  <si>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</si>
  <si>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</si>
  <si>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</si>
  <si>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</si>
  <si>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</si>
  <si>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</si>
  <si>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</si>
  <si>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</si>
  <si>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</si>
  <si>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</si>
  <si>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</si>
  <si>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</si>
  <si>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</si>
  <si>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</si>
  <si>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</si>
  <si>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</si>
  <si>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</si>
  <si>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</si>
  <si>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</si>
  <si>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</si>
  <si>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</si>
  <si>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</si>
  <si>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</si>
  <si>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</si>
  <si>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</si>
  <si>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</si>
  <si>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</si>
  <si>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</si>
  <si>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</si>
  <si>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</si>
  <si>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</si>
  <si>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</si>
  <si>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</si>
  <si>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</si>
  <si>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</si>
  <si>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</si>
  <si>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</si>
  <si>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</si>
  <si>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</si>
  <si>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</si>
  <si>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</si>
  <si>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</si>
  <si>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</si>
  <si>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</si>
  <si>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</si>
  <si>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</si>
  <si>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</si>
  <si>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</si>
  <si>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</si>
  <si>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</si>
  <si>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</si>
  <si>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</si>
  <si>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</si>
  <si>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</si>
  <si>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</si>
  <si>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</si>
  <si>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</si>
  <si>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</si>
  <si>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</si>
  <si>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</si>
  <si>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</si>
  <si>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</si>
  <si>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</si>
  <si>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</si>
  <si>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</si>
  <si>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</si>
  <si>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</si>
  <si>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</si>
  <si>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</si>
  <si>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</si>
  <si>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</si>
  <si>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</si>
  <si>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</si>
  <si>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</si>
  <si>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</si>
  <si>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</si>
  <si>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</si>
  <si>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</si>
  <si>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</si>
  <si>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</si>
  <si>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</si>
  <si>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</si>
  <si>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</si>
  <si>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</si>
  <si>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</si>
  <si>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</si>
  <si>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</si>
  <si>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</si>
  <si>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</si>
  <si>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</si>
  <si>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</si>
  <si>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</si>
  <si>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</si>
  <si>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</si>
  <si>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</si>
  <si>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</si>
  <si>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</si>
  <si>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</si>
  <si>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</si>
  <si>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</si>
  <si>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</si>
  <si>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</si>
  <si>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</si>
  <si>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</si>
  <si>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</si>
  <si>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</si>
  <si>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</si>
  <si>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</si>
  <si>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</si>
  <si>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</si>
  <si>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</si>
  <si>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</si>
  <si>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</si>
  <si>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</si>
  <si>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</si>
  <si>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</si>
  <si>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</si>
  <si>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</si>
  <si>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</si>
  <si>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</si>
  <si>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</si>
  <si>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</si>
  <si>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</si>
  <si>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</si>
  <si>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</si>
  <si>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</si>
  <si>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</si>
  <si>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</si>
  <si>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</si>
  <si>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</si>
  <si>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</si>
  <si>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</si>
  <si>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</si>
  <si>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</si>
  <si>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</si>
  <si>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</si>
  <si>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</si>
  <si>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</si>
  <si>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</si>
  <si>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</si>
  <si>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</si>
  <si>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</si>
  <si>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</si>
  <si>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</si>
  <si>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</si>
  <si>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</si>
  <si>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</si>
  <si>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</si>
  <si>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</si>
  <si>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</si>
  <si>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</si>
  <si>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</si>
  <si>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</si>
  <si>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</si>
  <si>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</si>
  <si>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</si>
  <si>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</si>
  <si>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</si>
  <si>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</si>
  <si>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</si>
  <si>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</si>
  <si>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</si>
  <si>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</si>
  <si>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</si>
  <si>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</si>
  <si>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</si>
  <si>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</si>
  <si>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</si>
  <si>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</si>
  <si>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</si>
  <si>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</si>
  <si>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</si>
  <si>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</si>
  <si>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</si>
  <si>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</si>
  <si>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</si>
  <si>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</si>
  <si>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</si>
  <si>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</si>
  <si>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</si>
  <si>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</si>
  <si>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</si>
  <si>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</si>
  <si>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</si>
  <si>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</si>
  <si>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</si>
  <si>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</si>
  <si>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</si>
  <si>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</si>
  <si>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</si>
  <si>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</si>
  <si>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</si>
  <si>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</si>
  <si>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</si>
  <si>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</si>
  <si>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</si>
  <si>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</si>
  <si>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</si>
  <si>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</si>
  <si>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</si>
  <si>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</si>
  <si>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</si>
  <si>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</si>
  <si>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</si>
  <si>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</si>
  <si>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</si>
  <si>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</si>
  <si>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</si>
  <si>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</si>
  <si>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</si>
  <si>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</si>
  <si>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</si>
  <si>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</si>
  <si>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</si>
  <si>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</si>
  <si>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</si>
  <si>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</si>
  <si>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</si>
  <si>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</si>
  <si>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</si>
  <si>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</si>
  <si>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</si>
  <si>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</si>
  <si>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</si>
  <si>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</si>
  <si>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</si>
  <si>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</si>
  <si>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</si>
  <si>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</si>
  <si>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</si>
  <si>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</si>
  <si>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</si>
  <si>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</si>
  <si>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</si>
  <si>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</si>
  <si>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</si>
  <si>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</si>
  <si>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</si>
  <si>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</si>
  <si>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</si>
  <si>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</si>
  <si>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</si>
  <si>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</si>
  <si>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</si>
  <si>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</si>
  <si>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</si>
  <si>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</si>
  <si>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</si>
  <si>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</si>
  <si>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</si>
  <si>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</si>
  <si>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</si>
  <si>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</si>
  <si>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</si>
  <si>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</si>
  <si>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</si>
  <si>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</si>
  <si>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</si>
  <si>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</si>
  <si>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</si>
  <si>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</si>
  <si>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</si>
  <si>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</si>
  <si>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</si>
  <si>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</si>
  <si>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</si>
  <si>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</si>
  <si>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</si>
  <si>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</si>
  <si>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</si>
  <si>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</si>
  <si>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</si>
  <si>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</si>
  <si>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</si>
  <si>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</si>
  <si>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</si>
  <si>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</si>
  <si>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</si>
  <si>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</si>
  <si>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</si>
  <si>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</si>
  <si>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</si>
  <si>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</si>
  <si>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</si>
  <si>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</si>
  <si>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</si>
  <si>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</si>
  <si>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</si>
  <si>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</si>
  <si>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</si>
  <si>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</si>
  <si>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</si>
  <si>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</si>
  <si>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</si>
  <si>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</si>
  <si>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</si>
  <si>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</si>
  <si>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</si>
  <si>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</si>
  <si>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</si>
  <si>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</si>
  <si>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</si>
  <si>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</si>
  <si>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</si>
  <si>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</si>
  <si>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</si>
  <si>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</si>
  <si>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</si>
  <si>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</si>
  <si>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</si>
  <si>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</si>
  <si>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</si>
  <si>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</si>
  <si>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</si>
  <si>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</si>
  <si>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</si>
  <si>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</si>
  <si>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</si>
  <si>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</si>
  <si>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</si>
  <si>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</si>
  <si>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</si>
  <si>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</si>
  <si>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</si>
  <si>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</si>
  <si>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</si>
  <si>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</si>
  <si>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</si>
  <si>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</si>
  <si>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</si>
  <si>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</si>
  <si>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</si>
  <si>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</si>
  <si>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</si>
  <si>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</si>
  <si>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</si>
  <si>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</si>
  <si>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</si>
  <si>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</si>
  <si>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</si>
  <si>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</si>
  <si>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</si>
  <si>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</si>
  <si>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</si>
  <si>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</si>
  <si>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</si>
  <si>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</si>
  <si>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</si>
  <si>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</si>
  <si>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</si>
  <si>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</si>
  <si>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</si>
  <si>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</si>
  <si>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</si>
  <si>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</si>
  <si>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</si>
  <si>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</si>
  <si>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</si>
  <si>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</si>
  <si>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</si>
  <si>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</si>
  <si>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</si>
  <si>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</si>
  <si>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</si>
  <si>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</si>
  <si>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</si>
  <si>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</si>
  <si>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</si>
  <si>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</si>
  <si>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</si>
  <si>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</si>
  <si>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</si>
  <si>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</si>
  <si>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</si>
  <si>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</si>
  <si>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</si>
  <si>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</si>
  <si>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</si>
  <si>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</si>
  <si>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</si>
  <si>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</si>
  <si>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</si>
  <si>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</si>
  <si>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</si>
  <si>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</si>
  <si>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</si>
  <si>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</si>
  <si>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</si>
  <si>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</si>
  <si>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</si>
  <si>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</si>
  <si>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</si>
  <si>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</si>
  <si>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</si>
  <si>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</si>
  <si>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</si>
  <si>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</si>
  <si>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</si>
  <si>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</si>
  <si>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</si>
  <si>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</si>
  <si>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</si>
  <si>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</si>
  <si>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</si>
  <si>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</si>
  <si>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</si>
  <si>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</si>
  <si>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</si>
  <si>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</si>
  <si>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</si>
  <si>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</si>
  <si>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</si>
  <si>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</si>
  <si>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</si>
  <si>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</si>
  <si>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</si>
  <si>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</si>
  <si>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</si>
  <si>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</si>
  <si>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</si>
  <si>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</si>
  <si>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</si>
  <si>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</si>
  <si>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</si>
  <si>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</si>
  <si>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</si>
  <si>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</si>
  <si>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</si>
  <si>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</si>
  <si>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</si>
  <si>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</si>
  <si>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</si>
  <si>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</si>
  <si>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</si>
  <si>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</si>
  <si>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</si>
  <si>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</si>
  <si>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</si>
  <si>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</si>
  <si>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</si>
  <si>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</si>
  <si>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</si>
  <si>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</si>
  <si>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</si>
  <si>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</si>
  <si>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</si>
  <si>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</si>
  <si>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</si>
  <si>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</si>
  <si>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</si>
  <si>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</si>
  <si>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</si>
  <si>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</si>
  <si>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</si>
  <si>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</si>
  <si>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</si>
  <si>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</si>
  <si>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</si>
  <si>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</si>
  <si>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</si>
  <si>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</si>
  <si>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</si>
  <si>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</si>
  <si>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</si>
  <si>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</si>
  <si>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</si>
  <si>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</si>
  <si>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</si>
  <si>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</si>
  <si>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</si>
  <si>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</si>
  <si>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</si>
  <si>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</si>
  <si>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</si>
  <si>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</si>
  <si>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</si>
  <si>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</si>
  <si>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</si>
  <si>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</si>
  <si>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</si>
  <si>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</si>
  <si>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</si>
  <si>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</si>
  <si>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</si>
  <si>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</si>
  <si>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</si>
  <si>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</si>
  <si>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</si>
  <si>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</si>
  <si>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</si>
  <si>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</si>
  <si>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</si>
  <si>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</si>
  <si>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</si>
  <si>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</si>
  <si>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</si>
  <si>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</si>
  <si>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</si>
  <si>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</si>
  <si>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</si>
  <si>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</si>
  <si>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</si>
  <si>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</si>
  <si>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</si>
  <si>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</si>
  <si>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</si>
  <si>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</si>
  <si>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</si>
  <si>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</si>
  <si>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</si>
  <si>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</si>
  <si>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</si>
  <si>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</si>
  <si>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</si>
  <si>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</si>
  <si>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</si>
  <si>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</si>
  <si>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</si>
  <si>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</si>
  <si>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</si>
  <si>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</si>
  <si>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</si>
  <si>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</si>
  <si>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</si>
  <si>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</si>
  <si>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</si>
  <si>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</si>
  <si>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</si>
  <si>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</si>
  <si>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</si>
  <si>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</si>
  <si>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</si>
  <si>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</si>
  <si>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</si>
  <si>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</si>
  <si>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</si>
  <si>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</si>
  <si>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</si>
  <si>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</si>
  <si>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</si>
  <si>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</si>
  <si>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</si>
  <si>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</si>
  <si>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</si>
  <si>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</si>
  <si>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</si>
  <si>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</si>
  <si>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</si>
  <si>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</si>
  <si>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</si>
  <si>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</si>
  <si>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</si>
  <si>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</si>
  <si>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</si>
  <si>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</si>
  <si>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</si>
  <si>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</si>
  <si>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</si>
  <si>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</si>
  <si>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</si>
  <si>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</si>
  <si>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</si>
  <si>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</si>
  <si>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</si>
  <si>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</si>
  <si>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</si>
  <si>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</si>
  <si>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</si>
  <si>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</si>
  <si>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</si>
  <si>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</si>
  <si>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</si>
  <si>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</si>
  <si>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</si>
  <si>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</si>
  <si>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</si>
  <si>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</si>
  <si>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</si>
  <si>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</si>
  <si>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</si>
  <si>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</si>
  <si>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</si>
  <si>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</si>
  <si>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</si>
  <si>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</si>
  <si>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</si>
  <si>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</si>
  <si>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</si>
  <si>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</si>
  <si>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</si>
  <si>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</si>
  <si>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</si>
  <si>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</si>
  <si>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</si>
  <si>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</si>
  <si>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</si>
  <si>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</si>
  <si>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</si>
  <si>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</si>
  <si>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</si>
  <si>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</si>
  <si>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</si>
  <si>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</si>
  <si>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</si>
  <si>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</si>
  <si>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</si>
  <si>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</si>
  <si>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</si>
  <si>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</si>
  <si>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</si>
  <si>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</si>
  <si>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</si>
  <si>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</si>
  <si>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</si>
  <si>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</si>
  <si>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</si>
  <si>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</si>
  <si>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</si>
  <si>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</si>
  <si>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</si>
  <si>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</si>
  <si>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</si>
  <si>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</si>
  <si>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</si>
  <si>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</si>
  <si>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</si>
  <si>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</si>
  <si>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</si>
  <si>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</si>
  <si>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</si>
  <si>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</si>
  <si>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</si>
  <si>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</si>
  <si>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</si>
  <si>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</si>
  <si>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</si>
  <si>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</si>
  <si>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</si>
  <si>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</si>
  <si>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</si>
  <si>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</si>
  <si>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</si>
  <si>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</si>
  <si>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</si>
  <si>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</si>
  <si>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</si>
  <si>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</si>
  <si>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</si>
  <si>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</si>
  <si>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</si>
  <si>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</si>
  <si>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</si>
  <si>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</si>
  <si>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</si>
  <si>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</si>
  <si>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</si>
  <si>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</si>
  <si>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</si>
  <si>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</si>
  <si>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</si>
  <si>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</si>
  <si>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</si>
  <si>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</si>
  <si>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</si>
  <si>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</si>
  <si>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</si>
  <si>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</si>
  <si>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</si>
  <si>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</si>
  <si>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</si>
  <si>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</si>
  <si>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</si>
  <si>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</si>
  <si>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</si>
  <si>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</si>
  <si>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</si>
  <si>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</si>
  <si>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</si>
  <si>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</si>
  <si>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</si>
  <si>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</si>
  <si>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</si>
  <si>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</si>
  <si>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</si>
  <si>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</si>
  <si>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</si>
  <si>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</si>
  <si>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</si>
  <si>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</si>
  <si>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</si>
  <si>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</si>
  <si>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</si>
  <si>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</si>
  <si>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</si>
  <si>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</si>
  <si>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</si>
  <si>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</si>
  <si>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</si>
  <si>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</si>
  <si>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</si>
  <si>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</si>
  <si>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</si>
  <si>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</si>
  <si>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</si>
  <si>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</si>
  <si>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</si>
  <si>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</si>
  <si>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</si>
  <si>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</si>
  <si>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</si>
  <si>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</si>
  <si>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</si>
  <si>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</si>
  <si>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</si>
  <si>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</si>
  <si>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</si>
  <si>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</si>
  <si>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</si>
  <si>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</si>
  <si>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</si>
  <si>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</si>
  <si>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</si>
  <si>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</si>
  <si>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</si>
  <si>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</si>
  <si>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</si>
  <si>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</si>
  <si>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</si>
  <si>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</si>
  <si>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</si>
  <si>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</si>
  <si>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</si>
  <si>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</si>
  <si>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</si>
  <si>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</si>
  <si>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</si>
  <si>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</si>
  <si>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</si>
  <si>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</si>
  <si>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</si>
  <si>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</si>
  <si>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</si>
  <si>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</si>
  <si>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</si>
  <si>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</si>
  <si>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</si>
  <si>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</si>
  <si>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</si>
  <si>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</si>
  <si>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</si>
  <si>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</si>
  <si>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</si>
  <si>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</si>
  <si>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</si>
  <si>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</si>
  <si>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</si>
  <si>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</si>
  <si>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</si>
  <si>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</si>
  <si>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</si>
  <si>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</si>
  <si>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</si>
  <si>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</si>
  <si>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</si>
  <si>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</si>
  <si>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</si>
  <si>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</si>
  <si>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</si>
  <si>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</si>
  <si>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</si>
  <si>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</si>
  <si>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</si>
  <si>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</si>
  <si>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</si>
  <si>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</si>
  <si>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</si>
  <si>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</si>
  <si>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</si>
  <si>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</si>
  <si>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</si>
  <si>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</si>
  <si>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</si>
  <si>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</si>
  <si>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</si>
  <si>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</si>
  <si>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</si>
  <si>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</si>
  <si>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</si>
  <si>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</si>
  <si>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</si>
  <si>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</si>
  <si>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</si>
  <si>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</si>
  <si>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</si>
  <si>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</si>
  <si>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</si>
  <si>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</si>
  <si>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</si>
  <si>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</si>
  <si>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</si>
  <si>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</si>
  <si>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</si>
  <si>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</si>
  <si>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</si>
  <si>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</si>
  <si>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</si>
  <si>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</si>
  <si>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</si>
  <si>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</si>
  <si>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</si>
  <si>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</si>
  <si>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</si>
  <si>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</si>
  <si>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</si>
  <si>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</si>
  <si>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</si>
  <si>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</si>
  <si>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</si>
  <si>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</si>
  <si>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</si>
  <si>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</si>
  <si>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</si>
  <si>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</si>
  <si>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</si>
  <si>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</si>
  <si>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</si>
  <si>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</si>
  <si>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</si>
  <si>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</si>
  <si>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</si>
  <si>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</si>
  <si>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</si>
  <si>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</si>
  <si>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</si>
  <si>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</si>
  <si>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</si>
  <si>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</si>
  <si>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</si>
  <si>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</si>
  <si>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</si>
  <si>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</si>
  <si>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</si>
  <si>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</si>
  <si>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</si>
  <si>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</si>
  <si>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</si>
  <si>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</si>
  <si>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</si>
  <si>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</si>
  <si>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</si>
  <si>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</si>
  <si>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</si>
  <si>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</si>
  <si>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</si>
  <si>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</si>
  <si>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</si>
  <si>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</si>
  <si>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</si>
  <si>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</si>
  <si>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</si>
  <si>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</si>
  <si>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</si>
  <si>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</si>
  <si>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</si>
  <si>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</si>
  <si>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</si>
  <si>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</si>
  <si>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</si>
  <si>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</si>
  <si>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</si>
  <si>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</si>
  <si>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</si>
  <si>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</si>
  <si>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</si>
  <si>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</si>
  <si>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</si>
  <si>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</si>
  <si>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</si>
  <si>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</si>
  <si>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</si>
  <si>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</si>
  <si>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</si>
  <si>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</si>
  <si>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</si>
  <si>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</si>
  <si>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</si>
  <si>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</si>
  <si>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</si>
  <si>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</si>
  <si>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</si>
  <si>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</si>
  <si>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</si>
  <si>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</si>
  <si>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</si>
  <si>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</si>
  <si>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</si>
  <si>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</si>
  <si>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</si>
  <si>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</si>
  <si>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</si>
  <si>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</si>
  <si>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</si>
  <si>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</si>
  <si>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</si>
  <si>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</si>
  <si>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</si>
  <si>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</si>
  <si>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</si>
  <si>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</si>
  <si>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</si>
  <si>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</si>
  <si>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</si>
  <si>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</si>
  <si>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</si>
  <si>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</si>
  <si>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</si>
  <si>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</si>
  <si>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</si>
  <si>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</si>
  <si>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</si>
  <si>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</si>
  <si>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</si>
  <si>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</si>
  <si>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</si>
  <si>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</si>
  <si>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</si>
  <si>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</si>
  <si>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</si>
  <si>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</si>
  <si>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</si>
  <si>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</si>
  <si>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</si>
  <si>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</si>
  <si>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</si>
  <si>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</si>
  <si>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</si>
  <si>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</si>
  <si>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</si>
  <si>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</si>
  <si>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</si>
  <si>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</si>
  <si>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</si>
  <si>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</si>
  <si>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</si>
  <si>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</si>
  <si>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</si>
  <si>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</si>
  <si>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</si>
  <si>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</si>
  <si>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</si>
  <si>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</si>
  <si>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</si>
  <si>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</si>
  <si>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</si>
  <si>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</si>
  <si>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</si>
  <si>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</si>
  <si>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</si>
  <si>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</si>
  <si>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</si>
  <si>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</si>
  <si>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</si>
  <si>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</si>
  <si>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</si>
  <si>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</si>
  <si>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</si>
  <si>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</si>
  <si>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</si>
  <si>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</si>
  <si>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</si>
  <si>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</si>
  <si>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</si>
  <si>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</si>
  <si>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</si>
  <si>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</si>
  <si>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</si>
  <si>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</si>
  <si>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</si>
  <si>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</si>
  <si>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</si>
  <si>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</si>
  <si>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</si>
  <si>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</si>
  <si>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</si>
  <si>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</si>
  <si>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</si>
  <si>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</si>
  <si>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</si>
  <si>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</si>
  <si>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</si>
  <si>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</si>
  <si>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</si>
  <si>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</si>
  <si>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</si>
  <si>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</si>
  <si>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</si>
  <si>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</si>
  <si>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</si>
  <si>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</si>
  <si>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</si>
  <si>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</si>
  <si>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</si>
  <si>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</si>
  <si>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</si>
  <si>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</si>
  <si>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</si>
  <si>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</si>
  <si>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</si>
  <si>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</si>
  <si>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</si>
  <si>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</si>
  <si>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</si>
  <si>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</si>
  <si>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</si>
  <si>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</si>
  <si>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</si>
  <si>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</si>
  <si>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</si>
  <si>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</si>
  <si>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</si>
  <si>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</si>
  <si>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</si>
  <si>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</si>
  <si>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</si>
  <si>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</si>
  <si>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</si>
  <si>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</si>
  <si>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</si>
  <si>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</si>
  <si>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</si>
  <si>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</si>
  <si>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</si>
  <si>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</si>
  <si>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</si>
  <si>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</si>
  <si>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</si>
  <si>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</si>
  <si>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</si>
  <si>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</si>
  <si>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</si>
  <si>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</si>
  <si>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</si>
  <si>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</si>
  <si>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</si>
  <si>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</si>
  <si>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</si>
  <si>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</si>
  <si>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</si>
  <si>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</si>
  <si>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</si>
  <si>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</si>
  <si>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</si>
  <si>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</si>
  <si>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</si>
  <si>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</si>
  <si>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</si>
  <si>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</si>
  <si>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</si>
  <si>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</si>
  <si>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</si>
  <si>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</si>
  <si>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</si>
  <si>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</si>
  <si>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</si>
  <si>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</si>
  <si>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</si>
  <si>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</si>
  <si>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</si>
  <si>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</si>
  <si>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</si>
  <si>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</si>
  <si>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</si>
  <si>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</si>
  <si>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</si>
  <si>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</si>
  <si>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</si>
  <si>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</si>
  <si>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</si>
  <si>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</si>
  <si>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</si>
  <si>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</si>
  <si>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</si>
  <si>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</si>
  <si>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</si>
  <si>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</si>
  <si>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</si>
  <si>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</si>
  <si>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</si>
  <si>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</si>
  <si>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</si>
  <si>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</si>
  <si>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</si>
  <si>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</si>
  <si>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</si>
  <si>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</si>
  <si>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</si>
  <si>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</si>
  <si>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</si>
  <si>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</si>
  <si>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</si>
  <si>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</si>
  <si>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</si>
  <si>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</si>
  <si>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</si>
  <si>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</si>
  <si>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</si>
  <si>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</si>
  <si>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</si>
  <si>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</si>
  <si>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</si>
  <si>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</si>
  <si>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</si>
  <si>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</si>
  <si>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</si>
  <si>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</si>
  <si>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</si>
  <si>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</si>
  <si>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</si>
  <si>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</si>
  <si>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</si>
  <si>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</si>
  <si>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</si>
  <si>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</si>
  <si>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</si>
  <si>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</si>
  <si>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</si>
  <si>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</si>
  <si>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</si>
  <si>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</si>
  <si>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</si>
  <si>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</si>
  <si>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</si>
  <si>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</si>
  <si>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</si>
  <si>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</si>
  <si>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</si>
  <si>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</si>
  <si>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</si>
  <si>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</si>
  <si>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</si>
  <si>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</si>
  <si>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</si>
  <si>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</si>
  <si>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</si>
  <si>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</si>
  <si>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</si>
  <si>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</si>
  <si>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</si>
  <si>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</si>
  <si>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</si>
  <si>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</si>
  <si>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</si>
  <si>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</si>
  <si>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</si>
  <si>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</si>
  <si>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</si>
  <si>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</si>
  <si>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</si>
  <si>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</si>
  <si>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</si>
  <si>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</si>
  <si>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</si>
  <si>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</si>
  <si>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</si>
  <si>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</si>
  <si>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</si>
  <si>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</si>
  <si>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</si>
  <si>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</si>
  <si>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</si>
  <si>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</si>
  <si>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</si>
  <si>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</si>
  <si>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</si>
  <si>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</si>
  <si>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</si>
  <si>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</si>
  <si>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</si>
  <si>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</si>
  <si>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</si>
  <si>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</si>
  <si>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</si>
  <si>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</si>
  <si>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</si>
  <si>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</si>
  <si>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</si>
  <si>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</si>
  <si>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</si>
  <si>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</si>
  <si>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</si>
  <si>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</si>
  <si>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</si>
  <si>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</si>
  <si>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</si>
  <si>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</si>
  <si>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</si>
  <si>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</si>
  <si>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</si>
  <si>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</si>
  <si>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</si>
  <si>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</si>
  <si>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</si>
  <si>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</si>
  <si>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</si>
  <si>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</si>
  <si>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</si>
  <si>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</si>
  <si>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</si>
  <si>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</si>
  <si>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</si>
  <si>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</si>
  <si>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</si>
  <si>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</si>
  <si>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</si>
  <si>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</si>
  <si>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</si>
  <si>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</si>
  <si>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</si>
  <si>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</si>
  <si>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</si>
  <si>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</si>
  <si>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</si>
  <si>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</si>
  <si>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</si>
  <si>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</si>
  <si>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</si>
  <si>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</si>
  <si>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</si>
  <si>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</si>
  <si>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</si>
  <si>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</si>
  <si>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</si>
  <si>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</si>
  <si>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</si>
  <si>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</si>
  <si>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</si>
  <si>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</si>
  <si>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</si>
  <si>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</si>
  <si>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</si>
  <si>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</si>
  <si>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</si>
  <si>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</si>
  <si>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</si>
  <si>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</si>
  <si>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</si>
  <si>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</si>
  <si>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</si>
  <si>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</si>
  <si>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</si>
  <si>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</si>
  <si>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</si>
  <si>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</si>
  <si>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</si>
  <si>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</si>
  <si>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</si>
  <si>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</si>
  <si>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</si>
  <si>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</si>
  <si>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</si>
  <si>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</si>
  <si>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</si>
  <si>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</si>
  <si>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</si>
  <si>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</si>
  <si>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</si>
  <si>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</si>
  <si>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</si>
  <si>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</si>
  <si>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</si>
  <si>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</si>
  <si>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</si>
  <si>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</si>
  <si>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</si>
  <si>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</si>
  <si>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</si>
  <si>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</si>
  <si>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</si>
  <si>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</si>
  <si>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</si>
  <si>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</si>
  <si>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</si>
  <si>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</si>
  <si>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</si>
  <si>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</si>
  <si>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</si>
  <si>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</si>
  <si>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</si>
  <si>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</si>
  <si>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</si>
  <si>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</si>
  <si>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</si>
  <si>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</si>
  <si>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</si>
  <si>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</si>
  <si>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</si>
  <si>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</si>
  <si>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</si>
  <si>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</si>
  <si>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</si>
  <si>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</si>
  <si>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</si>
  <si>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</si>
  <si>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</si>
  <si>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</si>
  <si>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</si>
  <si>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</si>
  <si>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</si>
  <si>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</si>
  <si>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</si>
  <si>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</si>
  <si>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</si>
  <si>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</si>
  <si>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</si>
  <si>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</si>
  <si>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</si>
  <si>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</si>
  <si>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</si>
  <si>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</si>
  <si>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</si>
  <si>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</si>
  <si>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</si>
  <si>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</si>
  <si>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</si>
  <si>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</si>
  <si>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</si>
  <si>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</si>
  <si>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</si>
  <si>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</si>
  <si>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</si>
  <si>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</si>
  <si>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</si>
  <si>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</si>
  <si>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</si>
  <si>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</si>
  <si>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</si>
  <si>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</si>
  <si>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</si>
  <si>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</si>
  <si>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</si>
  <si>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</si>
  <si>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</si>
  <si>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</si>
  <si>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</si>
  <si>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</si>
  <si>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</si>
  <si>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</si>
  <si>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</si>
  <si>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</si>
  <si>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</si>
  <si>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</si>
  <si>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</si>
  <si>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</si>
  <si>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</si>
  <si>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</si>
  <si>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</si>
  <si>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</si>
  <si>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</si>
  <si>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</si>
  <si>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</si>
  <si>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</si>
  <si>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</si>
  <si>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</si>
  <si>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</si>
  <si>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</si>
  <si>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</si>
  <si>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</si>
  <si>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</si>
  <si>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</si>
  <si>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</si>
  <si>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</si>
  <si>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</si>
  <si>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</si>
  <si>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</si>
  <si>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</si>
  <si>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</si>
  <si>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</si>
  <si>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</si>
  <si>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</si>
  <si>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</si>
  <si>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</si>
  <si>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</si>
  <si>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</si>
  <si>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</si>
  <si>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</si>
  <si>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</si>
  <si>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</si>
  <si>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</si>
  <si>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</si>
  <si>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</si>
  <si>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</si>
  <si>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</si>
  <si>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</si>
  <si>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</si>
  <si>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</si>
  <si>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</si>
  <si>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</si>
  <si>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</si>
  <si>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</si>
  <si>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</si>
  <si>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</si>
  <si>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</si>
  <si>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</si>
  <si>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</si>
  <si>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</si>
  <si>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</si>
  <si>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</si>
  <si>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</si>
  <si>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</si>
  <si>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</si>
  <si>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</si>
  <si>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</si>
  <si>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</si>
  <si>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</si>
  <si>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</si>
  <si>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</si>
  <si>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</si>
  <si>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</si>
  <si>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</si>
  <si>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</si>
  <si>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</si>
  <si>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</si>
  <si>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</si>
  <si>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</si>
  <si>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</si>
  <si>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</si>
  <si>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</si>
  <si>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</si>
  <si>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</si>
  <si>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</si>
  <si>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</si>
  <si>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</si>
  <si>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</si>
  <si>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</si>
  <si>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</si>
  <si>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</si>
  <si>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</si>
  <si>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</si>
  <si>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</si>
  <si>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</si>
  <si>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</si>
  <si>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</si>
  <si>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</si>
  <si>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</si>
  <si>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</si>
  <si>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</si>
  <si>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</si>
  <si>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</si>
  <si>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</si>
  <si>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</si>
  <si>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</si>
  <si>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</si>
  <si>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</si>
  <si>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</si>
  <si>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</si>
  <si>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</si>
  <si>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</si>
  <si>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</si>
  <si>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</si>
  <si>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</si>
  <si>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</si>
  <si>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</si>
  <si>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</si>
  <si>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</si>
  <si>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</si>
  <si>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</si>
  <si>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</si>
  <si>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</si>
  <si>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</si>
  <si>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</si>
  <si>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</si>
  <si>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</si>
  <si>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</si>
  <si>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</si>
  <si>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</si>
  <si>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</si>
  <si>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</si>
  <si>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</si>
  <si>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</si>
  <si>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</si>
  <si>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</si>
  <si>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</si>
  <si>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</si>
  <si>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</si>
  <si>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</si>
  <si>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</si>
  <si>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</si>
  <si>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</si>
  <si>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</si>
  <si>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</si>
  <si>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</si>
  <si>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</si>
  <si>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</si>
  <si>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</si>
  <si>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</si>
  <si>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</si>
  <si>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</si>
  <si>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</si>
  <si>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</si>
  <si>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</si>
  <si>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</si>
  <si>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</si>
  <si>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</si>
  <si>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</si>
  <si>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</si>
  <si>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</si>
  <si>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</si>
  <si>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</si>
  <si>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</si>
  <si>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</si>
  <si>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</si>
  <si>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</si>
  <si>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</si>
  <si>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</si>
  <si>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</si>
  <si>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</si>
  <si>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</si>
  <si>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</si>
  <si>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</si>
  <si>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</si>
  <si>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</si>
  <si>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</si>
  <si>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</si>
  <si>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</si>
  <si>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</si>
  <si>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</si>
  <si>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</si>
  <si>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</si>
  <si>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</si>
  <si>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</si>
  <si>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</si>
  <si>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</si>
  <si>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</si>
  <si>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</si>
  <si>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</si>
  <si>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</si>
  <si>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</si>
  <si>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</si>
  <si>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</si>
  <si>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</si>
  <si>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</si>
  <si>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</si>
  <si>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</si>
  <si>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</si>
  <si>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</si>
  <si>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</si>
  <si>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</si>
  <si>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</si>
  <si>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</si>
  <si>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</si>
  <si>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</si>
  <si>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</si>
  <si>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</si>
  <si>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</si>
  <si>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</si>
  <si>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</si>
  <si>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</si>
  <si>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</si>
  <si>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</si>
  <si>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</si>
  <si>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</si>
  <si>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</si>
  <si>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</si>
  <si>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</si>
  <si>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</si>
  <si>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</si>
  <si>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</si>
  <si>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</si>
  <si>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</si>
  <si>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</si>
  <si>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</si>
  <si>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</si>
  <si>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</si>
  <si>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</si>
  <si>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</si>
  <si>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</si>
  <si>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</si>
  <si>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</si>
  <si>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</si>
  <si>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</si>
  <si>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</si>
  <si>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</si>
  <si>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</si>
  <si>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</si>
  <si>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</si>
  <si>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</si>
  <si>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</si>
  <si>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</si>
  <si>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</si>
  <si>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</si>
  <si>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</si>
  <si>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</si>
  <si>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</si>
  <si>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</si>
  <si>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</si>
  <si>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</si>
  <si>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</si>
  <si>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</si>
  <si>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</si>
  <si>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</si>
  <si>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</si>
  <si>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</si>
  <si>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</si>
  <si>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</si>
  <si>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</si>
  <si>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</si>
  <si>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</si>
  <si>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</si>
  <si>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</si>
  <si>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</si>
  <si>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</si>
  <si>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</si>
  <si>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</si>
  <si>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</si>
  <si>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</si>
  <si>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</si>
  <si>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</si>
  <si>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</si>
  <si>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</si>
  <si>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</si>
  <si>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</si>
  <si>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</si>
  <si>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</si>
  <si>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</si>
  <si>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</si>
  <si>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</si>
  <si>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</si>
  <si>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</si>
  <si>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</si>
  <si>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</si>
  <si>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</si>
  <si>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</si>
  <si>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</si>
  <si>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</si>
  <si>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</si>
  <si>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</si>
  <si>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</si>
  <si>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</si>
  <si>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</si>
  <si>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</si>
  <si>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</si>
  <si>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</si>
  <si>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</si>
  <si>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</si>
  <si>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</si>
  <si>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</si>
  <si>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</si>
  <si>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</si>
  <si>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</si>
  <si>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</si>
  <si>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</si>
  <si>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</si>
  <si>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</si>
  <si>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</si>
  <si>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</si>
  <si>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</si>
  <si>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</si>
  <si>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</si>
  <si>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</si>
  <si>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</si>
  <si>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</si>
  <si>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</si>
  <si>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</si>
  <si>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</si>
  <si>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</si>
  <si>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</si>
  <si>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</si>
  <si>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</si>
  <si>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</si>
  <si>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</si>
  <si>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</si>
  <si>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</si>
  <si>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</si>
  <si>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</si>
  <si>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</si>
  <si>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</si>
  <si>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</si>
  <si>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</si>
  <si>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</si>
  <si>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</si>
  <si>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</si>
  <si>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</si>
  <si>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</si>
  <si>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</si>
  <si>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</si>
  <si>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</si>
  <si>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</si>
  <si>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</si>
  <si>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</si>
  <si>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</si>
  <si>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</si>
  <si>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</si>
  <si>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</si>
  <si>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</si>
  <si>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</si>
  <si>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</si>
  <si>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</si>
  <si>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</si>
  <si>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</si>
  <si>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</si>
  <si>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</si>
  <si>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</si>
  <si>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</si>
  <si>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</si>
  <si>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</si>
  <si>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</si>
  <si>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</si>
  <si>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</si>
  <si>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</si>
  <si>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</si>
  <si>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</si>
  <si>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</si>
  <si>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</si>
  <si>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</si>
  <si>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</si>
  <si>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</si>
  <si>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</si>
  <si>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</si>
  <si>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</si>
  <si>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</si>
  <si>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</si>
  <si>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</si>
  <si>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</si>
  <si>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</si>
  <si>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</si>
  <si>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</si>
  <si>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</si>
  <si>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</si>
  <si>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</si>
  <si>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</si>
  <si>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</si>
  <si>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</si>
  <si>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</si>
  <si>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</si>
  <si>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</si>
  <si>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</si>
  <si>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</si>
  <si>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</si>
  <si>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</si>
  <si>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</si>
  <si>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</si>
  <si>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</si>
  <si>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</si>
  <si>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</si>
  <si>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</si>
  <si>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</si>
  <si>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</si>
  <si>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</si>
  <si>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</si>
  <si>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</si>
  <si>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</si>
  <si>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</si>
  <si>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</si>
  <si>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</si>
  <si>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</si>
  <si>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</si>
  <si>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</si>
  <si>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</si>
  <si>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</si>
  <si>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</si>
  <si>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</si>
  <si>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</si>
  <si>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</si>
  <si>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</si>
  <si>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</si>
  <si>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</si>
  <si>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</si>
  <si>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</si>
  <si>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</si>
  <si>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</si>
  <si>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</si>
  <si>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</si>
  <si>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</si>
  <si>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</si>
  <si>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</si>
  <si>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</si>
  <si>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</si>
  <si>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</si>
  <si>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</si>
  <si>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</si>
  <si>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</si>
  <si>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</si>
  <si>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</si>
  <si>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</si>
  <si>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</si>
  <si>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</si>
  <si>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</si>
  <si>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</si>
  <si>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</si>
  <si>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</si>
  <si>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</si>
  <si>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</si>
  <si>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</si>
  <si>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</si>
  <si>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</si>
  <si>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</si>
  <si>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</si>
  <si>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</si>
  <si>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</si>
  <si>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</si>
  <si>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</si>
  <si>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</si>
  <si>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</si>
  <si>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</si>
  <si>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</si>
  <si>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</si>
  <si>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</si>
  <si>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</si>
  <si>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</si>
  <si>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</si>
  <si>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</si>
  <si>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</si>
  <si>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</si>
  <si>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</si>
  <si>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</si>
  <si>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</si>
  <si>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</si>
  <si>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</si>
  <si>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</si>
  <si>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</si>
  <si>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</si>
  <si>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</si>
  <si>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</si>
  <si>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</si>
  <si>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</si>
  <si>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</si>
  <si>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</si>
  <si>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</si>
  <si>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</si>
  <si>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</si>
  <si>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</si>
  <si>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</si>
  <si>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</si>
  <si>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</si>
  <si>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</si>
  <si>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</si>
  <si>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</si>
  <si>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</si>
  <si>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</si>
  <si>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</si>
  <si>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</si>
  <si>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</si>
  <si>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</si>
  <si>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</si>
  <si>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</si>
  <si>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</si>
  <si>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</si>
  <si>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</si>
  <si>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</si>
  <si>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</si>
  <si>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</si>
  <si>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</si>
  <si>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</si>
  <si>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</si>
  <si>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</si>
  <si>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</si>
  <si>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</si>
  <si>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</si>
  <si>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</si>
  <si>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</si>
  <si>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</si>
  <si>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</si>
  <si>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</si>
  <si>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</si>
  <si>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</si>
  <si>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</si>
  <si>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</si>
  <si>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</si>
  <si>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</si>
  <si>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</si>
  <si>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</si>
  <si>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</si>
  <si>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</si>
  <si>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</si>
  <si>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</si>
  <si>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</si>
  <si>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</si>
  <si>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</si>
  <si>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</si>
  <si>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</si>
  <si>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</si>
  <si>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</si>
  <si>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</si>
  <si>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</si>
  <si>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</si>
  <si>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</si>
  <si>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</si>
  <si>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</si>
  <si>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</si>
  <si>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</si>
  <si>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</si>
  <si>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</si>
  <si>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</si>
  <si>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</si>
  <si>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</si>
  <si>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</si>
  <si>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</si>
  <si>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</si>
  <si>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</si>
  <si>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</si>
  <si>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</si>
  <si>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</si>
  <si>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</si>
  <si>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</si>
  <si>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</si>
  <si>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</si>
  <si>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</si>
  <si>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</si>
  <si>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</si>
  <si>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</si>
  <si>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</si>
  <si>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</si>
  <si>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</si>
  <si>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</si>
  <si>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</si>
  <si>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</si>
  <si>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</si>
  <si>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</si>
  <si>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</si>
  <si>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</si>
  <si>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</si>
  <si>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</si>
  <si>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</si>
  <si>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</si>
  <si>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</si>
  <si>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</si>
  <si>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</si>
  <si>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</si>
  <si>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</si>
  <si>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</si>
  <si>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</si>
  <si>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</si>
  <si>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</si>
  <si>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</si>
  <si>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</si>
  <si>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</si>
  <si>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</si>
  <si>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</si>
  <si>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</si>
  <si>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</si>
  <si>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</si>
  <si>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</si>
  <si>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</si>
  <si>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</si>
  <si>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</si>
  <si>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</si>
  <si>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</si>
  <si>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</si>
  <si>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</si>
  <si>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</si>
  <si>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</si>
  <si>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</si>
  <si>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</si>
  <si>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</si>
  <si>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</si>
  <si>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</si>
  <si>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</si>
  <si>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</si>
  <si>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</si>
  <si>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</si>
  <si>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</si>
  <si>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</si>
  <si>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</si>
  <si>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</si>
  <si>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</si>
  <si>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</si>
  <si>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</si>
  <si>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</si>
  <si>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</si>
  <si>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</si>
  <si>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</si>
  <si>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</si>
  <si>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</si>
  <si>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</si>
  <si>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</si>
  <si>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</si>
  <si>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</si>
  <si>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</si>
  <si>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</si>
  <si>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</si>
  <si>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</si>
  <si>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</si>
  <si>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</si>
  <si>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</si>
  <si>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</si>
  <si>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</si>
  <si>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</si>
  <si>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</si>
  <si>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</si>
  <si>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</si>
  <si>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</si>
  <si>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</si>
  <si>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</si>
  <si>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</si>
  <si>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</si>
  <si>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</si>
  <si>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</si>
  <si>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</si>
  <si>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</si>
  <si>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</si>
  <si>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</si>
  <si>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</si>
  <si>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</si>
  <si>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</si>
  <si>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</si>
  <si>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</si>
  <si>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</si>
  <si>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</si>
  <si>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</si>
  <si>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</si>
  <si>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</si>
  <si>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</si>
  <si>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</si>
  <si>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</si>
  <si>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</si>
  <si>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</si>
  <si>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</si>
  <si>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</si>
  <si>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</si>
  <si>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</si>
  <si>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</si>
  <si>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</si>
  <si>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</si>
  <si>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</si>
  <si>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</si>
  <si>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</si>
  <si>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</si>
  <si>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</si>
  <si>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</si>
  <si>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</si>
  <si>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</si>
  <si>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</si>
  <si>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</si>
  <si>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</si>
  <si>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</si>
  <si>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</si>
  <si>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</si>
  <si>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</si>
  <si>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</si>
  <si>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</si>
  <si>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</si>
  <si>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</si>
  <si>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</si>
  <si>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</si>
  <si>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</si>
  <si>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</si>
  <si>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</si>
  <si>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</si>
  <si>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</si>
  <si>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</si>
  <si>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</si>
  <si>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</si>
  <si>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</si>
  <si>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</si>
  <si>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</si>
  <si>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</si>
  <si>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</si>
  <si>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</si>
  <si>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</si>
  <si>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</si>
  <si>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</si>
  <si>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</si>
  <si>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</si>
  <si>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</si>
  <si>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</si>
  <si>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</si>
  <si>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</si>
  <si>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</si>
  <si>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</si>
  <si>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</si>
  <si>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</si>
  <si>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</si>
  <si>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</si>
  <si>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</si>
  <si>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</si>
  <si>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</si>
  <si>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</si>
  <si>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</si>
  <si>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</si>
  <si>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</si>
  <si>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</si>
  <si>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</si>
  <si>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</si>
  <si>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</si>
  <si>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</si>
  <si>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</si>
  <si>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</si>
  <si>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</si>
  <si>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</si>
  <si>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</si>
  <si>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</si>
  <si>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</si>
  <si>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</si>
  <si>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</si>
  <si>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</si>
  <si>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</si>
  <si>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</si>
  <si>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</si>
  <si>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</si>
  <si>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</si>
  <si>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</si>
  <si>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</si>
  <si>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</si>
  <si>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</si>
  <si>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</si>
  <si>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</si>
  <si>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</si>
  <si>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</si>
  <si>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</si>
  <si>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</si>
  <si>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</si>
  <si>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</si>
  <si>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</si>
  <si>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</si>
  <si>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</si>
  <si>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</si>
  <si>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</si>
  <si>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</si>
  <si>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</si>
  <si>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</si>
  <si>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</si>
  <si>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</si>
  <si>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</si>
  <si>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</si>
  <si>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</si>
  <si>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</si>
  <si>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</si>
  <si>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</si>
  <si>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</si>
  <si>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</si>
  <si>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</si>
  <si>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</si>
  <si>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</si>
  <si>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</si>
  <si>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</si>
  <si>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</si>
  <si>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</si>
  <si>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</si>
  <si>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</si>
  <si>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</si>
  <si>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</si>
  <si>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</si>
  <si>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</si>
  <si>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</si>
  <si>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</si>
  <si>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</si>
  <si>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</si>
  <si>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</si>
  <si>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</si>
  <si>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</si>
  <si>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</si>
  <si>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</si>
  <si>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</si>
  <si>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</si>
  <si>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</si>
  <si>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</si>
  <si>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</si>
  <si>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</si>
  <si>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</si>
  <si>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</si>
  <si>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</si>
  <si>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</si>
  <si>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</si>
  <si>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</si>
  <si>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</si>
  <si>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</si>
  <si>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</si>
  <si>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</si>
  <si>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</si>
  <si>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</si>
  <si>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</si>
  <si>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</si>
  <si>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</si>
  <si>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</si>
  <si>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</si>
  <si>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</si>
  <si>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</si>
  <si>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</si>
  <si>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</si>
  <si>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</si>
  <si>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</si>
  <si>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</si>
  <si>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</si>
  <si>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</si>
  <si>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</si>
  <si>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</si>
  <si>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</si>
  <si>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</si>
  <si>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</si>
  <si>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</si>
  <si>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</si>
  <si>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</si>
  <si>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</si>
  <si>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</si>
  <si>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</si>
  <si>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</si>
  <si>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</si>
  <si>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</si>
  <si>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</si>
  <si>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</si>
  <si>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</si>
  <si>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</si>
  <si>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</si>
  <si>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</si>
  <si>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</si>
  <si>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</si>
  <si>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</si>
  <si>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</si>
  <si>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</si>
  <si>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</si>
  <si>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</si>
  <si>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</si>
  <si>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</si>
  <si>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</si>
  <si>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</si>
  <si>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</si>
  <si>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</si>
  <si>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</si>
  <si>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</si>
  <si>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</si>
  <si>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</si>
  <si>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</si>
  <si>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</si>
  <si>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</si>
  <si>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</si>
  <si>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</si>
  <si>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</si>
  <si>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</si>
  <si>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</si>
  <si>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</si>
  <si>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</si>
  <si>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</si>
  <si>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</si>
  <si>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</si>
  <si>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</si>
  <si>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</si>
  <si>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</si>
  <si>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</si>
  <si>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</si>
  <si>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</si>
  <si>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</si>
  <si>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</si>
  <si>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</si>
  <si>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</si>
  <si>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</si>
  <si>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</si>
  <si>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</si>
  <si>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</si>
  <si>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</si>
  <si>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</si>
  <si>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</si>
  <si>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</si>
  <si>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</si>
  <si>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</si>
  <si>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</si>
  <si>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</si>
  <si>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</si>
  <si>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</si>
  <si>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</si>
  <si>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</si>
  <si>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</si>
  <si>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</si>
  <si>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</si>
  <si>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</si>
  <si>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</si>
  <si>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</si>
  <si>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</si>
  <si>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</si>
  <si>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</si>
  <si>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</si>
  <si>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</si>
  <si>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</si>
  <si>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</si>
  <si>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</si>
  <si>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</si>
  <si>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</si>
  <si>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</si>
  <si>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</si>
  <si>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</si>
  <si>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</si>
  <si>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</si>
  <si>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</si>
  <si>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</si>
  <si>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</si>
  <si>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</si>
  <si>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</si>
  <si>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</si>
  <si>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</si>
  <si>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</si>
  <si>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</si>
  <si>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</si>
  <si>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</si>
  <si>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</si>
  <si>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</si>
  <si>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</si>
  <si>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</si>
  <si>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</si>
  <si>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</si>
  <si>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</si>
  <si>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</si>
  <si>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</si>
  <si>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</si>
  <si>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</si>
  <si>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</si>
  <si>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</si>
  <si>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</si>
  <si>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</si>
  <si>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</si>
  <si>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</si>
  <si>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</si>
  <si>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</si>
  <si>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</si>
  <si>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</si>
  <si>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</si>
  <si>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</si>
  <si>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</si>
  <si>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</si>
  <si>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</si>
  <si>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</si>
  <si>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</si>
  <si>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</si>
  <si>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</si>
  <si>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</si>
  <si>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</si>
  <si>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</si>
  <si>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</si>
  <si>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</si>
  <si>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</si>
  <si>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</si>
  <si>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</si>
  <si>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</si>
  <si>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</si>
  <si>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</si>
  <si>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</si>
  <si>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</si>
  <si>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</si>
  <si>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</si>
  <si>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</si>
  <si>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</si>
  <si>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</si>
  <si>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</si>
  <si>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</si>
  <si>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</si>
  <si>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</si>
  <si>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</si>
  <si>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</si>
  <si>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</si>
  <si>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</si>
  <si>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</si>
  <si>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</si>
  <si>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</si>
  <si>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</si>
  <si>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</si>
  <si>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</si>
  <si>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</si>
  <si>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</si>
  <si>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</si>
  <si>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</si>
  <si>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</si>
  <si>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</si>
  <si>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</si>
  <si>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</si>
  <si>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</si>
  <si>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</si>
  <si>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</si>
  <si>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</si>
  <si>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</si>
  <si>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</si>
  <si>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</si>
  <si>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</si>
  <si>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</si>
  <si>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</si>
  <si>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</si>
  <si>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</si>
  <si>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</si>
  <si>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</si>
  <si>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</si>
  <si>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</si>
  <si>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</si>
  <si>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</si>
  <si>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</si>
  <si>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</si>
  <si>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</si>
  <si>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</si>
  <si>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</si>
  <si>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</si>
  <si>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</si>
  <si>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</si>
  <si>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</si>
  <si>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</si>
  <si>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</si>
  <si>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</si>
  <si>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</si>
  <si>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</si>
  <si>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</si>
  <si>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</si>
  <si>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</si>
  <si>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</si>
  <si>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</si>
  <si>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</si>
  <si>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</si>
  <si>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</si>
  <si>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</si>
  <si>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</si>
  <si>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</si>
  <si>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</si>
  <si>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</si>
  <si>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</si>
  <si>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</si>
  <si>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</si>
  <si>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</si>
  <si>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</si>
  <si>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</si>
  <si>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</si>
  <si>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</si>
  <si>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</si>
  <si>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</si>
  <si>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</si>
  <si>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</si>
  <si>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</si>
  <si>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</si>
  <si>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</si>
  <si>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</si>
  <si>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</si>
  <si>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</si>
  <si>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</si>
  <si>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</si>
  <si>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</si>
  <si>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</si>
  <si>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</si>
  <si>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</si>
  <si>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</si>
  <si>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</si>
  <si>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</si>
  <si>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</si>
  <si>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</si>
  <si>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</si>
  <si>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</si>
  <si>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</si>
  <si>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</si>
  <si>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</si>
  <si>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</si>
  <si>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</si>
  <si>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</si>
  <si>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</si>
  <si>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</si>
  <si>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</si>
  <si>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</si>
  <si>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</si>
  <si>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</si>
  <si>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</si>
  <si>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</si>
  <si>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</si>
  <si>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</si>
  <si>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</si>
  <si>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</si>
  <si>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</si>
  <si>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</si>
  <si>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</si>
  <si>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</si>
  <si>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</si>
  <si>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</si>
  <si>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</si>
  <si>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</si>
  <si>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</si>
  <si>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</si>
  <si>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</si>
  <si>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</si>
  <si>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</si>
  <si>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</si>
  <si>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</si>
  <si>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</si>
  <si>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</si>
  <si>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</si>
  <si>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</si>
  <si>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</si>
  <si>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</si>
  <si>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</si>
  <si>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</si>
  <si>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</si>
  <si>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</si>
  <si>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</si>
  <si>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</si>
  <si>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</si>
  <si>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</si>
  <si>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</si>
  <si>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</si>
  <si>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</si>
  <si>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</si>
  <si>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</si>
  <si>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</si>
  <si>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</si>
  <si>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</si>
  <si>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</si>
  <si>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</si>
  <si>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</si>
  <si>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</si>
  <si>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</si>
  <si>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</si>
  <si>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</si>
  <si>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</si>
  <si>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</si>
  <si>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</si>
  <si>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</si>
  <si>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</si>
  <si>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</si>
  <si>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</si>
  <si>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</si>
  <si>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</si>
  <si>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</si>
  <si>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</si>
  <si>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</si>
  <si>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</si>
  <si>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</si>
  <si>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</si>
  <si>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</si>
  <si>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</si>
  <si>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</si>
  <si>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</si>
  <si>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</si>
  <si>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</si>
  <si>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</si>
  <si>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</si>
  <si>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</si>
  <si>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</si>
  <si>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</si>
  <si>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</si>
  <si>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</si>
  <si>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</si>
  <si>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</si>
  <si>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</si>
  <si>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</si>
  <si>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</si>
  <si>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</si>
  <si>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</si>
  <si>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</si>
  <si>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</si>
  <si>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</si>
  <si>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</si>
  <si>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</si>
  <si>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</si>
  <si>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</si>
  <si>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</si>
  <si>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</si>
  <si>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</si>
  <si>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</si>
  <si>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</si>
  <si>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</si>
  <si>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</si>
  <si>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</si>
  <si>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</si>
  <si>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</si>
  <si>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</si>
  <si>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</si>
  <si>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</si>
  <si>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</si>
  <si>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</si>
  <si>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</si>
  <si>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</si>
  <si>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</si>
  <si>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</si>
  <si>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</si>
  <si>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</si>
  <si>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</si>
  <si>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</si>
  <si>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</si>
  <si>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</si>
  <si>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</si>
  <si>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</si>
  <si>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</si>
  <si>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</si>
  <si>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</si>
  <si>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</si>
  <si>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</si>
  <si>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</si>
  <si>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</si>
  <si>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</si>
  <si>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</si>
  <si>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</si>
  <si>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</si>
  <si>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</si>
  <si>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</si>
  <si>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</si>
  <si>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</si>
  <si>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</si>
  <si>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</si>
  <si>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</si>
  <si>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</si>
  <si>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</si>
  <si>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</si>
  <si>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</si>
  <si>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</si>
  <si>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</si>
  <si>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</si>
  <si>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</si>
  <si>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</si>
  <si>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</si>
  <si>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</si>
  <si>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</si>
  <si>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</si>
  <si>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</si>
  <si>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</si>
  <si>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</si>
  <si>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</si>
  <si>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</si>
  <si>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</si>
  <si>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</si>
  <si>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</si>
  <si>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</si>
  <si>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</si>
  <si>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</si>
  <si>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</si>
  <si>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</si>
  <si>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</si>
  <si>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</si>
  <si>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</si>
  <si>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</si>
  <si>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</si>
  <si>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</si>
  <si>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</si>
  <si>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</si>
  <si>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</si>
  <si>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</si>
  <si>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</si>
  <si>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</si>
  <si>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</si>
  <si>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</si>
  <si>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</si>
  <si>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</si>
  <si>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</si>
  <si>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</si>
  <si>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</si>
  <si>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</si>
  <si>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</si>
  <si>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</si>
  <si>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</si>
  <si>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</si>
  <si>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</si>
  <si>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</si>
  <si>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</si>
  <si>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</si>
  <si>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</si>
  <si>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</si>
  <si>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</si>
  <si>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</si>
  <si>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</si>
  <si>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</si>
  <si>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</si>
  <si>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</si>
  <si>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</si>
  <si>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</si>
  <si>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</si>
  <si>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</si>
  <si>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</si>
  <si>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</si>
  <si>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</si>
  <si>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</si>
  <si>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</si>
  <si>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</si>
  <si>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</si>
  <si>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</si>
  <si>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</si>
  <si>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</si>
  <si>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</si>
  <si>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</si>
  <si>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</si>
  <si>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</si>
  <si>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</si>
  <si>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</si>
  <si>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</si>
  <si>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</si>
  <si>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</si>
  <si>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</si>
  <si>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</si>
  <si>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</si>
  <si>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</si>
  <si>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</si>
  <si>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</si>
  <si>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</si>
  <si>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</si>
  <si>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</si>
  <si>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</si>
  <si>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</si>
  <si>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</si>
  <si>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</si>
  <si>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</si>
  <si>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</si>
  <si>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</si>
  <si>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</si>
  <si>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</si>
  <si>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</si>
  <si>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</si>
  <si>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</si>
  <si>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</si>
  <si>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</si>
  <si>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</si>
  <si>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</si>
  <si>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</si>
  <si>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</si>
  <si>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</si>
  <si>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</si>
  <si>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</si>
  <si>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</si>
  <si>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</si>
  <si>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</si>
  <si>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</si>
  <si>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</si>
  <si>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</si>
  <si>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</si>
  <si>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</si>
  <si>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</si>
  <si>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</si>
  <si>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</si>
  <si>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</si>
  <si>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</si>
  <si>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</si>
  <si>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</si>
  <si>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</si>
  <si>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</si>
  <si>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</si>
  <si>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</si>
  <si>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</si>
  <si>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</si>
  <si>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</si>
  <si>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</si>
  <si>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</si>
  <si>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</si>
  <si>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</si>
  <si>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</si>
  <si>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</si>
  <si>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</si>
  <si>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</si>
  <si>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</si>
  <si>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</si>
  <si>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</si>
  <si>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</si>
  <si>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</si>
  <si>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</si>
  <si>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</si>
  <si>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</si>
  <si>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</si>
  <si>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</si>
  <si>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</si>
  <si>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</si>
  <si>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</si>
  <si>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</si>
  <si>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</si>
  <si>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</si>
  <si>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</si>
  <si>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</si>
  <si>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</si>
  <si>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</si>
  <si>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</si>
  <si>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</si>
  <si>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</si>
  <si>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</si>
  <si>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</si>
  <si>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</si>
  <si>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</si>
  <si>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</si>
  <si>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</si>
  <si>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</si>
  <si>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</si>
  <si>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</si>
  <si>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</si>
  <si>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</si>
  <si>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</si>
  <si>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</si>
  <si>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</si>
  <si>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</si>
  <si>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</si>
  <si>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</si>
  <si>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</si>
  <si>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</si>
  <si>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</si>
  <si>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</si>
  <si>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</si>
  <si>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</si>
  <si>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</si>
  <si>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</si>
  <si>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</si>
  <si>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</si>
  <si>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</si>
  <si>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</si>
  <si>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</si>
  <si>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</si>
  <si>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</si>
  <si>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</si>
  <si>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</si>
  <si>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</si>
  <si>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</si>
  <si>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</si>
  <si>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</si>
  <si>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</si>
  <si>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</si>
  <si>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</si>
  <si>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</si>
  <si>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</si>
  <si>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</si>
  <si>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</si>
  <si>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</si>
  <si>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</si>
  <si>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</si>
  <si>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</si>
  <si>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</si>
  <si>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</si>
  <si>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</si>
  <si>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</si>
  <si>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</si>
  <si>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</si>
  <si>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</si>
  <si>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</si>
  <si>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</si>
  <si>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</si>
  <si>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</si>
  <si>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</si>
  <si>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</si>
  <si>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</si>
  <si>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</si>
  <si>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</si>
  <si>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</si>
  <si>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</si>
  <si>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</si>
  <si>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</si>
  <si>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</si>
  <si>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</si>
  <si>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</si>
  <si>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</si>
  <si>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</si>
  <si>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</si>
  <si>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</si>
  <si>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</si>
  <si>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</si>
  <si>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</si>
  <si>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</si>
  <si>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</si>
  <si>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</si>
  <si>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</si>
  <si>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</si>
  <si>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</si>
  <si>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</si>
  <si>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</si>
  <si>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</si>
  <si>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</si>
  <si>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</si>
  <si>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</si>
  <si>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</si>
  <si>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</si>
  <si>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</si>
  <si>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</si>
  <si>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</si>
  <si>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</si>
  <si>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</si>
  <si>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</si>
  <si>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</si>
  <si>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</si>
  <si>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</si>
  <si>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</si>
  <si>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</si>
  <si>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</si>
  <si>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</si>
  <si>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</si>
  <si>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</si>
  <si>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</si>
  <si>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</si>
  <si>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</si>
  <si>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</si>
  <si>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</si>
  <si>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</si>
  <si>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</si>
  <si>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</si>
  <si>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</si>
  <si>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</si>
  <si>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</si>
  <si>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</si>
  <si>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</si>
  <si>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</si>
  <si>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</si>
  <si>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</si>
  <si>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</si>
  <si>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</si>
  <si>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</si>
  <si>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</si>
  <si>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</si>
  <si>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</si>
  <si>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</si>
  <si>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</si>
  <si>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</si>
  <si>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</si>
  <si>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</si>
  <si>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</si>
  <si>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</si>
  <si>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</si>
  <si>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</si>
  <si>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</si>
  <si>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</si>
  <si>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</si>
  <si>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</si>
  <si>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</si>
  <si>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</si>
  <si>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</si>
  <si>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</si>
  <si>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</si>
  <si>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</si>
  <si>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</si>
  <si>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</si>
  <si>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</si>
  <si>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</si>
  <si>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</si>
  <si>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</si>
  <si>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</si>
  <si>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</si>
  <si>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</si>
  <si>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</si>
  <si>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</si>
  <si>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</si>
  <si>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</si>
  <si>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</si>
  <si>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</si>
  <si>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</si>
  <si>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</si>
  <si>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</si>
  <si>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</si>
  <si>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</si>
  <si>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</si>
  <si>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</si>
  <si>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</si>
  <si>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</si>
  <si>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</si>
  <si>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</si>
  <si>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</si>
  <si>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</si>
  <si>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</si>
  <si>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</si>
  <si>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</si>
  <si>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</si>
  <si>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</si>
  <si>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</si>
  <si>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</si>
  <si>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</si>
  <si>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</si>
  <si>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</si>
  <si>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</si>
  <si>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</si>
  <si>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</si>
  <si>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</si>
  <si>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</si>
  <si>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</si>
  <si>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</si>
  <si>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</si>
  <si>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</si>
  <si>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</si>
  <si>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</si>
  <si>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</si>
  <si>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</si>
  <si>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</si>
  <si>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</si>
  <si>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</si>
  <si>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</si>
  <si>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</si>
  <si>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</si>
  <si>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</si>
  <si>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</si>
  <si>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</si>
  <si>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</si>
  <si>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</si>
  <si>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</si>
  <si>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</si>
  <si>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</si>
  <si>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</si>
  <si>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</si>
  <si>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</si>
  <si>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</si>
  <si>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</si>
  <si>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</si>
  <si>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</si>
  <si>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</si>
  <si>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</si>
  <si>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</si>
  <si>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</si>
  <si>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</si>
  <si>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</si>
  <si>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</si>
  <si>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</si>
  <si>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</si>
  <si>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</si>
  <si>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</si>
  <si>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</si>
  <si>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</si>
  <si>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</si>
  <si>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</si>
  <si>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</si>
  <si>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</si>
  <si>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</si>
  <si>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</si>
  <si>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</si>
  <si>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</si>
  <si>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</si>
  <si>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</si>
  <si>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</si>
  <si>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</si>
  <si>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</si>
  <si>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</si>
  <si>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</si>
  <si>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</si>
  <si>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</si>
  <si>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</si>
  <si>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</si>
  <si>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</si>
  <si>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</si>
  <si>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</si>
  <si>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</si>
  <si>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</si>
  <si>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</si>
  <si>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</si>
  <si>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</si>
  <si>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</si>
  <si>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</si>
  <si>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</si>
  <si>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</si>
  <si>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</si>
  <si>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</si>
  <si>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</si>
  <si>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</si>
  <si>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</si>
  <si>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</si>
  <si>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</si>
  <si>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</si>
  <si>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</si>
  <si>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</si>
  <si>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</si>
  <si>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</si>
  <si>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</si>
  <si>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</si>
  <si>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</si>
  <si>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</si>
  <si>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</si>
  <si>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</si>
  <si>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</si>
  <si>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</si>
  <si>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</si>
  <si>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</si>
  <si>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</si>
  <si>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</si>
  <si>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</si>
  <si>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</si>
  <si>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</si>
  <si>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</si>
  <si>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</si>
  <si>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</si>
  <si>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</si>
  <si>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</si>
  <si>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</si>
  <si>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</si>
  <si>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</si>
  <si>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</si>
  <si>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</si>
  <si>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</si>
  <si>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</si>
  <si>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</si>
  <si>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</si>
  <si>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</si>
  <si>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</si>
  <si>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</si>
  <si>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</si>
  <si>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</si>
  <si>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</si>
  <si>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</si>
  <si>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</si>
  <si>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</si>
  <si>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</si>
  <si>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</si>
  <si>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</si>
  <si>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</si>
  <si>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</si>
  <si>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</si>
  <si>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</si>
  <si>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</si>
  <si>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</si>
  <si>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</si>
  <si>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</si>
  <si>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</si>
  <si>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</si>
  <si>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</si>
  <si>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</si>
  <si>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</si>
  <si>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</si>
  <si>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</si>
  <si>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</si>
  <si>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</si>
  <si>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</si>
  <si>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</si>
  <si>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</si>
  <si>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</si>
  <si>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</si>
  <si>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</si>
  <si>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</si>
  <si>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</si>
  <si>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</si>
  <si>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</si>
  <si>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</si>
  <si>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</si>
  <si>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</si>
  <si>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</si>
  <si>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</si>
  <si>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</si>
  <si>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</si>
  <si>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</si>
  <si>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</si>
  <si>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</si>
  <si>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</si>
  <si>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</si>
  <si>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</si>
  <si>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</si>
  <si>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</si>
  <si>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</si>
  <si>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</si>
  <si>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</si>
  <si>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</si>
  <si>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</si>
  <si>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</si>
  <si>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</si>
  <si>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</si>
  <si>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</si>
  <si>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</si>
  <si>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</si>
  <si>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</si>
  <si>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</si>
  <si>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</si>
  <si>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</si>
  <si>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</si>
  <si>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</si>
  <si>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</si>
  <si>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</si>
  <si>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</si>
  <si>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</si>
  <si>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</si>
  <si>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</si>
  <si>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</si>
  <si>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</si>
  <si>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</si>
  <si>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</si>
  <si>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</si>
  <si>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</si>
  <si>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</si>
  <si>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</si>
  <si>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</si>
  <si>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</si>
  <si>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</si>
  <si>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</si>
  <si>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</si>
  <si>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</si>
  <si>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</si>
  <si>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</si>
  <si>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</si>
  <si>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</si>
  <si>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</si>
  <si>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</si>
  <si>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</si>
  <si>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</si>
  <si>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</si>
  <si>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</si>
  <si>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</si>
  <si>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</si>
  <si>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</si>
  <si>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</si>
  <si>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</si>
  <si>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</si>
  <si>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</si>
  <si>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</si>
  <si>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</si>
  <si>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</si>
  <si>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</si>
  <si>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</si>
  <si>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</si>
  <si>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</si>
  <si>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</si>
  <si>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</si>
  <si>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</si>
  <si>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</si>
  <si>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</si>
  <si>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</si>
  <si>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</si>
  <si>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</si>
  <si>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</si>
  <si>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</si>
  <si>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</si>
  <si>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</si>
  <si>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</si>
  <si>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</si>
  <si>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</si>
  <si>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</si>
  <si>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</si>
  <si>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</si>
  <si>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</si>
  <si>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</si>
  <si>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</si>
  <si>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</si>
  <si>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</si>
  <si>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</si>
  <si>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</si>
  <si>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</si>
  <si>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</si>
  <si>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</si>
  <si>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</si>
  <si>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</si>
  <si>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</si>
  <si>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</si>
  <si>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</si>
  <si>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</si>
  <si>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</si>
  <si>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</si>
  <si>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</si>
  <si>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</si>
  <si>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</si>
  <si>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</si>
  <si>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</si>
  <si>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</si>
  <si>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</si>
  <si>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</si>
  <si>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</si>
  <si>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</si>
  <si>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</si>
  <si>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</si>
  <si>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</si>
  <si>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</si>
  <si>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</si>
  <si>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</si>
  <si>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</si>
  <si>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</si>
  <si>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</si>
  <si>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</si>
  <si>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</si>
  <si>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</si>
  <si>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</si>
  <si>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</si>
  <si>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</si>
  <si>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</si>
  <si>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</si>
  <si>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</si>
  <si>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</si>
  <si>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</si>
  <si>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</si>
  <si>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</si>
  <si>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</si>
  <si>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</si>
  <si>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</si>
  <si>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</si>
  <si>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</si>
  <si>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</si>
  <si>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</si>
  <si>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</si>
  <si>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</si>
  <si>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</si>
  <si>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</si>
  <si>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</si>
  <si>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</si>
  <si>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</si>
  <si>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</si>
  <si>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</si>
  <si>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</si>
  <si>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</si>
  <si>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</si>
  <si>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</si>
  <si>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</si>
  <si>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</si>
  <si>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</si>
  <si>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</si>
  <si>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</si>
  <si>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</si>
  <si>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</si>
  <si>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</si>
  <si>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</si>
  <si>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</si>
  <si>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</si>
  <si>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</si>
  <si>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</si>
  <si>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</si>
  <si>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</si>
  <si>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</si>
  <si>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</si>
  <si>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</si>
  <si>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</si>
  <si>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</si>
  <si>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</si>
  <si>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</si>
  <si>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</si>
  <si>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</si>
  <si>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</si>
  <si>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</si>
  <si>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</si>
  <si>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</si>
  <si>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</si>
  <si>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</si>
  <si>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</si>
  <si>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</si>
  <si>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</si>
  <si>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</si>
  <si>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</si>
  <si>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</si>
  <si>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</si>
  <si>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</si>
  <si>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</si>
  <si>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</si>
  <si>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</si>
  <si>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</si>
  <si>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</si>
  <si>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</si>
  <si>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</si>
  <si>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</si>
  <si>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</si>
  <si>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</si>
  <si>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</si>
  <si>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</si>
  <si>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</si>
  <si>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</si>
  <si>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</si>
  <si>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</si>
  <si>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</si>
  <si>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</si>
  <si>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</si>
  <si>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</si>
  <si>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</si>
  <si>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</si>
  <si>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</si>
  <si>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</si>
  <si>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</si>
  <si>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</si>
  <si>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</si>
  <si>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</si>
  <si>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</si>
  <si>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</si>
  <si>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</si>
  <si>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</si>
  <si>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</si>
  <si>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</si>
  <si>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</si>
  <si>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</si>
  <si>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</si>
  <si>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</si>
  <si>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</si>
  <si>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</si>
  <si>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</si>
  <si>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</si>
  <si>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</si>
  <si>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</si>
  <si>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</si>
  <si>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</si>
  <si>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</si>
  <si>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</si>
  <si>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</si>
  <si>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</si>
  <si>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</si>
  <si>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</si>
  <si>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</si>
  <si>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</si>
  <si>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</si>
  <si>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</si>
  <si>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</si>
  <si>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</si>
  <si>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</si>
  <si>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</si>
  <si>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</si>
  <si>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</si>
  <si>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</si>
  <si>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</si>
  <si>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</si>
  <si>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</si>
  <si>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</si>
  <si>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</si>
  <si>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</si>
  <si>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</si>
  <si>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</si>
  <si>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</si>
  <si>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</si>
  <si>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</si>
  <si>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</si>
  <si>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</si>
  <si>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</si>
  <si>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</si>
  <si>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</si>
  <si>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</si>
  <si>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</si>
  <si>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</si>
  <si>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</si>
  <si>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</si>
  <si>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</si>
  <si>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</si>
  <si>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</si>
  <si>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</si>
  <si>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</si>
  <si>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</si>
  <si>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</si>
  <si>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</si>
  <si>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</si>
  <si>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</si>
  <si>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</si>
  <si>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</si>
  <si>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</si>
  <si>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</si>
  <si>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</si>
  <si>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</si>
  <si>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</si>
  <si>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</si>
  <si>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</si>
  <si>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</si>
  <si>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</si>
  <si>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</si>
  <si>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</si>
  <si>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</si>
  <si>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</si>
  <si>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</si>
  <si>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</si>
  <si>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</si>
  <si>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</si>
  <si>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</si>
  <si>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</si>
  <si>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</si>
  <si>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</si>
  <si>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</si>
  <si>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</si>
  <si>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</si>
  <si>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</si>
  <si>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</si>
  <si>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</si>
  <si>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</si>
  <si>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</si>
  <si>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</si>
  <si>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</si>
  <si>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</si>
  <si>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</si>
  <si>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</si>
  <si>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</si>
  <si>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</si>
  <si>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</si>
  <si>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</si>
  <si>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</si>
  <si>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</si>
  <si>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</si>
  <si>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</si>
  <si>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</si>
  <si>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</si>
  <si>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</si>
  <si>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</si>
  <si>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</si>
  <si>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</si>
  <si>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</si>
  <si>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</si>
  <si>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</si>
  <si>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</si>
  <si>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</si>
  <si>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</si>
  <si>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</si>
  <si>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</si>
  <si>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</si>
  <si>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</si>
  <si>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</si>
  <si>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</si>
  <si>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</si>
  <si>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</si>
  <si>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</si>
  <si>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</si>
  <si>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</si>
  <si>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</si>
  <si>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</si>
  <si>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</si>
  <si>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</si>
  <si>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</si>
  <si>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</si>
  <si>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</si>
  <si>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</si>
  <si>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</si>
  <si>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</si>
  <si>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</si>
  <si>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</si>
  <si>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</si>
  <si>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</si>
  <si>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</si>
  <si>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</si>
  <si>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</si>
  <si>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</si>
  <si>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</si>
  <si>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</si>
  <si>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</si>
  <si>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</si>
  <si>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</si>
  <si>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</si>
  <si>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</si>
  <si>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</si>
  <si>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</si>
  <si>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</si>
  <si>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</si>
  <si>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</si>
  <si>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</si>
  <si>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</si>
  <si>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</si>
  <si>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</si>
  <si>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</si>
  <si>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</si>
  <si>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</si>
  <si>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</si>
  <si>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</si>
  <si>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</si>
  <si>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</si>
  <si>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</si>
  <si>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</si>
  <si>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</si>
  <si>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</si>
  <si>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</si>
  <si>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</si>
  <si>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</si>
  <si>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</si>
  <si>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</si>
  <si>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</si>
  <si>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</si>
  <si>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</si>
  <si>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</si>
  <si>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</si>
  <si>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</si>
  <si>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</si>
  <si>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</si>
  <si>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</si>
  <si>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</si>
  <si>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</si>
  <si>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</si>
  <si>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</si>
  <si>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</si>
  <si>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</si>
  <si>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</si>
  <si>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</si>
  <si>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</si>
  <si>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</si>
  <si>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</si>
  <si>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</si>
  <si>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</si>
  <si>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</si>
  <si>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</si>
  <si>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</si>
  <si>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</si>
  <si>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</si>
  <si>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</si>
  <si>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</si>
  <si>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</si>
  <si>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</si>
  <si>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</si>
  <si>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</si>
  <si>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</si>
  <si>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</si>
  <si>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</si>
  <si>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</si>
  <si>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</si>
  <si>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</si>
  <si>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</si>
  <si>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</si>
  <si>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</si>
  <si>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</si>
  <si>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</si>
  <si>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</si>
  <si>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</si>
  <si>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</si>
  <si>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</si>
  <si>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</si>
  <si>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</si>
  <si>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</si>
  <si>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</si>
  <si>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</si>
  <si>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</si>
  <si>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</si>
  <si>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</si>
  <si>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</si>
  <si>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</si>
  <si>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</si>
  <si>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</si>
  <si>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</si>
  <si>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</si>
  <si>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</si>
  <si>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</si>
  <si>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</si>
  <si>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</si>
  <si>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</si>
  <si>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</si>
  <si>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</si>
  <si>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</si>
  <si>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</si>
  <si>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</si>
  <si>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</si>
  <si>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</si>
  <si>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</si>
  <si>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</si>
  <si>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</si>
  <si>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</si>
  <si>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</si>
  <si>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</si>
  <si>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</si>
  <si>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</si>
  <si>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</si>
  <si>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</si>
  <si>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</si>
  <si>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</si>
  <si>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</si>
  <si>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</si>
  <si>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</si>
  <si>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</si>
  <si>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</si>
  <si>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</si>
  <si>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</si>
  <si>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</si>
  <si>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</si>
  <si>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</si>
  <si>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</si>
  <si>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</si>
  <si>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</si>
  <si>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</si>
  <si>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</si>
  <si>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</si>
  <si>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</si>
  <si>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</si>
  <si>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</si>
  <si>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</si>
  <si>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</si>
  <si>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</si>
  <si>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</si>
  <si>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</si>
  <si>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</si>
  <si>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</si>
  <si>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</si>
  <si>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</si>
  <si>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</si>
  <si>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</si>
  <si>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</si>
  <si>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</si>
  <si>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</si>
  <si>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</si>
  <si>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</si>
  <si>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</si>
  <si>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</si>
  <si>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</si>
  <si>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</si>
  <si>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</si>
  <si>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</si>
  <si>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</si>
  <si>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</si>
  <si>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</si>
  <si>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</si>
  <si>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</si>
  <si>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</si>
  <si>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</si>
  <si>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</si>
  <si>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</si>
  <si>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</si>
  <si>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</si>
  <si>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</si>
  <si>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</si>
  <si>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</si>
  <si>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</si>
  <si>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</si>
  <si>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</si>
  <si>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</si>
  <si>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</si>
  <si>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</si>
  <si>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</si>
  <si>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</si>
  <si>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</si>
  <si>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</si>
  <si>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</si>
  <si>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</si>
  <si>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</si>
  <si>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</si>
  <si>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</si>
  <si>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</si>
  <si>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</si>
  <si>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</si>
  <si>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</si>
  <si>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</si>
  <si>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</si>
  <si>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</si>
  <si>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</si>
  <si>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</si>
  <si>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</si>
  <si>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</si>
  <si>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</si>
  <si>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</si>
  <si>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</si>
  <si>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</si>
  <si>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</si>
  <si>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</si>
  <si>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</si>
  <si>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</si>
  <si>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</si>
  <si>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</si>
  <si>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</si>
  <si>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</si>
  <si>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</si>
  <si>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</si>
  <si>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</si>
  <si>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</si>
  <si>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</si>
  <si>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</si>
  <si>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</si>
  <si>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</si>
  <si>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</si>
  <si>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</si>
  <si>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</si>
  <si>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</si>
  <si>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</si>
  <si>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</si>
  <si>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</si>
  <si>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</si>
  <si>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</si>
  <si>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</si>
  <si>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</si>
  <si>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</si>
  <si>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</si>
  <si>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</si>
  <si>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</si>
  <si>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</si>
  <si>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</si>
  <si>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</si>
  <si>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</si>
  <si>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</si>
  <si>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</si>
  <si>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</si>
  <si>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</si>
  <si>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</si>
  <si>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</si>
  <si>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</si>
  <si>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</si>
  <si>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</si>
  <si>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</si>
  <si>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</si>
  <si>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</si>
  <si>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</si>
  <si>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</si>
  <si>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</si>
  <si>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</si>
  <si>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</si>
  <si>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</si>
  <si>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</si>
  <si>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</si>
  <si>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</si>
  <si>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</si>
  <si>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</si>
  <si>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</si>
  <si>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</si>
  <si>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</si>
  <si>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</si>
  <si>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</si>
  <si>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</si>
  <si>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</si>
  <si>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</si>
  <si>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</si>
  <si>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</si>
  <si>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</si>
  <si>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</si>
  <si>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</si>
  <si>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</si>
  <si>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</si>
  <si>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</si>
  <si>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</si>
  <si>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</si>
  <si>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</si>
  <si>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</si>
  <si>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</si>
  <si>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</si>
  <si>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</si>
  <si>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</si>
  <si>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</si>
  <si>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</si>
  <si>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</si>
  <si>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</si>
  <si>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</si>
  <si>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</si>
  <si>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</si>
  <si>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</si>
  <si>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</si>
  <si>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</si>
  <si>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</si>
  <si>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</si>
  <si>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</si>
  <si>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</si>
  <si>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</si>
  <si>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</si>
  <si>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</si>
  <si>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</si>
  <si>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</si>
  <si>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</si>
  <si>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</si>
  <si>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</si>
  <si>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</si>
  <si>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</si>
  <si>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</si>
  <si>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</si>
  <si>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</si>
  <si>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</si>
  <si>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</si>
  <si>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</si>
  <si>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</si>
  <si>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</si>
  <si>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</si>
  <si>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</si>
  <si>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</si>
  <si>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</si>
  <si>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</si>
  <si>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</si>
  <si>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</si>
  <si>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</si>
  <si>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</si>
  <si>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</si>
  <si>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</si>
  <si>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</si>
  <si>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</si>
  <si>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</si>
  <si>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</si>
  <si>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</si>
  <si>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</si>
  <si>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</si>
  <si>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</si>
  <si>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</si>
  <si>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</si>
  <si>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</si>
  <si>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</si>
  <si>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</si>
  <si>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</si>
  <si>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</si>
  <si>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</si>
  <si>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</si>
  <si>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</si>
  <si>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</si>
  <si>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</si>
  <si>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</si>
  <si>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</si>
  <si>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</si>
  <si>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</si>
  <si>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</si>
  <si>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</si>
  <si>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</si>
  <si>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</si>
  <si>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</si>
  <si>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</si>
  <si>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</si>
  <si>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</si>
  <si>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</si>
  <si>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</si>
  <si>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</si>
  <si>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</si>
  <si>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</si>
  <si>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</si>
  <si>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</si>
  <si>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</si>
  <si>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</si>
  <si>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</si>
  <si>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</si>
  <si>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</si>
  <si>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</si>
  <si>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</si>
  <si>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</si>
  <si>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</si>
  <si>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</si>
  <si>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</si>
  <si>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</si>
  <si>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</si>
  <si>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</si>
  <si>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</si>
  <si>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</si>
  <si>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</si>
  <si>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</si>
  <si>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</si>
  <si>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</si>
  <si>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</si>
  <si>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</si>
  <si>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</si>
  <si>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</si>
  <si>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</si>
  <si>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</si>
  <si>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</si>
  <si>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</si>
  <si>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</si>
  <si>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</si>
  <si>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</si>
  <si>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</si>
  <si>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</si>
  <si>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</si>
  <si>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</si>
  <si>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</si>
  <si>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</si>
  <si>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</si>
  <si>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</si>
  <si>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</si>
  <si>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</si>
  <si>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</si>
  <si>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</si>
  <si>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</si>
  <si>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</si>
  <si>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</si>
  <si>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</si>
  <si>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</si>
  <si>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</si>
  <si>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</si>
  <si>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</si>
  <si>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</si>
  <si>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</si>
  <si>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</si>
  <si>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</si>
  <si>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</si>
  <si>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</si>
  <si>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</si>
  <si>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</si>
  <si>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</si>
  <si>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</si>
  <si>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</si>
  <si>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</si>
  <si>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</si>
  <si>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</si>
  <si>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</si>
  <si>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</si>
  <si>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</si>
  <si>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</si>
  <si>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</si>
  <si>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</si>
  <si>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</si>
  <si>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</si>
  <si>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</si>
  <si>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</si>
  <si>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</si>
  <si>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</si>
  <si>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</si>
  <si>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</si>
  <si>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</si>
  <si>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</si>
  <si>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</si>
  <si>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</si>
  <si>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</si>
  <si>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</si>
  <si>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</si>
  <si>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</si>
  <si>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</si>
  <si>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</si>
  <si>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</si>
  <si>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</si>
  <si>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</si>
  <si>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</si>
  <si>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</si>
  <si>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</si>
  <si>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</si>
  <si>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</si>
  <si>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</si>
  <si>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</si>
  <si>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</si>
  <si>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</si>
  <si>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</si>
  <si>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</si>
  <si>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</si>
  <si>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</si>
  <si>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</si>
  <si>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</si>
  <si>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</si>
  <si>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</si>
  <si>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</si>
  <si>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</si>
  <si>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</si>
  <si>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</si>
  <si>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</si>
  <si>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</si>
  <si>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</si>
  <si>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</si>
  <si>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</si>
  <si>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</si>
  <si>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</si>
  <si>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</si>
  <si>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</si>
  <si>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</si>
  <si>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</si>
  <si>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</si>
  <si>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</si>
  <si>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</si>
  <si>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</si>
  <si>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</si>
  <si>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</si>
  <si>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</si>
  <si>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</si>
  <si>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</si>
  <si>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</si>
  <si>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</si>
  <si>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</si>
  <si>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</si>
  <si>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</si>
  <si>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</si>
  <si>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</si>
  <si>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</si>
  <si>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</si>
  <si>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</si>
  <si>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</si>
  <si>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</si>
  <si>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</si>
  <si>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</si>
  <si>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</si>
  <si>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</si>
  <si>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</si>
  <si>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</si>
  <si>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</si>
  <si>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</si>
  <si>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</si>
  <si>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</si>
  <si>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</si>
  <si>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</si>
  <si>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</si>
  <si>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</si>
  <si>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</si>
  <si>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</si>
  <si>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</si>
  <si>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</si>
  <si>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</si>
  <si>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</si>
  <si>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</si>
  <si>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</si>
  <si>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</si>
  <si>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</si>
  <si>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</si>
  <si>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</si>
  <si>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</si>
  <si>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</si>
  <si>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</si>
  <si>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</si>
  <si>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</si>
  <si>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</si>
  <si>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</si>
  <si>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</si>
  <si>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</si>
  <si>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</si>
  <si>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</si>
  <si>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</si>
  <si>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</si>
  <si>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</si>
  <si>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</si>
  <si>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</si>
  <si>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</si>
  <si>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</si>
  <si>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</si>
  <si>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</si>
  <si>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</si>
  <si>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</si>
  <si>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</si>
  <si>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</si>
  <si>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</si>
  <si>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</si>
  <si>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</si>
  <si>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</si>
  <si>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</si>
  <si>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</si>
  <si>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</si>
  <si>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</si>
  <si>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</si>
  <si>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</si>
  <si>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</si>
  <si>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</si>
  <si>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</si>
  <si>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</si>
  <si>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</si>
  <si>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</si>
  <si>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</si>
  <si>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</si>
  <si>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</si>
  <si>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</si>
  <si>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</si>
  <si>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</si>
  <si>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</si>
  <si>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</si>
  <si>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</si>
  <si>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</si>
  <si>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</si>
  <si>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</si>
  <si>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</si>
  <si>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</si>
  <si>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</si>
  <si>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</si>
  <si>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</si>
  <si>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</si>
  <si>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</si>
  <si>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</si>
  <si>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</si>
  <si>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</si>
  <si>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</si>
  <si>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</si>
  <si>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</si>
  <si>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</si>
  <si>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</si>
  <si>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</si>
  <si>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</si>
  <si>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</si>
  <si>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</si>
  <si>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</si>
  <si>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</si>
  <si>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</si>
  <si>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</si>
  <si>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</si>
  <si>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</si>
  <si>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</si>
  <si>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</si>
  <si>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</si>
  <si>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</si>
  <si>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</si>
  <si>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</si>
  <si>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</si>
  <si>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</si>
  <si>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</si>
  <si>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</si>
  <si>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</si>
  <si>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</si>
  <si>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</si>
  <si>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</si>
  <si>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</si>
  <si>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</si>
  <si>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</si>
  <si>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</si>
  <si>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</si>
  <si>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</si>
  <si>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</si>
  <si>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</si>
  <si>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</si>
  <si>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</si>
  <si>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</si>
  <si>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</si>
  <si>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</si>
  <si>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</si>
  <si>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</si>
  <si>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</si>
  <si>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</si>
  <si>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</si>
  <si>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</si>
  <si>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</si>
  <si>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</si>
  <si>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</si>
  <si>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</si>
  <si>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</si>
  <si>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</si>
  <si>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</si>
  <si>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</si>
  <si>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</si>
  <si>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</si>
  <si>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</si>
  <si>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</si>
  <si>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</si>
  <si>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</si>
  <si>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</si>
  <si>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</si>
  <si>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</si>
  <si>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</si>
  <si>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</si>
  <si>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</si>
  <si>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</si>
  <si>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</si>
  <si>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</si>
  <si>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</si>
  <si>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</si>
  <si>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</si>
  <si>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</si>
  <si>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</si>
  <si>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</si>
  <si>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</si>
  <si>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</si>
  <si>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</si>
  <si>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</si>
  <si>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</si>
  <si>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</si>
  <si>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</si>
  <si>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</si>
  <si>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</si>
  <si>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</si>
  <si>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</si>
  <si>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</si>
  <si>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</si>
  <si>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</si>
  <si>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</si>
  <si>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</si>
  <si>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</si>
  <si>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</si>
  <si>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</si>
  <si>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</si>
  <si>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</si>
  <si>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</si>
  <si>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</si>
  <si>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</si>
  <si>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</si>
  <si>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</si>
  <si>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</si>
  <si>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</si>
  <si>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</si>
  <si>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</si>
  <si>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</si>
  <si>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</si>
  <si>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</si>
  <si>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</si>
  <si>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</si>
  <si>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</si>
  <si>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</si>
  <si>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</si>
  <si>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</si>
  <si>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</si>
  <si>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</si>
  <si>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</si>
  <si>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</si>
  <si>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</si>
  <si>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</si>
  <si>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</si>
  <si>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</si>
  <si>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</si>
  <si>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</si>
  <si>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</si>
  <si>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</si>
  <si>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</si>
  <si>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</si>
  <si>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</si>
  <si>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</si>
  <si>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</si>
  <si>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</si>
  <si>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</si>
  <si>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</si>
  <si>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</si>
  <si>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</si>
  <si>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</si>
  <si>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</si>
  <si>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</si>
  <si>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</si>
  <si>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</si>
  <si>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</si>
  <si>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</si>
  <si>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</si>
  <si>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</si>
  <si>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</si>
  <si>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</si>
  <si>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</si>
  <si>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</si>
  <si>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</si>
  <si>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</si>
  <si>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</si>
  <si>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</si>
  <si>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</si>
  <si>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</si>
  <si>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</si>
  <si>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</si>
  <si>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</si>
  <si>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</si>
  <si>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</si>
  <si>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</si>
  <si>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</si>
  <si>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</si>
  <si>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</si>
  <si>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</si>
  <si>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</si>
  <si>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</si>
  <si>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</si>
  <si>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</si>
  <si>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</si>
  <si>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</si>
  <si>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</si>
  <si>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</si>
  <si>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</si>
  <si>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</si>
  <si>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</si>
  <si>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</si>
  <si>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</si>
  <si>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</si>
  <si>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</si>
  <si>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</si>
  <si>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</si>
  <si>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</si>
  <si>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</si>
  <si>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</si>
  <si>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</si>
  <si>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</si>
  <si>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</si>
  <si>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</si>
  <si>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</si>
  <si>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</si>
  <si>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</si>
  <si>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</si>
  <si>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</si>
  <si>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</si>
  <si>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</si>
  <si>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</si>
  <si>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</si>
  <si>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</si>
  <si>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</si>
  <si>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</si>
  <si>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</si>
  <si>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</si>
  <si>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</si>
  <si>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</si>
  <si>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</si>
  <si>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</si>
  <si>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</si>
  <si>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</si>
  <si>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</si>
  <si>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</si>
  <si>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</si>
  <si>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</si>
  <si>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</si>
  <si>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</si>
  <si>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</si>
  <si>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</si>
  <si>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</si>
  <si>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</si>
  <si>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</si>
  <si>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</si>
  <si>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</si>
  <si>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</si>
  <si>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</si>
  <si>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</si>
  <si>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</si>
  <si>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</si>
  <si>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</si>
  <si>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</si>
  <si>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</si>
  <si>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</si>
  <si>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</si>
  <si>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</si>
  <si>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</si>
  <si>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</si>
  <si>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</si>
  <si>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</si>
  <si>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</si>
  <si>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</si>
  <si>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</si>
  <si>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</si>
  <si>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</si>
  <si>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</si>
  <si>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</si>
  <si>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</si>
  <si>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</si>
  <si>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</si>
  <si>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</si>
  <si>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</si>
  <si>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</si>
  <si>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</si>
  <si>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</si>
  <si>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</si>
  <si>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</si>
  <si>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</si>
  <si>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</si>
  <si>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</si>
  <si>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</si>
  <si>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</si>
  <si>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</si>
  <si>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</si>
  <si>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</si>
  <si>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</si>
  <si>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</si>
  <si>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</si>
  <si>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</si>
  <si>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</si>
  <si>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</si>
  <si>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</si>
  <si>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</si>
  <si>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</si>
  <si>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</si>
  <si>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</si>
  <si>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</si>
  <si>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</si>
  <si>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</si>
  <si>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</si>
  <si>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</si>
  <si>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</si>
  <si>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</si>
  <si>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</si>
  <si>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</si>
  <si>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</si>
  <si>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</si>
  <si>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</si>
  <si>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</si>
  <si>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</si>
  <si>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</si>
  <si>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</si>
  <si>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</si>
  <si>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</si>
  <si>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</si>
  <si>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</si>
  <si>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</si>
  <si>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</si>
  <si>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</si>
  <si>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</si>
  <si>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</si>
  <si>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</si>
  <si>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</si>
  <si>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</si>
  <si>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</si>
  <si>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</si>
  <si>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</si>
  <si>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</si>
  <si>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</si>
  <si>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</si>
  <si>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</si>
  <si>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</si>
  <si>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</si>
  <si>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</si>
  <si>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</si>
  <si>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</si>
  <si>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</si>
  <si>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</si>
  <si>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</si>
  <si>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</si>
  <si>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</si>
  <si>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</si>
  <si>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</si>
  <si>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</si>
  <si>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</si>
  <si>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</si>
  <si>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</si>
  <si>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</si>
  <si>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</si>
  <si>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</si>
  <si>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</si>
  <si>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</si>
  <si>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</si>
  <si>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</si>
  <si>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</si>
  <si>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</si>
  <si>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</si>
  <si>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</si>
  <si>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</si>
  <si>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</si>
  <si>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</si>
  <si>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</si>
  <si>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</si>
  <si>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</si>
  <si>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</si>
  <si>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</si>
  <si>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</si>
  <si>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</si>
  <si>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</si>
  <si>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</si>
  <si>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</si>
  <si>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</si>
  <si>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</si>
  <si>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</si>
  <si>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</si>
  <si>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</si>
  <si>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</si>
  <si>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</si>
  <si>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</si>
  <si>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</si>
  <si>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</si>
  <si>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</si>
  <si>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</si>
  <si>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</si>
  <si>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</si>
  <si>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</si>
  <si>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</si>
  <si>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</si>
  <si>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</si>
  <si>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</si>
  <si>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</si>
  <si>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</si>
  <si>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</si>
  <si>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</si>
  <si>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</si>
  <si>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</si>
  <si>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</si>
  <si>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</si>
  <si>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</si>
  <si>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</si>
  <si>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</si>
  <si>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</si>
  <si>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</si>
  <si>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</si>
  <si>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</si>
  <si>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</si>
  <si>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</si>
  <si>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</si>
  <si>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</si>
  <si>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</si>
  <si>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</si>
  <si>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</si>
  <si>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</si>
  <si>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</si>
  <si>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</si>
  <si>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</si>
  <si>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</si>
  <si>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</si>
  <si>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</si>
  <si>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</si>
  <si>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</si>
  <si>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</si>
  <si>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</si>
  <si>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</si>
  <si>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</si>
  <si>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</si>
  <si>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</si>
  <si>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</si>
  <si>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</si>
  <si>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</si>
  <si>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</si>
  <si>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</si>
  <si>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</si>
  <si>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</si>
  <si>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</si>
  <si>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</si>
  <si>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</si>
  <si>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</si>
  <si>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</si>
  <si>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</si>
  <si>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</si>
  <si>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</si>
  <si>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</si>
  <si>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</si>
  <si>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</si>
  <si>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</si>
  <si>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</si>
  <si>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</si>
  <si>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</si>
  <si>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</si>
  <si>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</si>
  <si>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</si>
  <si>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</si>
  <si>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</si>
  <si>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</si>
  <si>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</si>
  <si>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</si>
  <si>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</si>
  <si>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</si>
  <si>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</si>
  <si>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</si>
  <si>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</si>
  <si>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</si>
  <si>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</si>
  <si>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</si>
  <si>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</si>
  <si>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</si>
  <si>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</si>
  <si>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</si>
  <si>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</si>
  <si>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</si>
  <si>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</si>
  <si>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</si>
  <si>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</si>
  <si>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</si>
  <si>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</si>
  <si>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</si>
  <si>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</si>
  <si>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</si>
  <si>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</si>
  <si>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</si>
  <si>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</si>
  <si>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</si>
  <si>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</si>
  <si>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</si>
  <si>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</si>
  <si>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</si>
  <si>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</si>
  <si>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</si>
  <si>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</si>
  <si>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</si>
  <si>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</si>
  <si>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</si>
  <si>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</si>
  <si>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</si>
  <si>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</si>
  <si>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</si>
  <si>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</si>
  <si>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</si>
  <si>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</si>
  <si>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</si>
  <si>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</si>
  <si>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</si>
  <si>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</si>
  <si>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</si>
  <si>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</si>
  <si>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</si>
  <si>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</si>
  <si>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</si>
  <si>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</si>
  <si>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</si>
  <si>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</si>
  <si>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</si>
  <si>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</si>
  <si>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</si>
  <si>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</si>
  <si>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</si>
  <si>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</si>
  <si>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</si>
  <si>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</si>
  <si>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</si>
  <si>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</si>
  <si>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</si>
  <si>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</si>
  <si>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</si>
  <si>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</si>
  <si>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</si>
  <si>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</si>
  <si>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</si>
  <si>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</si>
  <si>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</si>
  <si>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</si>
  <si>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</si>
  <si>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</si>
  <si>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</si>
  <si>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</si>
  <si>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</si>
  <si>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</si>
  <si>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</si>
  <si>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</si>
  <si>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</si>
  <si>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</si>
  <si>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</si>
  <si>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</si>
  <si>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</si>
  <si>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</si>
  <si>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</si>
  <si>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</si>
  <si>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</si>
  <si>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</si>
  <si>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</si>
  <si>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</si>
  <si>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</si>
  <si>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</si>
  <si>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</si>
  <si>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</si>
  <si>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</si>
  <si>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</si>
  <si>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</si>
  <si>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</si>
  <si>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</si>
  <si>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</si>
  <si>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</si>
  <si>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</si>
  <si>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</si>
  <si>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</si>
  <si>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</si>
  <si>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</si>
  <si>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</si>
  <si>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</si>
  <si>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</si>
  <si>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</si>
  <si>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</si>
  <si>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</si>
  <si>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</si>
  <si>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</si>
  <si>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</si>
  <si>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</si>
  <si>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</si>
  <si>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</si>
  <si>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</si>
  <si>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</si>
  <si>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</si>
  <si>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</si>
  <si>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</si>
  <si>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</si>
  <si>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</si>
  <si>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</si>
  <si>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</si>
  <si>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</si>
  <si>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</si>
  <si>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</si>
  <si>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</si>
  <si>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</si>
  <si>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</si>
  <si>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</si>
  <si>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</si>
  <si>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</si>
  <si>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</si>
  <si>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</si>
  <si>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</si>
  <si>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</si>
  <si>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</si>
  <si>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</si>
  <si>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</si>
  <si>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</si>
  <si>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</si>
  <si>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</si>
  <si>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</si>
  <si>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</si>
  <si>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</si>
  <si>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</si>
  <si>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</si>
  <si>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</si>
  <si>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</si>
  <si>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</si>
  <si>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</si>
  <si>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</si>
  <si>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</si>
  <si>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</si>
  <si>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</si>
  <si>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</si>
  <si>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</si>
  <si>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</si>
  <si>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</si>
  <si>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</si>
  <si>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</si>
  <si>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</si>
  <si>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</si>
  <si>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</si>
  <si>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</si>
  <si>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</si>
  <si>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</si>
  <si>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</si>
  <si>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</si>
  <si>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</si>
  <si>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</si>
  <si>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</si>
  <si>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</si>
  <si>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</si>
  <si>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</si>
  <si>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</si>
  <si>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</si>
  <si>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</si>
  <si>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</si>
  <si>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</si>
  <si>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</si>
  <si>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</si>
  <si>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</si>
  <si>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</si>
  <si>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</si>
  <si>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</si>
  <si>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</si>
  <si>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</si>
  <si>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</si>
  <si>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</si>
  <si>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</si>
  <si>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</si>
  <si>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</si>
  <si>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</si>
  <si>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</si>
  <si>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</si>
  <si>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</si>
  <si>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</si>
  <si>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</si>
  <si>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</si>
  <si>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</si>
  <si>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</si>
  <si>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</si>
  <si>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</si>
  <si>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</si>
  <si>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</si>
  <si>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</si>
  <si>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</si>
  <si>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</si>
  <si>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</si>
  <si>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</si>
  <si>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</si>
  <si>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</si>
  <si>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</si>
  <si>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</si>
  <si>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</si>
  <si>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</si>
  <si>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</si>
  <si>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</si>
  <si>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</si>
  <si>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</si>
  <si>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</si>
  <si>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</si>
  <si>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</si>
  <si>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</si>
  <si>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</si>
  <si>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</si>
  <si>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</si>
  <si>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</si>
  <si>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</si>
  <si>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</si>
  <si>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</si>
  <si>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</si>
  <si>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</si>
  <si>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</si>
  <si>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</si>
  <si>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</si>
  <si>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</si>
  <si>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</si>
  <si>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</si>
  <si>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</si>
  <si>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</si>
  <si>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</si>
  <si>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</si>
  <si>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</si>
  <si>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</si>
  <si>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</si>
  <si>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</si>
  <si>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</si>
  <si>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</si>
  <si>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</si>
  <si>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</si>
  <si>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</si>
  <si>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</si>
  <si>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</si>
  <si>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</si>
  <si>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</si>
  <si>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</si>
  <si>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</si>
  <si>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</si>
  <si>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</si>
  <si>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</si>
  <si>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</si>
  <si>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</si>
  <si>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</si>
  <si>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</si>
  <si>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</si>
  <si>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</si>
  <si>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</si>
  <si>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</si>
  <si>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</si>
  <si>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</si>
  <si>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</si>
  <si>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</si>
  <si>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</si>
  <si>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</si>
  <si>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</si>
  <si>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</si>
  <si>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</si>
  <si>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</si>
  <si>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</si>
  <si>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</si>
  <si>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</si>
  <si>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</si>
  <si>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</si>
  <si>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</si>
  <si>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</si>
  <si>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</si>
  <si>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</si>
  <si>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</si>
  <si>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</si>
  <si>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</si>
  <si>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</si>
  <si>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</si>
  <si>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</si>
  <si>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</si>
  <si>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</si>
  <si>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</si>
  <si>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</si>
  <si>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</si>
  <si>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</si>
  <si>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</si>
  <si>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</si>
  <si>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</si>
  <si>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</si>
  <si>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</si>
  <si>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</si>
  <si>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</si>
  <si>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</si>
  <si>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</si>
  <si>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</si>
  <si>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</si>
  <si>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</si>
  <si>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</si>
  <si>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</si>
  <si>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</si>
  <si>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</si>
  <si>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</si>
  <si>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</si>
  <si>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</si>
  <si>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</si>
  <si>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</si>
  <si>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</si>
  <si>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</si>
  <si>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</si>
  <si>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</si>
  <si>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</si>
  <si>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</si>
  <si>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</si>
  <si>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</si>
  <si>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</si>
  <si>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</si>
  <si>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</si>
  <si>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</si>
  <si>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</si>
  <si>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</si>
  <si>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</si>
  <si>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</si>
  <si>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</si>
  <si>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</si>
  <si>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</si>
  <si>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</si>
  <si>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</si>
  <si>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</si>
  <si>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</si>
  <si>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</si>
  <si>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</si>
  <si>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</si>
  <si>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</si>
  <si>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</si>
  <si>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</si>
  <si>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</si>
  <si>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</si>
  <si>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</si>
  <si>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</si>
  <si>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</si>
  <si>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</si>
  <si>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</si>
  <si>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</si>
  <si>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</si>
  <si>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</si>
  <si>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</si>
  <si>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</si>
  <si>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</si>
  <si>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</si>
  <si>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</si>
  <si>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</si>
  <si>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</si>
  <si>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</si>
  <si>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</si>
  <si>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</si>
  <si>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</si>
  <si>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</si>
  <si>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</si>
  <si>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</si>
  <si>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</si>
  <si>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</si>
  <si>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</si>
  <si>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</si>
  <si>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</si>
  <si>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</si>
  <si>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</si>
  <si>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</si>
  <si>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</si>
  <si>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</si>
  <si>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</si>
  <si>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</si>
  <si>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</si>
  <si>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</si>
  <si>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</si>
  <si>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</si>
  <si>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</si>
  <si>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</si>
  <si>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</si>
  <si>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</si>
  <si>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</si>
  <si>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</si>
  <si>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</si>
  <si>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</si>
  <si>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</si>
  <si>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</si>
  <si>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</si>
  <si>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</si>
  <si>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</si>
  <si>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</si>
  <si>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</si>
  <si>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</si>
  <si>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</si>
  <si>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</si>
  <si>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</si>
  <si>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</si>
  <si>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</si>
  <si>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</si>
  <si>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</si>
  <si>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</si>
  <si>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</si>
  <si>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</si>
  <si>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</si>
  <si>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</si>
  <si>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</si>
  <si>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</si>
  <si>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</si>
  <si>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</si>
  <si>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</si>
  <si>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</si>
  <si>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</si>
  <si>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</si>
  <si>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</si>
  <si>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</si>
  <si>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</si>
  <si>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</si>
  <si>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</si>
  <si>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</si>
  <si>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</si>
  <si>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</si>
  <si>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</si>
  <si>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</si>
  <si>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</si>
  <si>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</si>
  <si>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</si>
  <si>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</si>
  <si>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</si>
  <si>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</si>
  <si>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</si>
  <si>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</si>
  <si>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</si>
  <si>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</si>
  <si>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</si>
  <si>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</si>
  <si>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</si>
  <si>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</si>
  <si>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</si>
  <si>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</si>
  <si>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</si>
  <si>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</si>
  <si>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</si>
  <si>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</si>
  <si>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</si>
  <si>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</si>
  <si>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</si>
  <si>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</si>
  <si>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</si>
  <si>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</si>
  <si>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</si>
  <si>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</si>
  <si>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</si>
  <si>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</si>
  <si>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</si>
  <si>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</si>
  <si>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</si>
  <si>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</si>
  <si>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</si>
  <si>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</si>
  <si>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</si>
  <si>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</si>
  <si>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</si>
  <si>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</si>
  <si>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</si>
  <si>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</si>
  <si>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</si>
  <si>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</si>
  <si>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</si>
  <si>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</si>
  <si>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</si>
  <si>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</si>
  <si>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</si>
  <si>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</si>
  <si>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</si>
  <si>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</si>
  <si>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</si>
  <si>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</si>
  <si>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</si>
  <si>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</si>
  <si>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</si>
  <si>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</si>
  <si>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</si>
  <si>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</si>
  <si>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</si>
  <si>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</si>
  <si>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</si>
  <si>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</si>
  <si>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</si>
  <si>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</si>
  <si>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</si>
  <si>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</si>
  <si>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</si>
  <si>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</si>
  <si>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</si>
  <si>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</si>
  <si>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</si>
  <si>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</si>
  <si>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</si>
  <si>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</si>
  <si>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</si>
  <si>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</si>
  <si>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</si>
  <si>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</si>
  <si>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</si>
  <si>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</si>
  <si>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</si>
  <si>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</si>
  <si>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</si>
  <si>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</si>
  <si>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</si>
  <si>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</si>
  <si>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</si>
  <si>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</si>
  <si>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</si>
  <si>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</si>
  <si>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</si>
  <si>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</si>
  <si>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</si>
  <si>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</si>
  <si>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</si>
  <si>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</si>
  <si>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</si>
  <si>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</si>
  <si>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</si>
  <si>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</si>
  <si>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</si>
  <si>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</si>
  <si>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</si>
  <si>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</si>
  <si>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</si>
  <si>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</si>
  <si>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</si>
  <si>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</si>
  <si>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</si>
  <si>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</si>
  <si>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</si>
  <si>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</si>
  <si>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</si>
  <si>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</si>
  <si>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</si>
  <si>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</si>
  <si>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</si>
  <si>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</si>
  <si>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</si>
  <si>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</si>
  <si>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</si>
  <si>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</si>
  <si>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</si>
  <si>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</si>
  <si>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</si>
  <si>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</si>
  <si>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</si>
  <si>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</si>
  <si>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</si>
  <si>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</si>
  <si>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</si>
  <si>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</si>
  <si>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</si>
  <si>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</si>
  <si>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</si>
  <si>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</si>
  <si>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</si>
  <si>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</si>
  <si>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</si>
  <si>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</si>
  <si>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</si>
  <si>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</si>
  <si>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</si>
  <si>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</si>
  <si>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</si>
  <si>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</si>
  <si>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</si>
  <si>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</si>
  <si>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</si>
  <si>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</si>
  <si>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</si>
  <si>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</si>
  <si>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</si>
  <si>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</si>
  <si>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</si>
  <si>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</si>
  <si>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</si>
  <si>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</si>
  <si>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</si>
  <si>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</si>
  <si>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</si>
  <si>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</si>
  <si>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</si>
  <si>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</si>
  <si>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</si>
  <si>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</si>
  <si>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</si>
  <si>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</si>
  <si>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</si>
  <si>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</si>
  <si>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</si>
  <si>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</si>
  <si>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</si>
  <si>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</si>
  <si>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</si>
  <si>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</si>
  <si>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</si>
  <si>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</si>
  <si>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</si>
  <si>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</si>
  <si>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</si>
  <si>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</si>
  <si>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</si>
  <si>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</si>
  <si>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</si>
  <si>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</si>
  <si>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</si>
  <si>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</si>
  <si>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</si>
  <si>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</si>
  <si>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</si>
  <si>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</si>
  <si>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</si>
  <si>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</si>
  <si>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</si>
  <si>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</si>
  <si>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</si>
  <si>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</si>
  <si>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</si>
  <si>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</si>
  <si>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</si>
  <si>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</si>
  <si>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</si>
  <si>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</si>
  <si>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</si>
  <si>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</si>
  <si>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</si>
  <si>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</si>
  <si>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</si>
  <si>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</si>
  <si>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</si>
  <si>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</si>
  <si>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</si>
  <si>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</si>
  <si>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</si>
  <si>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</si>
  <si>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</si>
  <si>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</si>
  <si>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</si>
  <si>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</si>
  <si>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</si>
  <si>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</si>
  <si>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</si>
  <si>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</si>
  <si>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</si>
  <si>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</si>
  <si>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</si>
  <si>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</si>
  <si>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</si>
  <si>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</si>
  <si>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</si>
  <si>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</si>
  <si>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</si>
  <si>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</si>
  <si>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</si>
  <si>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</si>
  <si>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</si>
  <si>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</si>
  <si>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</si>
  <si>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</si>
  <si>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</si>
  <si>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</si>
  <si>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</si>
  <si>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</si>
  <si>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</si>
  <si>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</si>
  <si>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</si>
  <si>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</si>
  <si>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</si>
  <si>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</si>
  <si>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</si>
  <si>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</si>
  <si>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</si>
  <si>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</si>
  <si>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</si>
  <si>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</si>
  <si>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</si>
  <si>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</si>
  <si>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</si>
  <si>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</si>
  <si>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</si>
  <si>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</si>
  <si>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</si>
  <si>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</si>
  <si>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</si>
  <si>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</si>
  <si>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</si>
  <si>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</si>
  <si>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</si>
  <si>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</si>
  <si>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</si>
  <si>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</si>
  <si>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</si>
  <si>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</si>
  <si>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</si>
  <si>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</si>
  <si>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</si>
  <si>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</si>
  <si>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</si>
  <si>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</si>
  <si>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</si>
  <si>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</si>
  <si>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</si>
  <si>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</si>
  <si>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</si>
  <si>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</si>
  <si>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</si>
  <si>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</si>
  <si>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</si>
  <si>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</si>
  <si>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</si>
  <si>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</si>
  <si>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</si>
  <si>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</si>
  <si>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</si>
  <si>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</si>
  <si>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</si>
  <si>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</si>
  <si>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</si>
  <si>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</si>
  <si>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</si>
  <si>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</si>
  <si>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</si>
  <si>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</si>
  <si>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</si>
  <si>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</si>
  <si>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</si>
  <si>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</si>
  <si>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</si>
  <si>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</si>
  <si>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</si>
  <si>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</si>
  <si>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</si>
  <si>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</si>
  <si>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</si>
  <si>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</si>
  <si>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</si>
  <si>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</si>
  <si>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</si>
  <si>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</si>
  <si>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</si>
  <si>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</si>
  <si>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</si>
  <si>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</si>
  <si>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</si>
  <si>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</si>
  <si>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</si>
  <si>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</si>
  <si>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</si>
  <si>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</si>
  <si>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</si>
  <si>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</si>
  <si>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</si>
  <si>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</si>
  <si>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</si>
  <si>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</si>
  <si>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</si>
  <si>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</si>
  <si>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</si>
  <si>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</si>
  <si>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</si>
  <si>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</si>
  <si>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</si>
  <si>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</si>
  <si>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</si>
  <si>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</si>
  <si>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</si>
  <si>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</si>
  <si>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</si>
  <si>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</si>
  <si>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</si>
  <si>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</si>
  <si>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</si>
  <si>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</si>
  <si>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</si>
  <si>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</si>
  <si>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</si>
  <si>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</si>
  <si>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</si>
  <si>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</si>
  <si>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</si>
  <si>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</si>
  <si>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</si>
  <si>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</si>
  <si>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</si>
  <si>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</si>
  <si>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</si>
  <si>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</si>
  <si>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</si>
  <si>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</si>
  <si>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</si>
  <si>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</si>
  <si>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</si>
  <si>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</si>
  <si>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</si>
  <si>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</si>
  <si>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</si>
  <si>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</si>
  <si>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</si>
  <si>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</si>
  <si>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</si>
  <si>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</si>
  <si>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</si>
  <si>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</si>
  <si>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</si>
  <si>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</si>
  <si>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</si>
  <si>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</si>
  <si>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</si>
  <si>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</si>
  <si>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</si>
  <si>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</si>
  <si>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</si>
  <si>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</si>
  <si>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</si>
  <si>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</si>
  <si>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</si>
  <si>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</si>
  <si>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</si>
  <si>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</si>
  <si>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</si>
  <si>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</si>
  <si>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</si>
  <si>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</si>
  <si>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</si>
  <si>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</si>
  <si>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</si>
  <si>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</si>
  <si>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</si>
  <si>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</si>
  <si>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</si>
  <si>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</si>
  <si>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</si>
  <si>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</si>
  <si>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</si>
  <si>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</si>
  <si>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</si>
  <si>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</si>
  <si>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</si>
  <si>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</si>
  <si>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</si>
  <si>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</si>
  <si>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</si>
  <si>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</si>
  <si>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</si>
  <si>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</si>
  <si>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</si>
  <si>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</si>
  <si>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</si>
  <si>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</si>
  <si>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</si>
  <si>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</si>
  <si>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</si>
  <si>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</si>
  <si>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</si>
  <si>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</si>
  <si>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</si>
  <si>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</si>
  <si>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</si>
  <si>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</si>
  <si>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</si>
  <si>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</si>
  <si>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</si>
  <si>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</si>
  <si>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</si>
  <si>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</si>
  <si>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</si>
  <si>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</si>
  <si>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</si>
  <si>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</si>
  <si>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</si>
  <si>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</si>
  <si>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</si>
  <si>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</si>
  <si>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</si>
  <si>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</si>
  <si>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</si>
  <si>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</si>
  <si>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</si>
  <si>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</si>
  <si>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</si>
  <si>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</si>
  <si>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</si>
  <si>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</si>
  <si>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</si>
  <si>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</si>
  <si>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</si>
  <si>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</si>
  <si>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</si>
  <si>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</si>
  <si>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</si>
  <si>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</si>
  <si>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</si>
  <si>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</si>
  <si>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</si>
  <si>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</si>
  <si>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</si>
  <si>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</si>
  <si>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</si>
  <si>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</si>
  <si>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</si>
  <si>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</si>
  <si>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</si>
  <si>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</si>
  <si>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</si>
  <si>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</si>
  <si>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</si>
  <si>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</si>
  <si>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</si>
  <si>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</si>
  <si>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</si>
  <si>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</si>
  <si>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</si>
  <si>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</si>
  <si>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</si>
  <si>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</si>
  <si>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</si>
  <si>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</si>
  <si>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</si>
  <si>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</si>
  <si>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</si>
  <si>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</si>
  <si>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</si>
  <si>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</si>
  <si>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</si>
  <si>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</si>
  <si>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</si>
  <si>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</si>
  <si>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</si>
  <si>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</si>
  <si>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</si>
  <si>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</si>
  <si>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</si>
  <si>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</si>
  <si>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</si>
  <si>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</si>
  <si>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</si>
  <si>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</si>
  <si>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</si>
  <si>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</si>
  <si>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</si>
  <si>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</si>
  <si>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</si>
  <si>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</si>
  <si>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</si>
  <si>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</si>
  <si>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</si>
  <si>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</si>
  <si>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</si>
  <si>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</si>
  <si>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</si>
  <si>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</si>
  <si>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</si>
  <si>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</si>
  <si>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</si>
  <si>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</si>
  <si>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</si>
  <si>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</si>
  <si>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</si>
  <si>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</si>
  <si>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</si>
  <si>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</si>
  <si>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</si>
  <si>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</si>
  <si>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</si>
  <si>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</si>
  <si>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</si>
  <si>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</si>
  <si>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</si>
  <si>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</si>
  <si>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</si>
  <si>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</si>
  <si>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</si>
  <si>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</si>
  <si>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</si>
  <si>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</si>
  <si>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</si>
  <si>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</si>
  <si>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</si>
  <si>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</si>
  <si>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</si>
  <si>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</si>
  <si>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</si>
  <si>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</si>
  <si>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</si>
  <si>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</si>
  <si>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</si>
  <si>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</si>
  <si>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</si>
  <si>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</si>
  <si>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</si>
  <si>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</si>
  <si>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</si>
  <si>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</si>
  <si>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</si>
  <si>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</si>
  <si>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</si>
  <si>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</si>
  <si>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</si>
  <si>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</si>
  <si>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</si>
  <si>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</si>
  <si>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</si>
  <si>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</si>
  <si>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</si>
  <si>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</si>
  <si>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</si>
  <si>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</si>
  <si>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</si>
  <si>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</si>
  <si>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</si>
  <si>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</si>
  <si>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</si>
  <si>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</si>
  <si>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</si>
  <si>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</si>
  <si>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</si>
  <si>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</si>
  <si>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</si>
  <si>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</si>
  <si>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</si>
  <si>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</si>
  <si>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</si>
  <si>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</si>
  <si>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</si>
  <si>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</si>
  <si>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</si>
  <si>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</si>
  <si>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</si>
  <si>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</si>
  <si>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</si>
  <si>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</si>
  <si>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</si>
  <si>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</si>
  <si>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</si>
  <si>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</si>
  <si>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</si>
  <si>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</si>
  <si>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</si>
  <si>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</si>
  <si>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</si>
  <si>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</si>
  <si>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</si>
  <si>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</si>
  <si>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</si>
  <si>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</si>
  <si>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</si>
  <si>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</si>
  <si>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</si>
  <si>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</si>
  <si>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</si>
  <si>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</si>
  <si>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</si>
  <si>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</si>
  <si>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</si>
  <si>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</si>
  <si>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</si>
  <si>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</si>
  <si>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</si>
  <si>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</si>
  <si>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</si>
  <si>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</si>
  <si>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</si>
  <si>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</si>
  <si>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</si>
  <si>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</si>
  <si>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</si>
  <si>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</si>
  <si>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</si>
  <si>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</si>
  <si>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</si>
  <si>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</si>
  <si>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</si>
  <si>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</si>
  <si>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</si>
  <si>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</si>
  <si>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</si>
  <si>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</si>
  <si>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</si>
  <si>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</si>
  <si>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</si>
  <si>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</si>
  <si>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</si>
  <si>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</si>
  <si>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</si>
  <si>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</si>
  <si>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</si>
  <si>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</si>
  <si>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</si>
  <si>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</si>
  <si>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</si>
  <si>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</si>
  <si>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</si>
  <si>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</si>
  <si>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</si>
  <si>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</si>
  <si>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</si>
  <si>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</si>
  <si>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</si>
  <si>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</si>
  <si>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</si>
  <si>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</si>
  <si>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</si>
  <si>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</si>
  <si>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</si>
  <si>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</si>
  <si>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</si>
  <si>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</si>
  <si>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</si>
  <si>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</si>
  <si>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</si>
  <si>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</si>
  <si>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</si>
  <si>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</si>
  <si>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</si>
  <si>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</si>
  <si>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</si>
  <si>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</si>
  <si>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</si>
  <si>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</si>
  <si>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</si>
  <si>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</si>
  <si>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</si>
  <si>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</si>
  <si>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</si>
  <si>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</si>
  <si>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</si>
  <si>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</si>
  <si>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</si>
  <si>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</si>
  <si>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</si>
  <si>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</si>
  <si>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</si>
  <si>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</si>
  <si>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</si>
  <si>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</si>
  <si>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</si>
  <si>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</si>
  <si>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</si>
  <si>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</si>
  <si>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</si>
  <si>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</si>
  <si>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</si>
  <si>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</si>
  <si>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</si>
  <si>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</si>
  <si>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</si>
  <si>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</si>
  <si>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</si>
  <si>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</si>
  <si>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</si>
  <si>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</si>
  <si>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</si>
  <si>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</si>
  <si>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</si>
  <si>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</si>
  <si>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</si>
  <si>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</si>
  <si>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</si>
  <si>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</si>
  <si>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</si>
  <si>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</si>
  <si>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</si>
  <si>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</si>
  <si>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</si>
  <si>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</si>
  <si>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</si>
  <si>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</si>
  <si>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</si>
  <si>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</si>
  <si>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</si>
  <si>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</si>
  <si>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</si>
  <si>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</si>
  <si>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</si>
  <si>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</si>
  <si>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</si>
  <si>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</si>
  <si>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</si>
  <si>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</si>
  <si>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</si>
  <si>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</si>
  <si>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</si>
  <si>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</si>
  <si>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</si>
  <si>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</si>
  <si>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</si>
  <si>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</si>
  <si>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</si>
  <si>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</si>
  <si>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</si>
  <si>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</si>
  <si>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</si>
  <si>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</si>
  <si>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</si>
  <si>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</si>
  <si>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</si>
  <si>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</si>
  <si>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</si>
  <si>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</si>
  <si>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</si>
  <si>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</si>
  <si>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</si>
  <si>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</si>
  <si>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</si>
  <si>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</si>
  <si>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</si>
  <si>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</si>
  <si>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</si>
  <si>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</si>
  <si>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</si>
  <si>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</si>
  <si>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</si>
  <si>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</si>
  <si>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</si>
  <si>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</si>
  <si>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</si>
  <si>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</si>
  <si>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</si>
  <si>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</si>
  <si>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</si>
  <si>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</si>
  <si>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</si>
  <si>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</si>
  <si>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</si>
  <si>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</si>
  <si>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</si>
  <si>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</si>
  <si>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</si>
  <si>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</si>
  <si>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</si>
  <si>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</si>
  <si>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</si>
  <si>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</si>
  <si>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</si>
  <si>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</si>
  <si>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</si>
  <si>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</si>
  <si>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</si>
  <si>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</si>
  <si>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</si>
  <si>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</si>
  <si>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</si>
  <si>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</si>
  <si>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</si>
  <si>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</si>
  <si>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</si>
  <si>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</si>
  <si>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</si>
  <si>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</si>
  <si>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</si>
  <si>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</si>
  <si>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</si>
  <si>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</si>
  <si>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</si>
  <si>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</si>
  <si>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</si>
  <si>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</si>
  <si>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</si>
  <si>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</si>
  <si>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</si>
  <si>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</si>
  <si>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</si>
  <si>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</si>
  <si>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</si>
  <si>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</si>
  <si>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</si>
  <si>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</si>
  <si>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</si>
  <si>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</si>
  <si>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</si>
  <si>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</si>
  <si>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</si>
  <si>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</si>
  <si>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</si>
  <si>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</si>
  <si>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</si>
  <si>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</si>
  <si>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</si>
  <si>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</si>
  <si>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</si>
  <si>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</si>
  <si>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</si>
  <si>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</si>
  <si>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</si>
  <si>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</si>
  <si>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</si>
  <si>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</si>
  <si>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</si>
  <si>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</si>
  <si>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</si>
  <si>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</si>
  <si>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</si>
  <si>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</si>
  <si>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</si>
  <si>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</si>
  <si>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</si>
  <si>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</si>
  <si>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</si>
  <si>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</si>
  <si>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</si>
  <si>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</si>
  <si>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</si>
  <si>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</si>
  <si>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</si>
  <si>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</si>
  <si>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</si>
  <si>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</si>
  <si>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</si>
  <si>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</si>
  <si>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</si>
  <si>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</si>
  <si>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</si>
  <si>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</si>
  <si>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</si>
  <si>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</si>
  <si>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</si>
  <si>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</si>
  <si>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</si>
  <si>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</si>
  <si>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</si>
  <si>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</si>
  <si>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</si>
  <si>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</si>
  <si>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</si>
  <si>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</si>
  <si>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</si>
  <si>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</si>
  <si>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</si>
  <si>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</si>
  <si>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</si>
  <si>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</si>
  <si>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</si>
  <si>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</si>
  <si>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</si>
  <si>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</si>
  <si>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</si>
  <si>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</si>
  <si>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</si>
  <si>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</si>
  <si>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</si>
  <si>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</si>
  <si>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</si>
  <si>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</si>
  <si>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</si>
  <si>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</si>
  <si>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</si>
  <si>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</si>
  <si>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</si>
  <si>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</si>
  <si>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</si>
  <si>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</si>
  <si>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</si>
  <si>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</si>
  <si>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</si>
  <si>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</si>
  <si>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</si>
  <si>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</si>
  <si>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</si>
  <si>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</si>
  <si>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</si>
  <si>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</si>
  <si>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</si>
  <si>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</si>
  <si>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</si>
  <si>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</si>
  <si>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</si>
  <si>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</si>
  <si>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</si>
  <si>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</si>
  <si>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</si>
  <si>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</si>
  <si>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</si>
  <si>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</si>
  <si>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</si>
  <si>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</si>
  <si>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</si>
  <si>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</si>
  <si>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</si>
  <si>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</si>
  <si>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</si>
  <si>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</si>
  <si>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</si>
  <si>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</si>
  <si>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</si>
  <si>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</si>
  <si>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</si>
  <si>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</si>
  <si>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</si>
  <si>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</si>
  <si>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</si>
  <si>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</si>
  <si>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</si>
  <si>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</si>
  <si>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</si>
  <si>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</si>
  <si>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</si>
  <si>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</si>
  <si>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</si>
  <si>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</si>
  <si>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</si>
  <si>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</si>
  <si>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</si>
  <si>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</si>
  <si>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</si>
  <si>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</si>
  <si>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</si>
  <si>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</si>
  <si>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</si>
  <si>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</si>
  <si>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</si>
  <si>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</si>
  <si>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</si>
  <si>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</si>
  <si>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</si>
  <si>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</si>
  <si>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</si>
  <si>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</si>
  <si>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</si>
  <si>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</si>
  <si>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</si>
  <si>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</si>
  <si>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</si>
  <si>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</si>
  <si>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</si>
  <si>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</si>
  <si>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</si>
  <si>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</si>
  <si>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</si>
  <si>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</si>
  <si>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</si>
  <si>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</si>
  <si>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</si>
  <si>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</si>
  <si>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</si>
  <si>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</si>
  <si>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</si>
  <si>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</si>
  <si>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</si>
  <si>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</si>
  <si>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</si>
  <si>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</si>
  <si>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</si>
  <si>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</si>
  <si>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</si>
  <si>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</si>
  <si>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</si>
  <si>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</si>
  <si>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</si>
  <si>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</si>
  <si>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</si>
  <si>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</si>
  <si>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</si>
  <si>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</si>
  <si>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</si>
  <si>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</si>
  <si>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</si>
  <si>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</si>
  <si>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</si>
  <si>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</si>
  <si>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</si>
  <si>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</si>
  <si>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</si>
  <si>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</si>
  <si>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</si>
  <si>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</si>
  <si>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</si>
  <si>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</si>
  <si>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</si>
  <si>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</si>
  <si>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</si>
  <si>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</si>
  <si>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</si>
  <si>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</si>
  <si>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</si>
  <si>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</si>
  <si>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</si>
  <si>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</si>
  <si>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</si>
  <si>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</si>
  <si>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</si>
  <si>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</si>
  <si>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</si>
  <si>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</si>
  <si>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</si>
  <si>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</si>
  <si>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</si>
  <si>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</si>
  <si>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</si>
  <si>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</si>
  <si>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</si>
  <si>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</si>
  <si>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</si>
  <si>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</si>
  <si>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</si>
  <si>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</si>
  <si>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</si>
  <si>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</si>
  <si>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</si>
  <si>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</si>
  <si>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</si>
  <si>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</si>
  <si>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</si>
  <si>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</si>
  <si>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</si>
  <si>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</si>
  <si>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</si>
  <si>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</si>
  <si>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</si>
  <si>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</si>
  <si>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</si>
  <si>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</si>
  <si>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</si>
  <si>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</si>
  <si>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</si>
  <si>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</si>
  <si>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</si>
  <si>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</si>
  <si>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</si>
  <si>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</si>
  <si>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</si>
  <si>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</si>
  <si>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</si>
  <si>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</si>
  <si>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</si>
  <si>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</si>
  <si>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</si>
  <si>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</si>
  <si>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</si>
  <si>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</si>
  <si>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</si>
  <si>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</si>
  <si>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</si>
  <si>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</si>
  <si>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</si>
  <si>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</si>
  <si>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</si>
  <si>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</si>
  <si>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</si>
  <si>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</si>
  <si>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</si>
  <si>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</si>
  <si>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</si>
  <si>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</si>
  <si>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</si>
  <si>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</si>
  <si>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</si>
  <si>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</si>
  <si>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</si>
  <si>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</si>
  <si>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</si>
  <si>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</si>
  <si>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</si>
  <si>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</si>
  <si>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</si>
  <si>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</si>
  <si>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</si>
  <si>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</si>
  <si>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</si>
  <si>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</si>
  <si>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</si>
  <si>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</si>
  <si>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</si>
  <si>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</si>
  <si>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</si>
  <si>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</si>
  <si>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</si>
  <si>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</si>
  <si>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</si>
  <si>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</si>
  <si>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</si>
  <si>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</si>
  <si>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</si>
  <si>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</si>
  <si>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</si>
  <si>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</si>
  <si>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</si>
  <si>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</si>
  <si>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</si>
  <si>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</si>
  <si>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</si>
  <si>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</si>
  <si>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</si>
  <si>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</si>
  <si>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</si>
  <si>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</si>
  <si>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</si>
  <si>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</si>
  <si>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</si>
  <si>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</si>
  <si>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</si>
  <si>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</si>
  <si>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</si>
  <si>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</si>
  <si>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</si>
  <si>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</si>
  <si>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</si>
  <si>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</si>
  <si>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</si>
  <si>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</si>
  <si>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</si>
  <si>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</si>
  <si>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</si>
  <si>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</si>
  <si>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</si>
  <si>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</si>
  <si>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</si>
  <si>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</si>
  <si>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</si>
  <si>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</si>
  <si>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</si>
  <si>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</si>
  <si>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</si>
  <si>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</si>
  <si>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</si>
  <si>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</si>
  <si>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</si>
  <si>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</si>
  <si>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</si>
  <si>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</si>
  <si>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</si>
  <si>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</si>
  <si>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</si>
  <si>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</si>
  <si>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</si>
  <si>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</si>
  <si>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</si>
  <si>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</si>
  <si>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</si>
  <si>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</si>
  <si>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</si>
  <si>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</si>
  <si>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</si>
  <si>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</si>
  <si>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</si>
  <si>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</si>
  <si>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</si>
  <si>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</si>
  <si>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</si>
  <si>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</si>
  <si>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</si>
  <si>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</si>
  <si>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</si>
  <si>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</si>
  <si>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</si>
  <si>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</si>
  <si>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</si>
  <si>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</si>
  <si>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</si>
  <si>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</si>
  <si>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</si>
  <si>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</si>
  <si>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</si>
  <si>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</si>
  <si>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</si>
  <si>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</si>
  <si>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</si>
  <si>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</si>
  <si>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</si>
  <si>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</si>
  <si>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</si>
  <si>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</si>
  <si>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</si>
  <si>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</si>
  <si>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</si>
  <si>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</si>
  <si>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</si>
  <si>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</si>
  <si>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</si>
  <si>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</si>
  <si>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</si>
  <si>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</si>
  <si>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</si>
  <si>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</si>
  <si>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</si>
  <si>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</si>
  <si>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</si>
  <si>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</si>
  <si>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</si>
  <si>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</si>
  <si>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</si>
  <si>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</si>
  <si>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</si>
  <si>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</si>
  <si>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</si>
  <si>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</si>
  <si>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</si>
  <si>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</si>
  <si>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</si>
  <si>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</si>
  <si>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</si>
  <si>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</si>
  <si>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</si>
  <si>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</si>
  <si>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</si>
  <si>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</si>
  <si>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</si>
  <si>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</si>
  <si>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</si>
  <si>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</si>
  <si>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</si>
  <si>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</si>
  <si>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</si>
  <si>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</si>
  <si>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</si>
  <si>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</si>
  <si>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</si>
  <si>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</si>
  <si>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</si>
  <si>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</si>
  <si>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</si>
  <si>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</si>
  <si>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</si>
  <si>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</si>
  <si>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</si>
  <si>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</si>
  <si>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</si>
  <si>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</si>
  <si>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</si>
  <si>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</si>
  <si>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</si>
  <si>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</si>
  <si>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</si>
  <si>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</si>
  <si>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</si>
  <si>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</si>
  <si>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</si>
  <si>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</si>
  <si>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</si>
  <si>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</si>
  <si>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</si>
  <si>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</si>
  <si>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</si>
  <si>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</si>
  <si>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</si>
  <si>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</si>
  <si>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</si>
  <si>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</si>
  <si>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</si>
  <si>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</si>
  <si>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</si>
  <si>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</si>
  <si>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</si>
  <si>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</si>
  <si>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</si>
  <si>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</si>
  <si>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</si>
  <si>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</si>
  <si>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</si>
  <si>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</si>
  <si>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</si>
  <si>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</si>
  <si>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</si>
  <si>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</si>
  <si>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</si>
  <si>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</si>
  <si>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</si>
  <si>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</si>
  <si>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</si>
  <si>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</si>
  <si>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</si>
  <si>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</si>
  <si>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</si>
  <si>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</si>
  <si>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</si>
  <si>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</si>
  <si>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</si>
  <si>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</si>
  <si>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</si>
  <si>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</si>
  <si>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</si>
  <si>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</si>
  <si>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</si>
  <si>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</si>
  <si>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</si>
  <si>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</si>
  <si>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</si>
  <si>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</si>
  <si>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</si>
  <si>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</si>
  <si>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</si>
  <si>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</si>
  <si>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</si>
  <si>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</si>
  <si>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</si>
  <si>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</si>
  <si>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</si>
  <si>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</si>
  <si>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</si>
  <si>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</si>
  <si>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</si>
  <si>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</si>
  <si>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</si>
  <si>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</si>
  <si>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</si>
  <si>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</si>
  <si>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</si>
  <si>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</si>
  <si>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</si>
  <si>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</si>
  <si>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</si>
  <si>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</si>
  <si>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</si>
  <si>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</si>
  <si>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</si>
  <si>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</si>
  <si>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</si>
  <si>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</si>
  <si>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</si>
  <si>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</si>
  <si>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</si>
  <si>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</si>
  <si>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</si>
  <si>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</si>
  <si>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</si>
  <si>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</si>
  <si>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</si>
  <si>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</si>
  <si>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</si>
  <si>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</si>
  <si>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</si>
  <si>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</si>
  <si>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</si>
  <si>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</si>
  <si>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</si>
  <si>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</si>
  <si>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</si>
  <si>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</si>
  <si>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</si>
  <si>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</si>
  <si>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</si>
  <si>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</si>
  <si>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</si>
  <si>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</si>
  <si>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</si>
  <si>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</si>
  <si>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</si>
  <si>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</si>
  <si>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</si>
  <si>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</si>
  <si>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</si>
  <si>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</si>
  <si>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</si>
  <si>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</si>
  <si>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</si>
  <si>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</si>
  <si>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</si>
  <si>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</si>
  <si>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</si>
  <si>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</si>
  <si>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</si>
  <si>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</si>
  <si>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</si>
  <si>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</si>
  <si>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</si>
  <si>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</si>
  <si>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</si>
  <si>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</si>
  <si>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</si>
  <si>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</si>
  <si>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</si>
  <si>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</si>
  <si>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</si>
  <si>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</si>
  <si>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</si>
  <si>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</si>
  <si>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</si>
  <si>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</si>
  <si>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</si>
  <si>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</si>
  <si>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</si>
  <si>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</si>
  <si>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</si>
  <si>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</si>
  <si>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</si>
  <si>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</si>
  <si>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</si>
  <si>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</si>
  <si>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</si>
  <si>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</si>
  <si>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</si>
  <si>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</si>
  <si>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</si>
  <si>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</si>
  <si>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</si>
  <si>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</si>
  <si>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</si>
  <si>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</si>
  <si>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</si>
  <si>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</si>
  <si>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</si>
  <si>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</si>
  <si>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</si>
  <si>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</si>
  <si>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</si>
  <si>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</si>
  <si>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</si>
  <si>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</si>
  <si>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</si>
  <si>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</si>
  <si>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</si>
  <si>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</si>
  <si>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</si>
  <si>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</si>
  <si>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</si>
  <si>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</si>
  <si>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</si>
  <si>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</si>
  <si>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</si>
  <si>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</si>
  <si>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</si>
  <si>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</si>
  <si>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</si>
  <si>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</si>
  <si>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</si>
  <si>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</si>
  <si>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</si>
  <si>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</si>
  <si>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</si>
  <si>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</si>
  <si>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</si>
  <si>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</si>
  <si>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</si>
  <si>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</si>
  <si>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</si>
  <si>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</si>
  <si>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</si>
  <si>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</si>
  <si>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</si>
  <si>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</si>
  <si>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</si>
  <si>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</si>
  <si>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</si>
  <si>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</si>
  <si>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</si>
  <si>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</si>
  <si>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</si>
  <si>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</si>
  <si>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</si>
  <si>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</si>
  <si>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</si>
  <si>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</si>
  <si>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</si>
  <si>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</si>
  <si>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</si>
  <si>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</si>
  <si>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</si>
  <si>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</si>
  <si>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</si>
  <si>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</si>
  <si>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</si>
  <si>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</si>
  <si>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</si>
  <si>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</si>
  <si>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</si>
  <si>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</si>
  <si>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</si>
  <si>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</si>
  <si>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</si>
  <si>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</si>
  <si>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</si>
  <si>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</si>
  <si>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</si>
  <si>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</si>
  <si>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</si>
  <si>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</si>
  <si>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</si>
  <si>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</si>
  <si>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</si>
  <si>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</si>
  <si>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</si>
  <si>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</si>
  <si>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</si>
  <si>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</si>
  <si>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</si>
  <si>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</si>
  <si>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</si>
  <si>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</si>
  <si>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</si>
  <si>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</si>
  <si>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</si>
  <si>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</si>
  <si>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</si>
  <si>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</si>
  <si>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</si>
  <si>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</si>
  <si>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</si>
  <si>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</si>
  <si>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</si>
  <si>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</si>
  <si>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</si>
  <si>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</si>
  <si>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</si>
  <si>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</si>
  <si>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</si>
  <si>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</si>
  <si>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</si>
  <si>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</si>
  <si>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</si>
  <si>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</si>
  <si>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</si>
  <si>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</si>
  <si>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</si>
  <si>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</si>
  <si>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</si>
  <si>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</si>
  <si>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</si>
  <si>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</si>
  <si>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</si>
  <si>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</si>
  <si>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</si>
  <si>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</si>
  <si>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</si>
  <si>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</si>
  <si>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</si>
  <si>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</si>
  <si>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</si>
  <si>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</si>
  <si>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</si>
  <si>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</si>
  <si>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</si>
  <si>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</si>
  <si>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</si>
  <si>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</si>
  <si>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</si>
  <si>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</si>
  <si>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</si>
  <si>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</si>
  <si>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</si>
  <si>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</si>
  <si>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</si>
  <si>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</si>
  <si>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</si>
  <si>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</si>
  <si>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</si>
  <si>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</si>
  <si>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</si>
  <si>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</si>
  <si>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</si>
  <si>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</si>
  <si>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</si>
  <si>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</si>
  <si>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</si>
  <si>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</si>
  <si>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</si>
  <si>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</si>
  <si>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</si>
  <si>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</si>
  <si>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</si>
  <si>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</si>
  <si>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</si>
  <si>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</si>
  <si>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</si>
  <si>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</si>
  <si>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</si>
  <si>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</si>
  <si>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</si>
  <si>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</si>
  <si>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</si>
  <si>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</si>
  <si>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</si>
  <si>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</si>
  <si>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</si>
  <si>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</si>
  <si>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</si>
  <si>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</si>
  <si>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</si>
  <si>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</si>
  <si>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</si>
  <si>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</si>
  <si>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</si>
  <si>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</si>
  <si>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</si>
  <si>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</si>
  <si>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</si>
  <si>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</si>
  <si>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</si>
  <si>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</si>
  <si>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</si>
  <si>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</si>
  <si>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</si>
  <si>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</si>
  <si>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</si>
  <si>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</si>
  <si>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</si>
  <si>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</si>
  <si>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</si>
  <si>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</si>
  <si>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</si>
  <si>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</si>
  <si>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</si>
  <si>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</si>
  <si>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</si>
  <si>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</si>
  <si>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</si>
  <si>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</si>
  <si>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</si>
  <si>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</si>
  <si>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</si>
  <si>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</si>
  <si>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</si>
  <si>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</si>
  <si>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</si>
  <si>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</si>
  <si>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</si>
  <si>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</si>
  <si>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</si>
  <si>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</si>
  <si>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</si>
  <si>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</si>
  <si>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</si>
  <si>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</si>
  <si>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</si>
  <si>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</si>
  <si>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</si>
  <si>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</si>
  <si>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</si>
  <si>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</si>
  <si>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</si>
  <si>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</si>
  <si>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</si>
  <si>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</si>
  <si>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</si>
  <si>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</si>
  <si>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</si>
  <si>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</si>
  <si>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</si>
  <si>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</si>
  <si>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</si>
  <si>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</si>
  <si>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</si>
  <si>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</si>
  <si>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</si>
  <si>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</si>
  <si>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</si>
  <si>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</si>
  <si>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</si>
  <si>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</si>
  <si>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</si>
  <si>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</si>
  <si>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</si>
  <si>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</si>
  <si>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</si>
  <si>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</si>
  <si>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</si>
  <si>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</si>
  <si>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</si>
  <si>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</si>
  <si>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</si>
  <si>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</si>
  <si>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</si>
  <si>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</si>
  <si>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</si>
  <si>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</si>
  <si>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</si>
  <si>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</si>
  <si>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</si>
  <si>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</si>
  <si>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</si>
  <si>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</si>
  <si>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</si>
  <si>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</si>
  <si>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</si>
  <si>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</si>
  <si>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</si>
  <si>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</si>
  <si>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</si>
  <si>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</si>
  <si>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</si>
  <si>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</si>
  <si>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</si>
  <si>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</si>
  <si>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</si>
  <si>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</si>
  <si>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</si>
  <si>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</si>
  <si>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</si>
  <si>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</si>
  <si>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</si>
  <si>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</si>
  <si>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</si>
  <si>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</si>
  <si>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</si>
  <si>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</si>
  <si>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</si>
  <si>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</si>
  <si>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</si>
  <si>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</si>
  <si>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</si>
  <si>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</si>
  <si>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</si>
  <si>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</si>
  <si>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</si>
  <si>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</si>
  <si>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</si>
  <si>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</si>
  <si>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</si>
  <si>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</si>
  <si>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</si>
  <si>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</si>
  <si>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</si>
  <si>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</si>
  <si>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</si>
  <si>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</si>
  <si>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</si>
  <si>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</si>
  <si>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</si>
  <si>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</si>
  <si>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</si>
  <si>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</si>
  <si>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</si>
  <si>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</si>
  <si>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</si>
  <si>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</si>
  <si>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</si>
  <si>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</si>
  <si>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</si>
  <si>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</si>
  <si>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</si>
  <si>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</si>
  <si>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</si>
  <si>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</si>
  <si>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</si>
  <si>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</si>
  <si>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</si>
  <si>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</si>
  <si>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</si>
  <si>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</si>
  <si>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</si>
  <si>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</si>
  <si>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</si>
  <si>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</si>
  <si>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</si>
  <si>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</si>
  <si>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</si>
  <si>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</si>
  <si>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</si>
  <si>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</si>
  <si>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</si>
  <si>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</si>
  <si>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</si>
  <si>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</si>
  <si>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</si>
  <si>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</si>
  <si>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</si>
  <si>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</si>
  <si>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</si>
  <si>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</si>
  <si>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</si>
  <si>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</si>
  <si>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</si>
  <si>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</si>
  <si>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</si>
  <si>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</si>
  <si>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</si>
  <si>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</si>
  <si>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</si>
  <si>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</si>
  <si>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</si>
  <si>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</si>
  <si>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</si>
  <si>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</si>
  <si>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</si>
  <si>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</si>
  <si>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</si>
  <si>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</si>
  <si>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</si>
  <si>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</si>
  <si>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</si>
  <si>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</si>
  <si>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</si>
  <si>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</si>
  <si>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</si>
  <si>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</si>
  <si>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</si>
  <si>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</si>
  <si>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</si>
  <si>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</si>
  <si>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</si>
  <si>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</si>
  <si>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</si>
  <si>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</si>
  <si>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</si>
  <si>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</si>
  <si>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</si>
  <si>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</si>
  <si>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</si>
  <si>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</si>
  <si>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</si>
  <si>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</si>
  <si>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</si>
  <si>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</si>
  <si>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</si>
  <si>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</si>
  <si>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</si>
  <si>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</si>
  <si>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</si>
  <si>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</si>
  <si>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</si>
  <si>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</si>
  <si>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</si>
  <si>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</si>
  <si>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</si>
  <si>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</si>
  <si>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</si>
  <si>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</si>
  <si>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</si>
  <si>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</si>
  <si>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</si>
  <si>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</si>
  <si>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</si>
  <si>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</si>
  <si>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</si>
  <si>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</si>
  <si>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</si>
  <si>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</si>
  <si>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</si>
  <si>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</si>
  <si>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</si>
  <si>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</si>
  <si>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</si>
  <si>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</si>
  <si>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</si>
  <si>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</si>
  <si>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</si>
  <si>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</si>
  <si>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</si>
  <si>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</si>
  <si>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</si>
  <si>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</si>
  <si>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</si>
  <si>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</si>
  <si>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</si>
  <si>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</si>
  <si>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</si>
  <si>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</si>
  <si>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</si>
  <si>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</si>
  <si>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</si>
  <si>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</si>
  <si>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</si>
  <si>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</si>
  <si>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</si>
  <si>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</si>
  <si>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</si>
  <si>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</si>
  <si>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</si>
  <si>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</si>
  <si>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</si>
  <si>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</si>
  <si>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</si>
  <si>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</si>
  <si>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</si>
  <si>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</si>
  <si>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</si>
  <si>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</si>
  <si>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</si>
  <si>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</si>
  <si>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</si>
  <si>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</si>
  <si>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</si>
  <si>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</si>
  <si>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</si>
  <si>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</si>
  <si>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</si>
  <si>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</si>
  <si>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</si>
  <si>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</si>
  <si>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</si>
  <si>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</si>
  <si>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</si>
  <si>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</si>
  <si>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</si>
  <si>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</si>
  <si>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</si>
  <si>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</si>
  <si>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</si>
  <si>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</si>
  <si>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</si>
  <si>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</si>
  <si>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</si>
  <si>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</si>
  <si>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</si>
  <si>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</si>
  <si>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</si>
  <si>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</si>
  <si>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</si>
  <si>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</si>
  <si>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</si>
  <si>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</si>
  <si>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</si>
  <si>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</si>
  <si>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</si>
  <si>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</si>
  <si>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</si>
  <si>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</si>
  <si>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</si>
  <si>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</si>
  <si>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</si>
  <si>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</si>
  <si>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</si>
  <si>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</si>
  <si>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</si>
  <si>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</si>
  <si>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</si>
  <si>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</si>
  <si>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</si>
  <si>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</si>
  <si>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</si>
  <si>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</si>
  <si>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</si>
  <si>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</si>
  <si>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</si>
  <si>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</si>
  <si>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</si>
  <si>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</si>
  <si>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</si>
  <si>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</si>
  <si>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</si>
  <si>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</si>
  <si>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</si>
  <si>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</si>
  <si>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</si>
  <si>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</si>
  <si>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</si>
  <si>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</si>
  <si>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</si>
  <si>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</si>
  <si>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</si>
  <si>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</si>
  <si>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</si>
  <si>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</si>
  <si>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</si>
  <si>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</si>
  <si>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</si>
  <si>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</si>
  <si>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</si>
  <si>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</si>
  <si>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</si>
  <si>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</si>
  <si>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</si>
  <si>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</si>
  <si>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</si>
  <si>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</si>
  <si>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</si>
  <si>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</si>
  <si>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</si>
  <si>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</si>
  <si>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</si>
  <si>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</si>
  <si>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</si>
  <si>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</si>
  <si>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</si>
  <si>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</si>
  <si>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</si>
  <si>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</si>
  <si>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</si>
  <si>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</si>
  <si>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</si>
  <si>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</si>
  <si>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</si>
  <si>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</si>
  <si>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</si>
  <si>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</si>
  <si>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</si>
  <si>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</si>
  <si>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</si>
  <si>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</si>
  <si>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</si>
  <si>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</si>
  <si>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</si>
  <si>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</si>
  <si>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</si>
  <si>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</si>
  <si>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</si>
  <si>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</si>
  <si>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</si>
  <si>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</si>
  <si>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</si>
  <si>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</si>
  <si>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</si>
  <si>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</si>
  <si>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</si>
  <si>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</si>
  <si>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</si>
  <si>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</si>
  <si>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</si>
  <si>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</si>
  <si>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</si>
  <si>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</si>
  <si>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</si>
  <si>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</si>
  <si>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</si>
  <si>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</si>
  <si>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</si>
  <si>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</si>
  <si>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</si>
  <si>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</si>
  <si>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</si>
  <si>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</si>
  <si>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</si>
  <si>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</si>
  <si>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</si>
  <si>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</si>
  <si>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</si>
  <si>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</si>
  <si>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</si>
  <si>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</si>
  <si>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</si>
  <si>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</si>
  <si>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</si>
  <si>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</si>
  <si>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</si>
  <si>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</si>
  <si>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</si>
  <si>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</si>
  <si>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</si>
  <si>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</si>
  <si>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</si>
  <si>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</si>
  <si>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</si>
  <si>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</si>
  <si>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</si>
  <si>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</si>
  <si>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</si>
  <si>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</si>
  <si>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</si>
  <si>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</si>
  <si>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</si>
  <si>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</si>
  <si>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</si>
  <si>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</si>
  <si>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</si>
  <si>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</si>
  <si>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</si>
  <si>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</si>
  <si>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</si>
  <si>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</si>
  <si>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</si>
  <si>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</si>
  <si>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</si>
  <si>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</si>
  <si>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</si>
  <si>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</si>
  <si>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</si>
  <si>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</si>
  <si>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</si>
  <si>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</si>
  <si>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</si>
  <si>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</si>
  <si>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</si>
  <si>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</si>
  <si>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</si>
  <si>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</si>
  <si>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</si>
  <si>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</si>
  <si>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</si>
  <si>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</si>
  <si>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</si>
  <si>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</si>
  <si>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</si>
  <si>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</si>
  <si>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</si>
  <si>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</si>
  <si>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</si>
  <si>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</si>
  <si>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</si>
  <si>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</si>
  <si>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</si>
  <si>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</si>
  <si>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</si>
  <si>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</si>
  <si>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</si>
  <si>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</si>
  <si>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</si>
  <si>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</si>
  <si>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</si>
  <si>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</si>
  <si>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</si>
  <si>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</si>
  <si>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</si>
  <si>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</si>
  <si>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</si>
  <si>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</si>
  <si>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</si>
  <si>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</si>
  <si>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</si>
  <si>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</si>
  <si>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</si>
  <si>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</si>
  <si>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</si>
  <si>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</si>
  <si>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</si>
  <si>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</si>
  <si>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</si>
  <si>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</si>
  <si>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</si>
  <si>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</si>
  <si>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</si>
  <si>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</si>
  <si>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</si>
  <si>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</si>
  <si>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</si>
  <si>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</si>
  <si>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</si>
  <si>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</si>
  <si>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</si>
  <si>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</si>
  <si>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</si>
  <si>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</si>
  <si>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</si>
  <si>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</si>
  <si>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</si>
  <si>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</si>
  <si>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</si>
  <si>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</si>
  <si>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</si>
  <si>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</si>
  <si>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</si>
  <si>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</si>
  <si>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</si>
  <si>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</si>
  <si>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</si>
  <si>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</si>
  <si>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</si>
  <si>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</si>
  <si>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</si>
  <si>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</si>
  <si>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</si>
  <si>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</si>
  <si>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</si>
  <si>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</si>
  <si>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</si>
  <si>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</si>
  <si>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</si>
  <si>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</si>
  <si>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</si>
  <si>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</si>
  <si>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</si>
  <si>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</si>
  <si>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</si>
  <si>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</si>
  <si>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</si>
  <si>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</si>
  <si>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</si>
  <si>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</si>
  <si>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</si>
  <si>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</si>
  <si>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</si>
  <si>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</si>
  <si>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</si>
  <si>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</si>
  <si>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</si>
  <si>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</si>
  <si>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</si>
  <si>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</si>
  <si>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</si>
  <si>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</si>
  <si>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</si>
  <si>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</si>
  <si>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</si>
  <si>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</si>
  <si>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</si>
  <si>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</si>
  <si>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</si>
  <si>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</si>
  <si>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</si>
  <si>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</si>
  <si>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</si>
  <si>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</si>
  <si>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</si>
  <si>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</si>
  <si>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</si>
  <si>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</si>
  <si>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</si>
  <si>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</si>
  <si>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</si>
  <si>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</si>
  <si>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</si>
  <si>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</si>
  <si>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</si>
  <si>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</si>
  <si>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</si>
  <si>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</si>
  <si>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</si>
  <si>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</si>
  <si>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</si>
  <si>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</si>
  <si>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</si>
  <si>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</si>
  <si>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</si>
  <si>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</si>
  <si>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</si>
  <si>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</si>
  <si>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</si>
  <si>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</si>
  <si>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</si>
  <si>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</si>
  <si>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</si>
  <si>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</si>
  <si>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</si>
  <si>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</si>
  <si>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</si>
  <si>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</si>
  <si>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</si>
  <si>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</si>
  <si>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</si>
  <si>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</si>
  <si>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</si>
  <si>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</si>
  <si>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</si>
  <si>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</si>
  <si>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</si>
  <si>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</si>
  <si>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</si>
  <si>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</si>
  <si>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</si>
  <si>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</si>
  <si>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</si>
  <si>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</si>
  <si>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</si>
  <si>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</si>
  <si>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</si>
  <si>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</si>
  <si>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</si>
  <si>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</si>
  <si>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</si>
  <si>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</si>
  <si>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</si>
  <si>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</si>
  <si>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</si>
  <si>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</si>
  <si>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</si>
  <si>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</si>
  <si>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</si>
  <si>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</si>
  <si>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</si>
  <si>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</si>
  <si>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</si>
  <si>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</si>
  <si>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</si>
  <si>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</si>
  <si>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</si>
  <si>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</si>
  <si>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</si>
  <si>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</si>
  <si>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</si>
  <si>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</si>
  <si>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</si>
  <si>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</si>
  <si>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</si>
  <si>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</si>
  <si>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</si>
  <si>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</si>
  <si>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</si>
  <si>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</si>
  <si>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</si>
  <si>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</si>
  <si>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</si>
  <si>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</si>
  <si>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</si>
  <si>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</si>
  <si>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</si>
  <si>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</si>
  <si>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</si>
  <si>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</si>
  <si>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</si>
  <si>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</si>
  <si>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</si>
  <si>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</si>
  <si>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</si>
  <si>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</si>
  <si>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</si>
  <si>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</si>
  <si>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</si>
  <si>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</si>
  <si>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</si>
  <si>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</si>
  <si>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</si>
  <si>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</si>
  <si>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</si>
  <si>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</si>
  <si>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</si>
  <si>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</si>
  <si>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</si>
  <si>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</si>
  <si>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</si>
  <si>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</si>
  <si>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</si>
  <si>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</si>
  <si>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</si>
  <si>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</si>
  <si>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</si>
  <si>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</si>
  <si>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</si>
  <si>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</si>
  <si>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</si>
  <si>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</si>
  <si>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</si>
  <si>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</si>
  <si>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</si>
  <si>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</si>
  <si>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</si>
  <si>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</si>
  <si>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</si>
  <si>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</si>
  <si>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</si>
  <si>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</si>
  <si>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</si>
  <si>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</si>
  <si>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</si>
  <si>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</si>
  <si>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</si>
  <si>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</si>
  <si>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</si>
  <si>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</si>
  <si>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</si>
  <si>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</si>
  <si>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</si>
  <si>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</si>
  <si>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</si>
  <si>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</si>
  <si>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</si>
  <si>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</si>
  <si>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</si>
  <si>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</si>
  <si>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</si>
  <si>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</si>
  <si>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</si>
  <si>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</si>
  <si>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</si>
  <si>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</si>
  <si>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</si>
  <si>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</si>
  <si>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</si>
  <si>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</si>
  <si>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</si>
  <si>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</si>
  <si>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</si>
  <si>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</si>
  <si>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</si>
  <si>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</si>
  <si>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</si>
  <si>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</si>
  <si>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</si>
  <si>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</si>
  <si>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</si>
  <si>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</si>
  <si>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</si>
  <si>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</si>
  <si>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</si>
  <si>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</si>
  <si>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</si>
  <si>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</si>
  <si>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</si>
  <si>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</si>
  <si>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</si>
  <si>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</si>
  <si>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</si>
  <si>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</si>
  <si>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</si>
  <si>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</si>
  <si>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</si>
  <si>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</si>
  <si>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</si>
  <si>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</si>
  <si>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</si>
  <si>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</si>
  <si>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</si>
  <si>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</si>
  <si>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</si>
  <si>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</si>
  <si>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</si>
  <si>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</si>
  <si>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</si>
  <si>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</si>
  <si>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</si>
  <si>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</si>
  <si>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</si>
  <si>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</si>
  <si>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</si>
  <si>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</si>
  <si>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</si>
  <si>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</si>
  <si>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</si>
  <si>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</si>
  <si>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</si>
  <si>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</si>
  <si>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</si>
  <si>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</si>
  <si>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</si>
  <si>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</si>
  <si>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</si>
  <si>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</si>
  <si>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</si>
  <si>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</si>
  <si>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</si>
  <si>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</si>
  <si>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</si>
  <si>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</si>
  <si>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</si>
  <si>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</si>
  <si>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</si>
  <si>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</si>
  <si>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</si>
  <si>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</si>
  <si>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</si>
  <si>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</si>
  <si>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</si>
  <si>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</si>
  <si>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</si>
  <si>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</si>
  <si>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</si>
  <si>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</si>
  <si>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</si>
  <si>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</si>
  <si>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</si>
  <si>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</si>
  <si>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</si>
  <si>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</si>
  <si>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</si>
  <si>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</si>
  <si>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</si>
  <si>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</si>
  <si>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</si>
  <si>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</si>
  <si>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</si>
  <si>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</si>
  <si>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</si>
  <si>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</si>
  <si>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</si>
  <si>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</si>
  <si>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</si>
  <si>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</si>
  <si>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</si>
  <si>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</si>
  <si>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</si>
  <si>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</si>
  <si>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</si>
  <si>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</si>
  <si>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</si>
  <si>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</si>
  <si>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</si>
  <si>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</si>
  <si>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</si>
  <si>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</si>
  <si>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</si>
  <si>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</si>
  <si>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</si>
  <si>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</si>
  <si>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</si>
  <si>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</si>
  <si>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</si>
  <si>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</si>
  <si>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</si>
  <si>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</si>
  <si>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</si>
  <si>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</si>
  <si>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</si>
  <si>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</si>
  <si>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</si>
  <si>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</si>
  <si>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</si>
  <si>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</si>
  <si>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</si>
  <si>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</si>
  <si>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</si>
  <si>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</si>
  <si>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</si>
  <si>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</si>
  <si>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</si>
  <si>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</si>
  <si>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</si>
  <si>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</si>
  <si>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</si>
  <si>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</si>
  <si>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</si>
  <si>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</si>
  <si>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</si>
  <si>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</si>
  <si>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</si>
  <si>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</si>
  <si>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</si>
  <si>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</si>
  <si>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</si>
  <si>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</si>
  <si>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</si>
  <si>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</si>
  <si>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</si>
  <si>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</si>
  <si>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</si>
  <si>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</si>
  <si>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</si>
  <si>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</si>
  <si>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</si>
  <si>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</si>
  <si>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</si>
  <si>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</si>
  <si>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</si>
  <si>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</si>
  <si>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</si>
  <si>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</si>
  <si>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</si>
  <si>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</si>
  <si>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</si>
  <si>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</si>
  <si>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</si>
  <si>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</si>
  <si>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</si>
  <si>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</si>
  <si>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</si>
  <si>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</si>
  <si>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</si>
  <si>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</si>
  <si>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</si>
  <si>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</si>
  <si>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</si>
  <si>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</si>
  <si>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</si>
  <si>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</si>
  <si>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</si>
  <si>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</si>
  <si>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</si>
  <si>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</si>
  <si>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</si>
  <si>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</si>
  <si>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</si>
  <si>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</si>
  <si>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</si>
  <si>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</si>
  <si>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</si>
  <si>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</si>
  <si>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</si>
  <si>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</si>
  <si>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</si>
  <si>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</si>
  <si>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</si>
  <si>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</si>
  <si>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</si>
  <si>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</si>
  <si>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</si>
  <si>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</si>
  <si>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</si>
  <si>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</si>
  <si>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</si>
  <si>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</si>
  <si>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</si>
  <si>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</si>
  <si>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</si>
  <si>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</si>
  <si>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</si>
  <si>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</si>
  <si>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</si>
  <si>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</si>
  <si>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</si>
  <si>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</si>
  <si>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</si>
  <si>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</si>
  <si>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</si>
  <si>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</si>
  <si>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</si>
  <si>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</si>
  <si>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</si>
  <si>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</si>
  <si>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</si>
  <si>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</si>
  <si>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</si>
  <si>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</si>
  <si>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</si>
  <si>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</si>
  <si>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</si>
  <si>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</si>
  <si>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</si>
  <si>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</si>
  <si>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</si>
  <si>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</si>
  <si>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</si>
  <si>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</si>
  <si>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</si>
  <si>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</si>
  <si>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</si>
  <si>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</si>
  <si>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</si>
  <si>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</si>
  <si>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</si>
  <si>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</si>
  <si>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</si>
  <si>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</si>
  <si>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</si>
  <si>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</si>
  <si>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</si>
  <si>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</si>
  <si>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</si>
  <si>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</si>
  <si>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</si>
  <si>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</si>
  <si>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</si>
  <si>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</si>
  <si>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</si>
  <si>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</si>
  <si>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</si>
  <si>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</si>
  <si>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</si>
  <si>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</si>
  <si>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</si>
  <si>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</si>
  <si>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</si>
  <si>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</si>
  <si>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</si>
  <si>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</si>
  <si>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</si>
  <si>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</si>
  <si>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</si>
  <si>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</si>
  <si>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</si>
  <si>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</si>
  <si>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</si>
  <si>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</si>
  <si>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</si>
  <si>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</si>
  <si>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</si>
  <si>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</si>
  <si>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</si>
  <si>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</si>
  <si>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</si>
  <si>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</si>
  <si>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</si>
  <si>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</si>
  <si>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</si>
  <si>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</si>
  <si>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</si>
  <si>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</si>
  <si>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</si>
  <si>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</si>
  <si>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</si>
  <si>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</si>
  <si>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</si>
  <si>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</si>
  <si>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</si>
  <si>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</si>
  <si>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</si>
  <si>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</si>
  <si>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</si>
  <si>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</si>
  <si>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</si>
  <si>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</si>
  <si>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</si>
  <si>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</si>
  <si>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</si>
  <si>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</si>
  <si>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</si>
  <si>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</si>
  <si>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</si>
  <si>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</si>
  <si>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</si>
  <si>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</si>
  <si>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</si>
  <si>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</si>
  <si>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</si>
  <si>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</si>
  <si>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</si>
  <si>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</si>
  <si>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</si>
  <si>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</si>
  <si>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</si>
  <si>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</si>
  <si>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 xml:space="preserve"> </t>
  </si>
  <si>
    <r>
      <t>∆</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</si>
</sst>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0.00"/>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family val="2"/>
    </font>
    <font>
      <b/>
      <sz val="11"/>
      <color theme="9" tint="-0.499984740745262"/>
      <name val="Arial Black"/>
      <family val="2"/>
    </font>
  </fonts>
  <fills count="3">
    <fill>
      <patternFill patternType="none"/>
    </fill>
    <fill>
      <patternFill patternType="gray125"/>
    </fill>
    <fill>
      <patternFill patternType="solid">
        <fgColor theme="3" tint="4.9989318521683403E-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3" fillId="0" borderId="0" applyFont="0" applyFill="0" applyBorder="0" applyAlignment="0" applyProtection="0"/>
  </cellStyleXfs>
  <cellXfs count="49">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1" applyNumberFormat="1" applyFont="1" applyAlignment="1"/>
    <xf numFmtId="166"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7" fillId="0" borderId="0" xfId="0" applyNumberFormat="1" applyFont="1" applyAlignment="1"/>
    <xf numFmtId="0" fontId="0" fillId="2" borderId="0" xfId="0" applyFont="1" applyFill="1" applyAlignment="1"/>
    <xf numFmtId="164" fontId="5" fillId="2" borderId="0" xfId="0" applyNumberFormat="1" applyFont="1" applyFill="1"/>
    <xf numFmtId="0" fontId="3" fillId="2" borderId="0" xfId="0" applyFont="1" applyFill="1"/>
    <xf numFmtId="164" fontId="7" fillId="0" borderId="0" xfId="0" applyNumberFormat="1" applyFont="1" applyAlignment="1">
      <alignment horizontal="center" vertical="center"/>
    </xf>
  </cellXfs>
  <cellStyles count="2">
    <cellStyle name="Currency" xfId="1" builtinId="4"/>
    <cellStyle name="Normal" xfId="0" builtinId="0"/>
  </cellStyles>
  <dxfs count="6">
    <dxf>
      <numFmt numFmtId="165" formatCode="&quot;$&quot;\ 0.00,\ &quot;K&quot;"/>
    </dxf>
    <dxf>
      <font>
        <color theme="0"/>
      </font>
      <border diagonalUp="0" diagonalDown="0">
        <left/>
        <right/>
        <top/>
        <bottom/>
        <vertical/>
        <horizontal/>
      </border>
    </dxf>
    <dxf>
      <font>
        <color theme="0"/>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new" pivot="0" table="0" count="10" xr9:uid="{9A8FDE5F-991B-4E87-B8A3-E093D52F672E}">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9A-4E0F-BD32-35A22D5BA0AF}"/>
            </c:ext>
          </c:extLst>
        </c:ser>
        <c:dLbls>
          <c:showLegendKey val="0"/>
          <c:showVal val="0"/>
          <c:showCatName val="0"/>
          <c:showSerName val="0"/>
          <c:showPercent val="0"/>
          <c:showBubbleSize val="0"/>
        </c:dLbls>
        <c:gapWidth val="219"/>
        <c:overlap val="-27"/>
        <c:axId val="86889935"/>
        <c:axId val="86891183"/>
      </c:barChart>
      <c:lineChart>
        <c:grouping val="standard"/>
        <c:varyColors val="0"/>
        <c:ser>
          <c:idx val="1"/>
          <c:order val="1"/>
          <c:tx>
            <c:strRef>
              <c:f>Combo_Chart!$C$3</c:f>
              <c:strCache>
                <c:ptCount val="1"/>
                <c:pt idx="0">
                  <c:v>Sum of Profit</c:v>
                </c:pt>
              </c:strCache>
            </c:strRef>
          </c:tx>
          <c:spPr>
            <a:ln w="28575" cap="rnd">
              <a:solidFill>
                <a:schemeClr val="accent2"/>
              </a:solidFill>
              <a:round/>
            </a:ln>
            <a:effectLst/>
          </c:spPr>
          <c:marker>
            <c:symbol val="none"/>
          </c:marke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49A-4E0F-BD32-35A22D5BA0AF}"/>
            </c:ext>
          </c:extLst>
        </c:ser>
        <c:dLbls>
          <c:showLegendKey val="0"/>
          <c:showVal val="0"/>
          <c:showCatName val="0"/>
          <c:showSerName val="0"/>
          <c:showPercent val="0"/>
          <c:showBubbleSize val="0"/>
        </c:dLbls>
        <c:marker val="1"/>
        <c:smooth val="0"/>
        <c:axId val="36878495"/>
        <c:axId val="87385279"/>
      </c:lineChart>
      <c:catAx>
        <c:axId val="8688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1183"/>
        <c:crosses val="autoZero"/>
        <c:auto val="1"/>
        <c:lblAlgn val="ctr"/>
        <c:lblOffset val="100"/>
        <c:noMultiLvlLbl val="0"/>
      </c:catAx>
      <c:valAx>
        <c:axId val="868911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89935"/>
        <c:crosses val="autoZero"/>
        <c:crossBetween val="between"/>
      </c:valAx>
      <c:valAx>
        <c:axId val="8738527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8495"/>
        <c:crosses val="max"/>
        <c:crossBetween val="between"/>
      </c:valAx>
      <c:catAx>
        <c:axId val="36878495"/>
        <c:scaling>
          <c:orientation val="minMax"/>
        </c:scaling>
        <c:delete val="1"/>
        <c:axPos val="b"/>
        <c:numFmt formatCode="General" sourceLinked="1"/>
        <c:majorTickMark val="out"/>
        <c:minorTickMark val="none"/>
        <c:tickLblPos val="nextTo"/>
        <c:crossAx val="87385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9C-4E98-A294-8D6D27057D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9C-4E98-A294-8D6D27057D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9C-4E98-A294-8D6D27057D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5C-4D26-92F6-21E42225FAED}"/>
            </c:ext>
          </c:extLst>
        </c:ser>
        <c:dLbls>
          <c:showLegendKey val="0"/>
          <c:showVal val="1"/>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199-48DD-A535-A85C8CC3332D}"/>
            </c:ext>
          </c:extLst>
        </c:ser>
        <c:dLbls>
          <c:showLegendKey val="0"/>
          <c:showVal val="0"/>
          <c:showCatName val="0"/>
          <c:showSerName val="0"/>
          <c:showPercent val="0"/>
          <c:showBubbleSize val="0"/>
        </c:dLbls>
        <c:gapWidth val="182"/>
        <c:axId val="128607727"/>
        <c:axId val="128606895"/>
      </c:barChart>
      <c:catAx>
        <c:axId val="12860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6895"/>
        <c:crosses val="autoZero"/>
        <c:auto val="1"/>
        <c:lblAlgn val="ctr"/>
        <c:lblOffset val="100"/>
        <c:noMultiLvlLbl val="0"/>
      </c:catAx>
      <c:valAx>
        <c:axId val="12860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678-4983-8BE3-4DE5A042BB54}"/>
            </c:ext>
          </c:extLst>
        </c:ser>
        <c:dLbls>
          <c:showLegendKey val="0"/>
          <c:showVal val="0"/>
          <c:showCatName val="0"/>
          <c:showSerName val="0"/>
          <c:showPercent val="0"/>
          <c:showBubbleSize val="0"/>
        </c:dLbls>
        <c:smooth val="0"/>
        <c:axId val="138727695"/>
        <c:axId val="138731023"/>
      </c:lineChart>
      <c:catAx>
        <c:axId val="138727695"/>
        <c:scaling>
          <c:orientation val="minMax"/>
        </c:scaling>
        <c:delete val="1"/>
        <c:axPos val="b"/>
        <c:numFmt formatCode="General" sourceLinked="1"/>
        <c:majorTickMark val="none"/>
        <c:minorTickMark val="none"/>
        <c:tickLblPos val="nextTo"/>
        <c:crossAx val="138731023"/>
        <c:crosses val="autoZero"/>
        <c:auto val="1"/>
        <c:lblAlgn val="ctr"/>
        <c:lblOffset val="100"/>
        <c:noMultiLvlLbl val="0"/>
      </c:catAx>
      <c:valAx>
        <c:axId val="138731023"/>
        <c:scaling>
          <c:orientation val="minMax"/>
        </c:scaling>
        <c:delete val="1"/>
        <c:axPos val="l"/>
        <c:numFmt formatCode="General" sourceLinked="1"/>
        <c:majorTickMark val="none"/>
        <c:minorTickMark val="none"/>
        <c:tickLblPos val="nextTo"/>
        <c:crossAx val="1387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528-455C-B16F-BFCBAB0859DC}"/>
            </c:ext>
          </c:extLst>
        </c:ser>
        <c:dLbls>
          <c:showLegendKey val="0"/>
          <c:showVal val="0"/>
          <c:showCatName val="0"/>
          <c:showSerName val="0"/>
          <c:showPercent val="0"/>
          <c:showBubbleSize val="0"/>
        </c:dLbls>
        <c:smooth val="0"/>
        <c:axId val="84182303"/>
        <c:axId val="84181887"/>
      </c:lineChart>
      <c:catAx>
        <c:axId val="84182303"/>
        <c:scaling>
          <c:orientation val="minMax"/>
        </c:scaling>
        <c:delete val="1"/>
        <c:axPos val="b"/>
        <c:numFmt formatCode="General" sourceLinked="1"/>
        <c:majorTickMark val="none"/>
        <c:minorTickMark val="none"/>
        <c:tickLblPos val="nextTo"/>
        <c:crossAx val="84181887"/>
        <c:crosses val="autoZero"/>
        <c:auto val="1"/>
        <c:lblAlgn val="ctr"/>
        <c:lblOffset val="100"/>
        <c:noMultiLvlLbl val="0"/>
      </c:catAx>
      <c:valAx>
        <c:axId val="84181887"/>
        <c:scaling>
          <c:orientation val="minMax"/>
        </c:scaling>
        <c:delete val="1"/>
        <c:axPos val="l"/>
        <c:numFmt formatCode="General" sourceLinked="1"/>
        <c:majorTickMark val="none"/>
        <c:minorTickMark val="none"/>
        <c:tickLblPos val="nextTo"/>
        <c:crossAx val="8418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ECC-4546-AEB1-EDCB07AEBCE4}"/>
            </c:ext>
          </c:extLst>
        </c:ser>
        <c:dLbls>
          <c:showLegendKey val="0"/>
          <c:showVal val="0"/>
          <c:showCatName val="0"/>
          <c:showSerName val="0"/>
          <c:showPercent val="0"/>
          <c:showBubbleSize val="0"/>
        </c:dLbls>
        <c:smooth val="0"/>
        <c:axId val="207194431"/>
        <c:axId val="207201087"/>
      </c:lineChart>
      <c:catAx>
        <c:axId val="207194431"/>
        <c:scaling>
          <c:orientation val="minMax"/>
        </c:scaling>
        <c:delete val="1"/>
        <c:axPos val="b"/>
        <c:numFmt formatCode="General" sourceLinked="1"/>
        <c:majorTickMark val="none"/>
        <c:minorTickMark val="none"/>
        <c:tickLblPos val="nextTo"/>
        <c:crossAx val="207201087"/>
        <c:crosses val="autoZero"/>
        <c:auto val="1"/>
        <c:lblAlgn val="ctr"/>
        <c:lblOffset val="100"/>
        <c:noMultiLvlLbl val="0"/>
      </c:catAx>
      <c:valAx>
        <c:axId val="207201087"/>
        <c:scaling>
          <c:orientation val="minMax"/>
        </c:scaling>
        <c:delete val="1"/>
        <c:axPos val="l"/>
        <c:numFmt formatCode="General" sourceLinked="1"/>
        <c:majorTickMark val="none"/>
        <c:minorTickMark val="none"/>
        <c:tickLblPos val="nextTo"/>
        <c:crossAx val="20719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AB-4CD9-BE78-806959C47372}"/>
            </c:ext>
          </c:extLst>
        </c:ser>
        <c:dLbls>
          <c:showLegendKey val="0"/>
          <c:showVal val="0"/>
          <c:showCatName val="0"/>
          <c:showSerName val="0"/>
          <c:showPercent val="0"/>
          <c:showBubbleSize val="0"/>
        </c:dLbls>
        <c:smooth val="0"/>
        <c:axId val="207195263"/>
        <c:axId val="207200255"/>
      </c:lineChart>
      <c:catAx>
        <c:axId val="207195263"/>
        <c:scaling>
          <c:orientation val="minMax"/>
        </c:scaling>
        <c:delete val="1"/>
        <c:axPos val="b"/>
        <c:numFmt formatCode="General" sourceLinked="1"/>
        <c:majorTickMark val="none"/>
        <c:minorTickMark val="none"/>
        <c:tickLblPos val="nextTo"/>
        <c:crossAx val="207200255"/>
        <c:crosses val="autoZero"/>
        <c:auto val="1"/>
        <c:lblAlgn val="ctr"/>
        <c:lblOffset val="100"/>
        <c:noMultiLvlLbl val="0"/>
      </c:catAx>
      <c:valAx>
        <c:axId val="207200255"/>
        <c:scaling>
          <c:orientation val="minMax"/>
        </c:scaling>
        <c:delete val="1"/>
        <c:axPos val="l"/>
        <c:numFmt formatCode="General" sourceLinked="1"/>
        <c:majorTickMark val="none"/>
        <c:minorTickMark val="none"/>
        <c:tickLblPos val="nextTo"/>
        <c:crossAx val="20719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9A3-4CBE-8CF3-1A7AE36430F1}"/>
            </c:ext>
          </c:extLst>
        </c:ser>
        <c:dLbls>
          <c:showLegendKey val="0"/>
          <c:showVal val="0"/>
          <c:showCatName val="0"/>
          <c:showSerName val="0"/>
          <c:showPercent val="0"/>
          <c:showBubbleSize val="0"/>
        </c:dLbls>
        <c:smooth val="0"/>
        <c:axId val="209294399"/>
        <c:axId val="209300223"/>
      </c:lineChart>
      <c:catAx>
        <c:axId val="209294399"/>
        <c:scaling>
          <c:orientation val="minMax"/>
        </c:scaling>
        <c:delete val="1"/>
        <c:axPos val="b"/>
        <c:numFmt formatCode="General" sourceLinked="1"/>
        <c:majorTickMark val="none"/>
        <c:minorTickMark val="none"/>
        <c:tickLblPos val="nextTo"/>
        <c:crossAx val="209300223"/>
        <c:crosses val="autoZero"/>
        <c:auto val="1"/>
        <c:lblAlgn val="ctr"/>
        <c:lblOffset val="100"/>
        <c:noMultiLvlLbl val="0"/>
      </c:catAx>
      <c:valAx>
        <c:axId val="209300223"/>
        <c:scaling>
          <c:orientation val="minMax"/>
        </c:scaling>
        <c:delete val="1"/>
        <c:axPos val="l"/>
        <c:numFmt formatCode="General" sourceLinked="1"/>
        <c:majorTickMark val="none"/>
        <c:minorTickMark val="none"/>
        <c:tickLblPos val="nextTo"/>
        <c:crossAx val="20929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triangle"/>
          <c:size val="5"/>
          <c:spPr>
            <a:solidFill>
              <a:schemeClr val="bg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Combo_Chart!$B$3</c:f>
              <c:strCache>
                <c:ptCount val="1"/>
                <c:pt idx="0">
                  <c:v>Sum of Sales</c:v>
                </c:pt>
              </c:strCache>
            </c:strRef>
          </c:tx>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D24-4AD0-A7E4-DAD54139DAAD}"/>
            </c:ext>
          </c:extLst>
        </c:ser>
        <c:dLbls>
          <c:showLegendKey val="0"/>
          <c:showVal val="0"/>
          <c:showCatName val="0"/>
          <c:showSerName val="0"/>
          <c:showPercent val="0"/>
          <c:showBubbleSize val="0"/>
        </c:dLbls>
        <c:gapWidth val="100"/>
        <c:overlap val="-27"/>
        <c:axId val="86889935"/>
        <c:axId val="86891183"/>
      </c:barChart>
      <c:lineChart>
        <c:grouping val="standard"/>
        <c:varyColors val="0"/>
        <c:ser>
          <c:idx val="1"/>
          <c:order val="1"/>
          <c:tx>
            <c:strRef>
              <c:f>Combo_Chart!$C$3</c:f>
              <c:strCache>
                <c:ptCount val="1"/>
                <c:pt idx="0">
                  <c:v>Sum of Profit</c:v>
                </c:pt>
              </c:strCache>
            </c:strRef>
          </c:tx>
          <c:spPr>
            <a:ln w="28575" cap="rnd">
              <a:solidFill>
                <a:schemeClr val="accent2"/>
              </a:solidFill>
              <a:round/>
            </a:ln>
            <a:effectLst/>
          </c:spPr>
          <c:marker>
            <c:symbol val="triangle"/>
            <c:size val="5"/>
            <c:spPr>
              <a:solidFill>
                <a:schemeClr val="bg1"/>
              </a:solidFill>
              <a:ln w="9525">
                <a:solidFill>
                  <a:schemeClr val="accent2"/>
                </a:solidFill>
              </a:ln>
              <a:effectLst/>
            </c:spPr>
          </c:marke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D24-4AD0-A7E4-DAD54139DAAD}"/>
            </c:ext>
          </c:extLst>
        </c:ser>
        <c:dLbls>
          <c:showLegendKey val="0"/>
          <c:showVal val="0"/>
          <c:showCatName val="0"/>
          <c:showSerName val="0"/>
          <c:showPercent val="0"/>
          <c:showBubbleSize val="0"/>
        </c:dLbls>
        <c:marker val="1"/>
        <c:smooth val="0"/>
        <c:axId val="36878495"/>
        <c:axId val="87385279"/>
      </c:lineChart>
      <c:catAx>
        <c:axId val="8688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891183"/>
        <c:crosses val="autoZero"/>
        <c:auto val="1"/>
        <c:lblAlgn val="ctr"/>
        <c:lblOffset val="100"/>
        <c:noMultiLvlLbl val="0"/>
      </c:catAx>
      <c:valAx>
        <c:axId val="868911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889935"/>
        <c:crosses val="autoZero"/>
        <c:crossBetween val="between"/>
      </c:valAx>
      <c:valAx>
        <c:axId val="873852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878495"/>
        <c:crosses val="max"/>
        <c:crossBetween val="between"/>
      </c:valAx>
      <c:catAx>
        <c:axId val="36878495"/>
        <c:scaling>
          <c:orientation val="minMax"/>
        </c:scaling>
        <c:delete val="1"/>
        <c:axPos val="b"/>
        <c:numFmt formatCode="General" sourceLinked="1"/>
        <c:majorTickMark val="out"/>
        <c:minorTickMark val="none"/>
        <c:tickLblPos val="nextTo"/>
        <c:crossAx val="87385279"/>
        <c:crosses val="autoZero"/>
        <c:auto val="1"/>
        <c:lblAlgn val="ctr"/>
        <c:lblOffset val="100"/>
        <c:noMultiLvlLbl val="0"/>
      </c:catAx>
      <c:spPr>
        <a:noFill/>
        <a:ln>
          <a:noFill/>
        </a:ln>
        <a:effectLst/>
      </c:spPr>
    </c:plotArea>
    <c:legend>
      <c:legendPos val="t"/>
      <c:layout>
        <c:manualLayout>
          <c:xMode val="edge"/>
          <c:yMode val="edge"/>
          <c:x val="0.27709700993258196"/>
          <c:y val="0.16372515781311936"/>
          <c:w val="0.41181884617364006"/>
          <c:h val="0.109756809547757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cmpd="dbl">
                    <a:solidFill>
                      <a:schemeClr val="lt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92D050"/>
          </a:solidFill>
          <a:ln w="19050">
            <a:solidFill>
              <a:schemeClr val="lt1"/>
            </a:solidFill>
          </a:ln>
          <a:effectLst/>
        </c:spPr>
      </c:pivotFmt>
    </c:pivotFmts>
    <c:plotArea>
      <c:layout/>
      <c:doughnutChart>
        <c:varyColors val="1"/>
        <c:ser>
          <c:idx val="0"/>
          <c:order val="0"/>
          <c:tx>
            <c:strRef>
              <c:f>Donut_Chart!$B$3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ED-4943-8A20-02BF0E3A88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ED-4943-8A20-02BF0E3A8827}"/>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FBED-4943-8A20-02BF0E3A88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cmpd="dbl">
                      <a:solidFill>
                        <a:schemeClr val="lt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BED-4943-8A20-02BF0E3A8827}"/>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layout>
        <c:manualLayout>
          <c:xMode val="edge"/>
          <c:yMode val="edge"/>
          <c:x val="9.9724376730847511E-2"/>
          <c:y val="9.2592592592592587E-2"/>
          <c:w val="0.80055124653830489"/>
          <c:h val="0.11421393649416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93234513307614"/>
          <c:y val="0.10546139359698682"/>
          <c:w val="0.77449242985889266"/>
          <c:h val="0.83427495291902076"/>
        </c:manualLayout>
      </c:layout>
      <c:barChart>
        <c:barDir val="bar"/>
        <c:grouping val="clustered"/>
        <c:varyColors val="0"/>
        <c:ser>
          <c:idx val="0"/>
          <c:order val="0"/>
          <c:tx>
            <c:strRef>
              <c:f>'Top-5'!$B$3</c:f>
              <c:strCache>
                <c:ptCount val="1"/>
                <c:pt idx="0">
                  <c:v>Total</c:v>
                </c:pt>
              </c:strCache>
            </c:strRef>
          </c:tx>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EB4-490F-B36D-EBD0F3650F19}"/>
            </c:ext>
          </c:extLst>
        </c:ser>
        <c:dLbls>
          <c:dLblPos val="outEnd"/>
          <c:showLegendKey val="0"/>
          <c:showVal val="1"/>
          <c:showCatName val="0"/>
          <c:showSerName val="0"/>
          <c:showPercent val="0"/>
          <c:showBubbleSize val="0"/>
        </c:dLbls>
        <c:gapWidth val="50"/>
        <c:axId val="128607727"/>
        <c:axId val="128606895"/>
      </c:barChart>
      <c:catAx>
        <c:axId val="12860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606895"/>
        <c:crosses val="autoZero"/>
        <c:auto val="1"/>
        <c:lblAlgn val="ctr"/>
        <c:lblOffset val="100"/>
        <c:noMultiLvlLbl val="0"/>
      </c:catAx>
      <c:valAx>
        <c:axId val="128606895"/>
        <c:scaling>
          <c:orientation val="minMax"/>
        </c:scaling>
        <c:delete val="1"/>
        <c:axPos val="b"/>
        <c:numFmt formatCode="General" sourceLinked="1"/>
        <c:majorTickMark val="none"/>
        <c:minorTickMark val="none"/>
        <c:tickLblPos val="nextTo"/>
        <c:crossAx val="12860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44D3C3F-C9C1-4C4D-B500-440D3791BE19}">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D8F9025-F3BF-464E-B788-84AA81CB4F01}">
          <cx:tx>
            <cx:txData>
              <cx:f>_xlchart.v5.5</cx:f>
              <cx:v>Sales</cx:v>
            </cx:txData>
          </cx:tx>
          <cx:dataId val="0"/>
          <cx:layoutPr>
            <cx:geography cultureLanguage="en-US" cultureRegion="US" attribution="Powered by Bing">
              <cx:geoCache provider="{E9337A44-BEBE-4D9F-B70C-5C5E7DAFC167}">
                <cx:binary>1H1pU9zItu1fcfjzE52zlCdu34hWDYAx2Abb3e0vijLQmpWap1//lqjCBrlsONG8F1F1TjRhqrK0
M1fuae2dyf9c9/+5Tm435as+TbLqP9f976+Dus7/89tv1XVwm26qozS8Lk1l/qmPrk36m/nnn/D6
9rebctOFmf8bI1T8dh1syvq2f/2//4Nv82/NW3O9qUOTfWhuy+HytmqSuvrFe3vferW5ScNsGVZ1
GV7X9PfXn2/L1GT161e3WR3Ww8chv/399aMPvX712/yrfnjsqwSS1c0NxgpxRGzJ8D/++lViMn/3
e8tmR0oxpZXD9d1L3j/0YpNi4DMkuZNjc3NT3lYVZnL388HAR2Lj9x9fv7o2TVZPq+Vj4X5//SkL
69ubV1f1pr6tXr8KK7PYfmBhJtk/Xd1N9rfH6/2//zP7BaY/+80DSOZr9dRbPyByYco6eLXcxKbe
3K/QC8BiHwmhOHHobvX1Y3QoIUdCac4Y3aKD97dbYovOc6XaD9Hj0TOcLpYHidOp6V4SHwa1EUra
QpC710x7ND+S+L2iZPe+eozPU9Lsx2U7aobH6R8HiccfyebrJn1BSDg7spUSTBG9FxJHHTmCcM4I
26syzxBoPyrfBs6A+ePtYQJTxpus2sDevpSP4eLI0dohnMrtyjuPjZlmR4JrKqV0tsjNXM0fz5Do
J9B8GznH5vIgsbkyDZzNYlOaJMxeUnf4kSZcC0bhWKbXzJw5BAgKeCO6czczc/Z8ufbjNB8/Q+tq
cZBo/VGGo3lRmMQRm3y+Q8VWkezHigR4ELQJqZVUdzDSeyXeRgXPEGg/Pt8GzoD548tBArPdbi8e
swmYMUWFtO396CBmY5wITZV4jMtz5dkPzuPRM4SuDjNau7jtXp1s0rwKwvL2frFeIKzmR8qRimo+
RWd4zeycTY+AnmL6PoZg98/ehdXPFWs/UrNZzaC6ODlIZVpskvAfU2bhS/oj+4hJoZSmu1gOhuxh
cgo3dKSozWwqdg7pMU7Pk2k/SA/HzhBa/HGQCC1vk023eUk94vqIEAeKwncR3Sw9tSWyU0cJThH4
Ta9ZRPccifaj833kDJvl6iCx+VRvgvu9++/tG3DhjE8WbGffYL8e6w0CBNthjKlZBPeUHPvR2I6a
IfHpMImchcmy2+s6vG7qlwNETA5FUsnvHc7MkIFls7mDgI7NNOSZ0uyH5dHgGTqLw0TnMgDl9+q0
SjbZzYvCo5jDtNyZKT3LTKd4gDoOmWLquxfihYc023Ol2g/T49EznC5PD9KeLUxiys2NuV+nF7Bp
zhHIAymJYNuYbaZClMgjKWyHqxk4zxFlPzDfR85AWbw7SFDOsGeb63h4QVDsI8lszuDlH3sYRx4x
x7YJ2Outxoj7h24j6OeIsh+U7yNnoJz9fZCg3Fd1Xpl/XmHDNenXF42goTUEWkE5AHgYAtj2EaHI
cBTf2bwZQP+tWPvB2v8tM+CWh0nrrGHhwpvN/b7+9xaOOUdSS0kZn4XRDohRx+aCOXxr+mYW7hmS
7Ifn28AZIuvDpKynvPr8tg+vX9LtgM1hlCPD3FJpc6qAEnVECYqjYEXvt8J3kuBpafYD83AmM2wu
zg/SzJ1vyuFlgzYO0zY5HznTFlsd2YSCINU7dnSmLc+RZD8q30fOMDlfHiQmx7em9F/U26BZQCCN
Abe5N0ZzOMrZgtsoIew1ZM8QaD8y3wbOgDn+4yCB+XMDwjPza5Pdm5R/710EWgko5dJ2fkJLM3Ik
JeAjYgvezJw9T6b98DwcO0Poz8NE6PRmE7ygl0H7DeIwYrN7HnMWTlMqjpTUHAH1jIp+UpD9iOyG
zcA4PUw7dvbShWoH8ZawmUYCc/eCKjyMnbUDtAhFJXtHB6D+9pAOeFqe/aDcj5uhcnZ1kEbsNEFx
2oTV/dq8gAkjRxQaIkACbJPKmZY4+ogKR3HpfKejH+LyHIn2I/N95Ayb08OMlN/FCezXi7bdgH1x
ONL9HeNM5joDpgBhMiH3VVFEbQ+xeY5E+7H5PnKGzbuzw9Sb7CbcvGi7gD5CAU3bqGbuXo/NGTqi
wDyD3dQ77GZUwOnTAu1H5tvAGTCnFwcJzLYd8v9B1w1Uh8O3S74DaNbOYcOsOZI7Su1S0FnN5vly
7YdpPn6G1sXiMNG6/Vpuqnhzb2ZewP2gCoBS81RX24YFs6qa1kcORQw39bjdvWa1nItnSPQThL6N
nGNzmNXOc/Suv6iJQ3KDlk5JNVLLuxdy/ocRGyVoFBCg1tTEgz70O88QZT8m3wbOIDn/eJDq8tY0
YfXCfoccaSgEUWi02b4eg6IpugkpqtDOzu7NoHmWSPvBeTB0Bs/bw8w3P96iKl1Vt7f3u/ffmzMu
0QgNY0VQ2Lx7zcwZwgIuOPpvftIE9SyR9sPzYOgMno+HGRqcb8LsBaEREks/dXA+SDAfmjOljxhF
iyHOHmwVa6Y5T4qzH5bdsBkk5wfqYzZVtbkOmuq2rl8yB2VHaDgDhWnvajGzPAetAopIOCNnRgqc
P1een2HzaDpzjA7Tqp2H10Hob16S5cQZA2CjUfHcasacIpBotCHIhaaMaHrNYunnSPQTgL7NZY7N
6UEGBFMJ6s1tWd0OL+dyBAgcVMq05Lv6wMzl2GA5bUfiHOUWHD2za8+TaT8+D8fOELp4c5AInYdV
ZZoyfDl8UFLjysbxm10JgMzwmU7o2DY6bO4bpX7Qnqcl2o/O97nMsDk/zFab83CK1172LOgUj2mK
I1K7eG3mebQ4ohoMGw6G3O+IbSH6WbL8DJZv05jjcqCBGnRm+n+ev6TaoHuToQ/6G+2sHyc64KVx
EoehdrNrXdujNs8Q6mcQPZjRHKSrgzRsF7ft5iUba6Z2aFQ2EU7vrxtQqgAQGDZ7lwpBsx5yBE/L
sx+a+3EzVC4+Hygq3au/TRnfr82/z0AFO0KXBhPTYdx9rA2OD0BrCA7q7NKcmd5MLv0piX6GzP3I
OTZ/HyQ274LwJavRuFQAx3DhbXb1zxmbhn40m+DslPOTWweekmY/JttRMzzenRwkHn+G1bXJqvBl
MxuFSyAkx8H27esHJ4NGXPQP6v1Ngs8SaT8yD4bO4Pnz9CDheVfe+i/aW4Nz06jPoPS863aeBQD0
rrcGx6b5zLM8Lch+RO7HzeB4d3mQcHwO0Yb20gcHQfaD2sRp9b2exTlS6O5wxP1hAnnv1bYh83Mk
2o/M95EzbD4fJkXzHsRzNSTt5kXxARHgaJzr3GUyZN4tgO50hzvO1ICztXWgcR5GZM+Vaj9Gj0fP
cHp/mDh9vO1f9K4OipOb3BGwWVsFguF6yECj1skRtgGg3S0qM4CeFGc/MrthM0g+/nWQZu3P26p+
9d0ebPfvv4+aQdLgehtcOXRPos2gwSUdCkVq8Gw76BC9PdSdZ4u1H6LZ8BlUfx5mbvPnYHDBmn+/
UP8epCm1AbnM1E/uukGfALptKXJSsrNw98/eOqBnCPQTeO5nMgfmMBKb61/e/PZQhR598r+87Q6E
AEo00kZq+YNZQ18nLNv9fV6zjHN2E93P5dkPzmz4oyn8f7rm7udX4H27HnC5qTeru3sFH9yC9+t3
76aLyw5nQ3d2Z6tOj2Z7v9tPb35/zQRo/m+3FU5f8chezRZtu+bfxt1uqvr315ZSR9rmHDex4QAo
SFIC4DrY399fo1qHw7t3sSCXuEzCgafKpsv6fn+NWh3HkVHw2buT19V0rxKG4GQJCt8oQlD0+2jc
L/HtNsf3JhmQOnxbjd2/X2VN+t6EWV39/prD3ubbj01STk9E/K9hk5mNq/pwPALvX28uYW/wafp/
EhqVGe1ieetQr270iuUit5IFydtw/Cxlk8cbYZWyWmfFUA1iWbNeBv3CMh756melyKyFYX1sv9GB
HJplrK2sOOl0mlTniUxza3BN3Mv8q4zrqDdLrFUS8YVv24Le2r0Zmssk6O1k4zgy9655ygt14auw
yLmb0rCCKCKXZfouoKTusqWfyDLOXdPJNH1L7aGAyH6a0uGMpTyL/rGq1mDMA0j3LBKKo4/WCEUh
JjRIuikqxHJhRzxcI5umYROowLn1OpNFxUmdikScJKKtSvtkrPw67BZjmOMKkoR4IfPWv348BUX+
+Pkoa0znWDlOcuG2Pj29/wCjMeJOpYgKbyIa8zhc1IZLHrhaM6uI1mXf+WW9LIPaF4FrCWvMs/ed
4EPFFlSMquNvahVkVewaU/CSXuCkeYH3fi0ktvBDGW0UlTnam/V0uRDKl/ZMxj4ILRaU3LpRVtkS
tvRH27eLdeKImhM3K2ulvsSSeDWS9m/q9jQ203OFRjs8LpNgKDDMn5s3g7GNxZ0bf8CeU25L8qT6
KxAey3y3i8ImfJd5uEe1doPA4MoJ99ePR+48m7aNMBTHirQA4wQdegyNL9vQIn3Abyw7sQu+kB1R
cgNFsupTM4Z2chFa1NBzHhdDcxVXhIyBi/M1CRblv5UEDLFCizMalqZr0shjSQI78JJoIOWNUB1U
bj1QNdJ4LcuuqcQqdDyhvpQNlqBwK4Uuwi+GDG2pV21oSN49gQoy1MfLIhkO6+CuvKm0gGtbZ7uh
ViGJhjjzrj09ZrI8NkWeesPK8tJKD8eDU/bYIr+eP51ZMvhLHCaGlkBRcVwFZyAeL4Cvx0jqvLa+
4romO7VO+jqYFCLtTYA7W5suEqNYhGk1sNztNeNYCBmSoLlKcxUNi8yiZXal0yAts2UhTcku0zbM
qq+/FnOypw/srQ2aBefOCdr9cOUGtGVmS5rOc0pSjP3XvqxLbALSxAT4kL7j0nL7krfWVc7iYlKa
ujPTjzD3myfw+WGxUFXA1aAcbdWO4AKm7fFiOQWr6qFS5muWSAs2PIL1Gju3HUg9yDPuSdj9ym9w
dWEayQwWtczTksoTx4qsNnaLANZ2svxDgFFZOCbtmejj3KRPmBU6VzDcooSqL5suhJkiouko/0Pb
1/Muy3U28q+Vx5SVrqK6ypPmfTHWYZ4tumIoIJxlpy3eM0ORmmHpxONgXXV57p1Wukwif5GOIxnO
0qDIas/NNFFevWgksZJLlWp/TBc49dzDJDIrGmj2how6wbfGodcVxRNqSpEAPdoAiLrBLmhFcNwN
p6amIO/hhLAzs6LN2vyLLY2M5CIn6DkoXM9rtC4XdLQtmHZv2FrPpBF4r7kzJzn1HLzVdzVXxbrp
+NM6JOZWHC2oCEakpjjnPenubFvEfVylXmDyL3kJLSpWvIodcc5owIczXjUDlkN7bTJ+ToN+GGy3
CcquCBYw+J269IvRs07KVETj59JqKnXhhGoKEHrRpok+jhs5wWMqrrGFhtaW7WVeRvH4eUxU3MUu
SZLJaYVYfQBkMh3gl3zADYafnbTvgR2X0YAf1Uj82lnmsuLVWtnNhF3c+yECjOLu8drxraFzHdNH
+AqD4AGSh1Y2xQZ1LtN401cqK/K1bkvaXgluxvptWcZe6SZJWrJ0Yfle2p/4As7178zJPPG5JS3F
JrMdH3FGW2QGIcqvbcPcamL1bRxBQYwvbIU2lNnW4N6Q+VTnyZeRplXpuz0jdl65nYlMcsqbooOh
+PUT59aITXcDMwq/jSPk+ocnViWpgi7l3d98bKbN2DViMn+ssmM4b9UWUn3xIj5iE3asqSv/3IZh
wT79tRjTRUKPlILjVlxmw1egvYYJRMmPlWLkbVNYWqWfU5GlNXdr00jr1hRBAWsUxFVGV6Vnm/B9
Wzk+LE4eSOOvfKdmrXFx1UeXtG7N/OIs8Rx11fMycQa36qhqL2vHIuGikGNvzrCJSOBGRHhh7gpP
0UnZA4J9aNoA0cWpF8X1pPktyrXvcEOVnQ8uj0vet8e/nvHcriGNc8h0wxW7uxQGOcHjGcfKC7Ku
qOxPbZMRBLGyLBmC2Hac9q1AkCVOAtr12LZ9rDl++PVdZGupfNrSvIk65l15vZq2NCvCMS1Pwpzx
yUQWY0XoukjavAqPRznE0DqvS6eYmg5OCu20aQE1+vWU2MyyOYiAHLhNWDUgCGpuZqoLnqWjiTL2
yakDDt2qc38SoLZ4M6nunR6jojpANi/oJxWHrZxMSpkXcDRWQBHG015OvzJFjOMTiY5scRJ2ybQO
xdAZdeEVPT4VBnya4uCnqlrHll3yde6ULa8WA/wFpvvE1GYZAKamcUkJo1AVInHIbza1uo+pnTRm
+MT9drJUdVlga43JGJrrmjgxy9yhNsX42WbZ5B9Ty1AA0qs08YfVmCpa+2vNrab7hCi1xHJ0dsSx
+3g7wppkoaWxxUSX5JN1a2A2T0KWdzBrNSISPDCsPYJ/IceiWIrUF1iKurYDq17IpImgEoFmEf61
XZ/JFE6nT34Vac901EG4gOjKZtJB2kl+CHVpNwo1qML62Ka2gXXYhrcscPo2XiCzDPzsKbMwc0fT
IwUuJWMEbgn3W80TLxIZRK15b3+sGoodUg/opg2P4fuxPiLKhZErr7NMX7kq4QMWPGm9DCELjB5W
qSv7pH5vq8rxorVXCwfGAArZXpYgk+EBUguKX/cZHNUONr/oMixlnzgZdAVaNMHhx/0EhBWFFD/0
EOn2kpjUQBIZx/BNsaqnPPXXqy00f2wTMfnJCcBI4Hw1oqB5ZoNwsLJ80g8fg2BQiefWTczzhdcR
L7pQbBTlsCqCUuWOqxnTUeCWZREWb0jS8F66OaId66z0U0uce2lg80XRmd6/JmFCTjqvEWoZ25lJ
bkSUjOVlalSKPyQx0qR7J1pK+nHpRJmW+aJA/Fg1666TTntRFoHXG1elJKVvOSmpXmZZqeki6uum
9FzTO8UYuUHWlqJf+H3cQhnaseyGxO0tGYlorRltxJVK6kH4C9LTpmuOc90F1EP85vn1aR3YiMwW
9ph044i0FlsxP+3jwWvcosojtW617fOlTK1+/Ngpw8LPjUh8b8lFzehiQH5qBlf5daWXOmRdvPBl
4p+gb7peFoZ045mnM0KOaUcDtvatygnIKo9NKj4NsvVj65M2pO8/9nXP63OrqjPrEh7Dbm5kqVT5
abRbPzNubgwNqg+6H5P42AvBbqxHI5zUuDo2nAULuxyrwvlK08jJbgKWm7ZfYqsMxa1u6q4jizjp
Khqd1F5WSGeJPEAm6thLrVhdaGpbcXzcqpxVSXAbOBmvsco95U4pzkduWmzpkZZVHnxATb5WZJVl
Is/t00Z7YZC8zWQfF/4qav26a9920vPDcO2JtGvkpZcxXpyqSAS+s8ZeUTx283YkcOtJ5YSddn1L
qKJeBl45RsNp51dWEB53YQpvs4h1J2Bg2zxs5F/GapSsTrE5OstbdBxhC71ockRd2q0H7vTqXcJs
Gz/q7S+tMEzwHho4BB43mkoUX8em0Kx9E6ky99kJ7S3LthdDJOPGPu6ziKaJK0U7+UUirRDT8bmE
U9n03oB2hEUkAy39d0OXd7n9PvKsqEvWdswtlp/GzaCd9p2KuAy1W2g9cRJ2Wcsg/mz7nmeNZ0Ik
FVbKGgqY7HNY7SKQZxb3Sjt5S8MipMn7KOoix1t1EQyBvzIh2ojLBUzWJNLQWglhK+IHQ1gsSR5H
pbPMamLJ7C/mswzPS6NE60+N7xTFokTqjZVlThPCgyyoCqYvgfwIWdyi0FNML4IKs1/kAc24WkdB
N60YT+oYP0wV1NZVltqTyRdt7Tv2Qne1wQYYM8Qbx7UuU3wu3041qOWI5SsiGy/4ksrD05KAIsnM
aDjBQ3MRMPknTfppnTOhI3BJVmOVgMLKYicQt0WBhKZYl2GISGvROXSwi0XoBLKxgKBoiuZzHWVN
mGG9rGA0x0EzCtqfO5E9iRwC6Xy8UthZeALHW8VXz+qnDaZKa0JeDhZ+l+h0Wpq2pfgoXKxTdJCh
RSML5ribT1lyXnwF4Rbgd7LPjbqKpfA0X4hOgwByczugWIvd7vHGSuMr7ciaJufVw91iNNg15WIX
42o5yulfvJLxOSdhaV3tltrafvx+kbefA1PA4nOb5SkEoJkVtF/jUOVheRxmfMCkCzbi7/e4PuN+
SK6QgPtGu3ILlBnbGlsNmXdT+qcZ1YMnXRoH7aDe6bQxWKWWpQk+wnJwbOUCNIfXajcmwxT0+qlk
+GVi+6T4qrcraHJoEOzadk4BC5GjLXKTqY6eDI0zZedkC+12eygvTrA+SoQYsZJ2Mk2+V0OAferT
cnpMIAKFXw6mIHbwabRC0dRvMFM+Le92I43N0EBKTHL6FhqWFcahpMGxu6o6mETfLqg1diP+YRJu
hL2yiMzi6HRE/bDPj30CEomsurAx0Gkd+RPzUXXAN2xtVnylys+wfSqJiBWTL1sEu+8qcNnTF7J2
+iFa38GPJCOTOqSjnOTPGuUH3acm8RM/XGe+g+8NCk59fhJXg03rM77dK2FU6do+3i25jtoS4vQh
j/El8AAGD4/yMIafb2kxKvIJkVvktMu8sOosXJDK9/BwGQW4eHpZJzm4zQSEASgbwBQ0p7bxJ3Vu
4F/xu3hoVOSsYwSL/fCG6yrpzUktDEnTRaJFkrauV/mgDammDT4f1EWFHwgaZXKRFg3+O6QdeDtJ
OgqqqACXn1y0ce2BFOjKCE+ngW/azyrzemQB3jBOe7/TMOXRuucFg4VxyiBpnFWSwsWmq97KPF2d
Sg1X1f9NVB/B3viJMXF8sqOTozoJymjdBAny3etBVOiXPMmjAMtxzO90pjBOggWrvC72xs88cExX
fyp4F3TqpN5Ovdd+hSXieT/GmFHsd5VcqZFQWLm6FNPy0T6fdg34qmmLb/lTp4o7rABt2DTfOgwZ
fpTY4Ph8EYJ9tNwwGcEr429GxJl2QVkMKj3nOS3xCTXQKYdtZVNhX21JlpHKpPTWTVaUHjv1vWLE
d4xb6s1DWg7WsJAiBkXp0Ripb5oid8oWdQJiQp6lsZr0qRZdCBLej50appIrb4DPqwZYmmiNzHZa
vCbkE1XAGicGFx8lmY/huIIMs/y7Q3jmWW86ryrL8ELzaCIpTQN3d27HHlf1BwEaa/BWvRdZQ7BW
XS6TagnqAlf2uzZIIPVF+JwiJYcz1AB/tMSIWaksndxGKr1pu5WspNh825WMagMmmock5O2bbpSp
Z3+Ix6azrkoE02AVxrzQ6gvsLfaX1eUjViASZJqDl2cWjD/Sy4mlSkLEq4isdWq6/IvSQ1DQr6JP
VHKhVJEP3lowU9XWP11Io95bwaPxRLpVAv7bWjgJtcvPYCS7uP5I/CLy/YUnBx70l52N2Ka40W3Y
FuzvynNATRyXcdOmemGxsYo/j6JhwrgNvEOPZJ9Sg5jStqVuaINdnkaaLVr80rJb1+5QmeqXu5ls
sSzyCATxAp2lwzStO3OTJO1k//TgT9YE0f+kvGGVTp/I7th7L2LT7yQlFj4x+MP0QY+DnUhXyNyn
2kaYeDlU2Ue06F2M9UDzVQRFnbRSp9M7uy2LmBKWSONuf7y1peAnc2r5i7IfSm67lJXEed8Ett8Z
tyMZCHsxjJ5mp12RTVruW+NEB1aoE+GHQFhWnxYjwf4WBPWHC/CWk+RxiErjl92DZKnh0gpsFetq
m7FlYTTasRtleSM+xFuDFW+JxgInprEbrKSYSMiqVKUQy9RPC+O5QaEa66oJZY451x2qeO2bkPlT
GBeIHs+w22QSq7lTOMvE8COuJ5tJyXM2lRmXWddPe9L2RhaHrgyqLE1XQZRAG9fbBQEPPBm9GM2M
+F5RUSs6CxhPbOcJ4muW0IPLgX3ADmYwbor+QCsHNWoI4KvZVWCMgtS27/fQhs7AzBaWmDQoaUG8
BG4bFpPsT2R3j3O76fE4QYvraKYrNfH8Gc9aNr2xusoGVbU1jRE4YEiBPACa9OtHzQh0aBNBozSe
BcoK/1VTWv+geNg5ceF4CCXv9wiJe2MWRe4J8Q5HFafdrVUwgdqEERA2ohSAbGccfy3LYwoB3STY
Pw4uGncUyuHY5+yxLF7LGejbyL/CVQkwY6GkUzxeVbhfdDUahM5PrfOPD0QHGIgD5WgGcnE6UPlw
8nFQEpqkxLss+gyOwo/h8U/tIYaZ22n2rydIJ9rue3lnmiG4WyJtihu78XfV5kRmn0TCz+pEXe4s
RheME2k/KD5Iue5F5bTrKPfG8kPT8SFapk022XNewjRY1Sjgj56Q6PFOh0RIpaabDLitJTp65mWx
QROrswdeXCZbpeoQ10HH+yb2YNdDpw0BQSCaAZqpOZwDQgsrmASJcl4046ItkNmvZcqNJG4P0zIs
YOoLfBz64dGLcODIJxfdtp6Vb83srycxhxHA4a+iEZw4ByVL8TcdZjCqoKhZb7UXQRVPlmm8C4Ty
SmbNh8FyGoGLsJ5PdUkUQHC8HTcT33UXTjfbPH6e3SMawcUQzcXO7fV+UEQuMbCsxi0rnBr+754H
yn+6wR2KgfZ48YM54J0HJroNo4utW0KQPKFhxwn0IquKyWH8+oGTfXmwTbEhUH6aTkuiH0WA0Zzx
md0w9mE5yvjEzqwylgs7TW3+RZVQmKdU8MdHAToHFTzc54Akc27qUo+lQ+Mr/2QbirQS7Aj2EStS
/Pj1rHatGA8mBq4Qj9JokCE4Be+g6/0xcoSgLmOHQXVcjowE1YrJfupGaHD8rTH/VGOGGvrCVD64
Ve2m3ohs0a2lX9P0DN4aLTj+wsQ5mJ+3TIB7IO9TT/q+ORkQG0hz4fVhTPth4TGUnP6uiiJFGlRG
TGTFKk2akdULYoiq0qVTSlBtb3lPDVfv9baeFyskI/ydl6W06M9jP2g1WmaaVoUUnEiEVo0TJBp2
mC4TK8oBxS5AsS0MC9x4G1YgQnfgLNSdGdumGnFHYLq7IGUw3UgNpzCga5mFgNYwB3lCxhp8ACGW
auwLXiVTMGdtY5scxVFoO8kdOoZuXNUpHd2sKnUWLlVuJ1Hj3lMeBdxm4O4CmbsICpW1Dus7Fs7k
xO2iBbOE3CJWbJU7Bo9MY2QV7RuCakXoL5I+xYHBY/D5SZR84gh7Nb9QQ61FfhopYk1kQNWW4FmH
bR6mu6HixTKImxS0KxgYG1UGNwpqx3gLqzF+R1K3QLe2ZO91oXO7W/kFlLv4KAfdjuYj6g1TRQsx
IGHqwtQViggfwxxss79EExLaCdZBWVAaLVKKoPOfAaln5byRqu/YFyr7oXYuQJt5+YdM6yhmqyir
LIJMGFfL9PUCrVyopa8yMwDbZdezsRxcYoGZaBcIzah0FoMYvO5trKu6Gl2Uo7sQ2bR2StRFw4BU
x4IkdfdVkTQegqUnEHBnbmpnaflXBubFalxnW3Lb2aIC9XBfvXVS2O1onQWJYg2i6Ls4C8T3FCcO
WT05ne3WSO6iwcxOYqRspUZHTO62JVEphSXzjQ0xWBwzt4utVn+EETfOVZ5pK1mnofSlG/h+dyWH
UEbLIey841C0/CQkfDxNy749AZNhLu1SsUWvZXBhh3VCwBm35UcPm/pE+NJULrQv+BqVefKXT0Kz
zBpCMtcLSrFGsgtKiWXyzMnJFxNDHbMuV29VF+ZLWwQB0CVWuY7sXqwiEzbvxiipyQpReb1yBsIT
7FiVXgd5c8WoyM9KYflnaVvVK1mBgkbvi3/SmkYvA905H+w8KFDXz8ObsCq8ZRLkvjuILFtKTxdv
nJGl68HLUAXOcinw1c6QLUSU2esOX3nqIB/7WvamOUbfg3dT6Dg5jnuajO6gI7kOImKucgFu3k1A
0VSuxY3/qetHZ5NYmUQq36QfO4eFK8Jq8gZX2wShayyLvxWg6dZlXeHUdmR7H0AehuhXqrm+oSj1
IJ+hOb1sWRSE63zIrBWt0vqyagUIB5iCZTX0zRtelUPsyrRzFp6tvcD5K2yZHk7RgdBcV0xEdGWa
vEaaE6bB4LY4QXfr1NJOl5ZnlW9SjXaEpaB19KFveYw8KTVnsqppsfCcwGxIVOVve9xwdVYpOu1Q
T041VL/t3vQIZ8+JHbenYL+tN2HMA7Z0YP1uaNfxzB1HhwZIm3Pr7y4vutvCsvoFC+m4qarIMHQU
5GgfHMcKOzdI8sRFx1TZLPOxi/s3qvEL3yU0Dy8GasMQI6VatB1P+BvcFpzkb8q+KNcsb9iZTNLe
BdP7WXbDNWk870JQqE9bNfUS1CIJXb9PW3spB8NXwq6zi//L3pktyY1jSfuJ0MZ9MRubC5KxZuSu
TGXqhqaUVAQIggBBYiGf/vco1XSVpv/utr4fs7ooSRkZGwGc4/75oaKJfl+VR00WwN7u5spwMBC8
zlmXqoqYOPkKZ1pWcTSMBwmhoIoCsTz6cOSPM10XXvNl6V4muk5v2isRVZM3vm5Drfqqx+uD41pA
c8PC83SrE1+4hzKa6VCPm+2/9kJtFUwe8YpZpVOllA0fS5gIJxXpojY6aM8JG5Ovc5H5Sw+938J2
SAyetF2q1pAJHanpLllBJKuGkJdfNUFR0xSoz/oq7efpIXMZ32Ojz7K6ZFt+XEJJH8DpgO1wVL9E
clQHa3x46JXNvuq4fXHok1+2SWzFYVLJWvWT6H6s+EAOdMmN2aEMXJ8XXaZtpZMJji3vliqg1p6y
kqvDhDo0rLp8Ll/KcSk/Yq/iT71u5Yfd7PbD4AJvbC6j2wRgwSHASdFMflqeUV+SKnWjvRA98y9b
IMdDPIQtyCzIyXd0DRKcZR47UtCzAnpQyrMjRhK3tZrH/sBTo1/AdsV4/TY6h8EY7/ssnt+hy00P
5Uj1MVyH8lkIvd10cz/tfI4tF22wYHdjEixnbRL3MM6t/qSLIvkWc4vNIZpWe5esAosHmtZ9GC/m
xuvcnZjzsYRuU4yHNhNJg/YYhCVkj/K0Ed1eWmxvj1tU0JcC0sn7tBXLJxz43RGLLb/dQrKAYcrY
fijb9AKHO4zrRZRDU2zrGON61+N+64h84JDgHzov1VSDDAn22vXTu1pM0qG53raLLhNzA1CJQx0Q
8lMXb6XAni38Ls55cQzh+dVWbcl9YbsYyrwm30kbgUG7rGmysbJehUet2+QGknZx4Wls82UXIGo9
LNVQqvbiiOoeoLIMdyRZx9dh0V/xmA5CLwtfZ4EKpjd5f+fLHvhlqkJ2LqWKvhjSGlcP1AW3QH3M
C4usnQ40GuKkLmmY3ySt1MW+DMRYngUtVAMfN9kqC7+7KcpN5FW/LaWtRNyOd5LA779ZyZTjs84C
t+jLVFoYPaHXoTuNySTuY5+Qx3wsmaozr6nc0VLpp75jVuxg+a70RjAuWUP0mAJCbNuQHHI7z9vT
Woza0MO19AiacvK4fxDHpyZdx88cPbke6jBH5VKnwrT2FmpJP9exCbtPLt/kWstgyC7A9dqwcSFK
xJsFjfjymjJ0fxr7iFZLmqFw6kZgRUe7ZPk5jXww9p+2eG0jW61+CkpzjrDZBacigSNwmIZ11A21
c2qeS9LxHgRON5S60qTtBl6TpPTPLAY1U0U0GR7lGpLt4DJ0lXWQT1FwcWXvxzrS0PFv8wHbaQNA
bmsklK1zHy2sxt0L+Xkhq5/7+2ElWbnF+PjHwIsGOo3gV0pLRam4X5akL5ZmzfpsiCCwzxLroYC9
WZtwjcQuCc1AL5zCna3ECJm33hY/jVUsVhg/uen5cWRJKncdjMJbziCTNr1n/hh3SVg0WRHQHJJY
r8MT77SCHWnSfK0iB/c7W6LljqSlz2vRt8lc5QmPIcVBs3sNFdHfbYnSJNZqjQ5StmG86yyNTFSj
hKNE1vDmgaK5KqfZ00oSmaMwM8XKhho76YIfkAFhuG0HdIuwL3ZxO7+l3RT6csdFHuZ0pyIv0/Q2
JDYzL/ByRXvspyL52ln7Zdto99JR9aUrVdpX6BLEswPasWuLVh8CnB0B9ohMw/3Kt5thjYY7HTOz
t1SXtZrUpqoclKaqhEjFsx6HrNE6WytTsATbq13Et6Vrt30uB7h4nW9vYTAWQR362U3NhrMmeShn
Gj/n4Id0wyykHlwOuF4q4HDueygVf1TTOBe7Oc+7yyxH+Wymeel2xne2PUE07vKKCF+ehOynJhqn
Yc+nNn0eeRDuyoXKG96m5DbiPrmJFDxL2c3wrkt0RU0UtchmmtwcNh9FQxXkOIOboLTTvFNhJu+A
D7rlpLRrq3J2ga8n3vV1ks1WVWUoWiCk4CHNac7w5nYrNO7nrcWNbVrY3tOhh73WaKxJV20r13c4
5HH2s4wPDetRXuAltE84dNje5GVWm1HR15514RcIb34PZqc8yKAU+1zl/QPpA11bkdG3YBQvQw8Q
rEPfts+jtn+XLlpklcZSvsdBq88miltftdr3Rc2gjZ5bFeFNdwEEbuZtjV43vu/RlZytC9k3TuP8
C2+78I2HsbtYGLdNqiZ5iqEYv0J7j/h1S/Oqivtgus3aNkbZir3xeg0m3xJ+7YXXUVwPbR/NH9IW
hO2GjMEHhZYss9OYjkzWs2Z+gdW0SWiFuevDOh6wjVQZYX16O6g5+qCULryKBryGqh9yWtQcv7eG
+oVrgq4qPYnMRHmzUHCcGqUW785CyeWzQtNGa67iOPiCc9fpqiSFs0ey8KxZVE+ObEqjlys2sA83
y03FVqLu09T3H8YWCqcDGs+9NC1gKNmm8QXOnb5RK5iSSneoaC5+NuqDR4tn9QyV0VbMDv7bsqxY
K1iTaNOMgoj53cK0shUMObsbexufoVF3IKaY31DLgxr9gTFEtt2LnC43yYr2rSKoRpZmaCeS7sgk
gPwGm01fl3kY3nNlfc3neG6GgEzBnXF5+AxzrSgBBaGEq7LF0eHgUFOdsfmNbucnSntUciUqT0Ac
RN7F1IWkNu0VxFtFkKqdVhYBAwApuIjqhAraJ9zuO5vBSRG87jlqNL27drG2bteJRSip47Hd3sbZ
jPw+kqGbGzQVLceOVmZyU7UOTTesBxJE/ZjcZyZui4qHE4u/DqBGyVhbUvi+3cMv4z645VRmsqzR
bPtEVWajYjZ1jvM2XRsK+6oYKgOYO1mb0a6t4Ddr0UZxUM/Gl6F6GCzEobjyoLxLs9dGTeyt63gi
u8ZhqcBFQRgnHnVl/SSzZd+hVBtPhhoifpun2dt0R4E/iXGXTrDantsggvVyUOCklrHRa0KC/qE3
iuN7SAhoKdMDZIYFYEG54+3/EKTMA3yOcz+uTamoT99SmEz0+adWS9TVb1iG8qqMRmHr1Q1CjVfn
HrjA1QbBOtzy713SBj47AKvesN6mcC7Zu1GOElqNBXQugsa27V2GEwLb8fJqKPSE4rKgnvR3QV8G
a1KbbjYTP2wwt/Bt4cTrZf8RF2a0okmHxazjTWzw9raKSUAWcw3mJRbtc7ykimW7DJwqi8+BMdMq
gSGxBSUOWodu2itV9NiPySIbDgjpNgLLhcpdldgx15KhhiqSA1tysa4KIqyFkMpqEFVmcMmuG33C
hp1yAG5KSAejLC4bKr9i15Iha2GC2bZUpgqTqUx2+brFyQG2n3hVhRleCOCapYok5hBUicHa2QE2
Ed+DkaPIAvxONd/JbC5pYzUwFV9t0QTvccvM+jtkfy5ZZx+gldojZGB2kUEb1zzKzG0frqvYqViA
1bIlfGBFhue+9C4/Tajg8ioe1ZpUfnR8POglAMToC+VGZHMs/662oOXYWhPRVhnOUdMs8bY+zYw4
j/qADDsUoGgQ216l6UFnySKaVhT+g2ytX1UVdm4KnwrOeNo4DDr7pjFRUVdzb9EZjBuxaEZ0H9Id
qgk9Hw1Nuf3eEX8VXFBQR2O9cdrtEdOyLdkLExZgc6KpHOs2SKTcJWswH8NZ5u+DHZJwrvM26mQN
PZGlaFDzdb4TRRaYJgpSs7yBfAA1AYQVkF0NpGOyqI/CCFgRtK27Do23qJIJZfith9/mKxfzfJfz
bDiTbpYg2U2KbAXQOiVAbkSrmZtiTEs4UmShB8QW8MXkviNVDLTuOKlh6msDvexjA6+Aa6MtHw0J
JN7npvZZqPzDii+7Scq2KHc90IofBOwStMNedReCbXj+gt7S0ce8F/padMURO6KCyc46yVP2gS0y
Xg+xTfon6eL2FpRk973TIT75wm0etFprIIxsG/OVYoF7KXxqHpweKN4CUmwwh3MhsZvmAlkFnpZP
IdTDvCl76U4hNAvWOKAxn12cIEaY8jk5jknfg07U6fPUdnK/RGPwluk5rMocGCLVwwZAf97WComj
9Q6Ryog1kZktMl3DCD6+ZLa0py7TgNPmcQMN2rXO4+WWw5WMQDNcqzFfoz0MItisQYxcYdPZ2GLr
JYg7sGpROejCuJsnFAXjOt/GRplLF4W2aIK0U/keHIT65Hy+ADpeRrxLwAD5l0TToqsE6u/7iVwL
3hlDC8YKJfXKqoy3JWgUPjHa4EDvAV5BLXnYBASAasuUynbcgq9r4kCw3TZ5PKZLQdOBGhGqsbH6
zc103EXt7Gu3pOt7jt3C3vhl1KoZJls8zaleDJ4uTSf0AwwikIjkbTy00U1BB56DEmpXUemwLW8I
odHHOjB+9kTND0D1+hoIWPQVoRgzwmbIy7Vm6dzrOncJWxvj1n6uBl0s7c5QVgzYf3U83PRhtKb7
JXPpK2mp8ncQrngMLUCKtRqUCN9ZCeChEuAw7iQAk2CXu3RFT1BGCDVMbZCKnQh7+omnXrsa5yaq
OpTnDY31VFw/t+zexQ4qdBzJ9q4YRPw2AbLoKmuG93gW8k0vUla4SxWkRwCV4KQ6i0t+0O8dcUGH
2sqTmqDyuNUG6Z4ZssuXsTPkpHss6kYznt8vZpHnJZ0Q9dA5v0AWyI+kDYpXCMYsx2XQZR8q2uKd
T4L5yeo1OnHMVIzq3hbuWq0FAuTMCIUnh4F5nGM6Zs1WEhROgpX+MKaRHZ4QlmWNhrbVaFzqST3F
qdmhfAlvxlVSoIEufKPt6t/KdgkrNZsAycmU70QxtL+BKg6aJE2WlwLl/iFM2vBDAkB/C/CQtCIe
HxyI/zdEbopbD4//oOyCVVeYr+CTlwdlgrWtikUGIdbB9lB2hKOiCRNxwHmgR7QZc9wUOdgUPPri
pkh/7qF1NIVHozIhUrxVnobylRRD8tzTOBF1AlH/pNQYwgkDaMnj+NtqIP7rHVeQg/QHDigubAML
HCGmNzS0UqgnncwySe+Xnk7Y5WcMVwGapCfEn8EI+LUXE6wG+I3yPllB0qwHFyGqETWxDPxCT4Gh
ot9O4LjX5aVl3qXf0jGR/NjLQixJ3SY6WEhT2DRxGpsXB8wCSwt4RF+GLAsacHfhhrKxCFZWa57p
wJ/M6iFiVlnk032SjK74ko3jgk1lUnzwA/axlAZpgzoPmEJD1qzrwLMkQKxAI6OMB1S1IgqNRQOK
PUlBglIlfwQTWfO5gZ8JTm83K7dyCsOSdRywkOraK0OOa3CCC9L13RZMjzYuFrQwLPaZ1q+ycK3t
G/iwBfo+JIaY7+/6Xs5GNrPDlKdwF6jYzNOH4ZsN1wq/RbG1djJBSVZtimJnOLZISfZlDcH6+k6S
rAvK4UA7b/PpsyHdFqUVawuOfwMKn2f+hiwz+uWbfp3bIat9UBa53f8bd+7XfAi8P+SnS0RlryPA
ygzcw6/e3Big5+i9Kr8FPUIkf5jeUcZTuE86Fh1gT1fYUdSBSHSUV7kekEOqBtgoc73Eo89f+t99
rn/9un41l/GyMKwkQ1oV08vgHcIq+vVlsXRFMqlj+Xcu1TXaJH5yH4KXAy5EIuGW/Ruf8ldL/vqM
SHHj07hGh+H4XicM/JVKgGZYLAHiEj/Ez2e0P6GaOB01nPk5p4kBA2cDT5D4YD28yp9fxR/jEx5+
GqI/xwB8kwrBmo4u/+uP//1JCvz3X9fH/P1nfp+U8OefMG9ay1n+tvzLn8LtDa9jQeb//UO//GY8
+x+v7jpC4Zc//MM0h38yr+Hpx2yG5Z/84y/DHH6ZLvLXYQ7QUnDR/Z0E+IdpDn/eU/vPQQ4/H/PH
JAfIXn8D1YG7EmPUHWYmXG+r+nOSAwlxFw8EVIHYIB5UAmHFdfTHKIckxO2MI4zLz2BnAUa5xt9g
JV+nOcQYDYGRAiWIGJBnOX7JfzLN4ffU2F/s7+uY1+J6B0WkZTE8Aovt1ysrEFQFgNrJDQ7tqS/3
mCJRrOZN2zIZ9bkPRA6bgZdFQftDPiOmnV7ichAwTQUC7vlSpXJNVHe+lo88vh0JFjPkKJSiXdCj
Ahw0mw+G94tvD7xgKWOXtHMWZdOGv23NEUglnusFXYObtq7qjDCeXkIrUABAHi9yUtGCuBpiGpS0
M0z8GHZG7Aa2ojJobfAejfoa/swWKHrPiLIhUL0rks7ljwX1hpb3jC07hwq4HSpRwOKuUzPCZRqM
RnauylfSXhMfcirUz2X7f6vm/ztR6M8VEOFGHAgn/fNl8+dNzv7hQX+sG4x/xkQoRN6jGHlurARs
eX9fN/Hf4JXj+seYYli0Bf7pj3UT48Y5iH5dw7C/rJkYM6TS63ABvLLr44r/ZM0AuMOi+MuiwZoD
GwVoJMQrCGOAOL8uGm15MfosnM4J+s4mTob9Qu2yR39bPKZ0pBJ1XkdQ1s90S3dcQ5d4oUvafx/y
DLQrgk3IN4y1ECVrD4hOxPoTIOXhpuhK1j8s2ai/WM3y93TLxjMNu+FmcT1gK8J1A1eSiXPkW77P
eGmbxfbjpVcTke8jyolbuxq1HcQaHjq32brbECTaC+t0+W4BXhVHSOco6ZZpzd6s86Z4WLE1NYjK
0ksfySXZxRkKmLrsVMG+2oXQN4NjVRyllrzbo+Dk2WWBGoB8IgEpB+Ei4Iz6Sjio9O5uoBghk++L
adjUncSA9bmiHmNP6nxc+6Q9Lmggtd8JQGVEnEdAiJCdpgjQagqwJRco36MNRlDVDvg8IdqswjhY
ypjl4BpjbR7WIW3D4Jtzw+y2HacMIzQqPs7pBhceAUBei58rO/t9mY+/L3n/c/3TYpuSsEkRBdxq
niGXBRUNPS5F2VCg+d3671uLgjLlMNfAYDe2kwwQdYTgwAGKdqvvcrGQUwBe+CFAn1yhgI8rZxNd
9ei9TpQQe4AVHD1zkhlWxXMAhyoc3SOCcuk+K9X6NVc937nBDPV6JTiYnEGdF4JfNGHxAQkncZJy
MQc+2gnF5SgzoKWDORWo3nND+V6IUYIjp919GkGGsHTwqB873gALiKseCZLjvJXtI4I94nM7kkVV
vB0KcN9W3Q999oLsWvcYd9P84KjNHwdobu8UkknTlWF71pDWHnE9yP1qJXsdZt8+DJFcP8OvQYHh
jIFCCRUc1hXL78qSt6/o6uKjpxm5J771SzUjp7O3SNle2qwdDpgBwbYGLDdfX9VUpFWOovFlAhfw
DBSBh4ADUGsiGTHFHhM3dO5ruW7badRRllXlMosdlMDlBDRCH9BDdK+xkvFNueUU+o5K3SeMmJnX
qlC67RGM08NvoUsyhIfyLfUVRiCNOx5JYBfgex8wHiA/aZd+6qe8mXuTxFUS+/wCyaLrqh6zKcCa
aGPvTddFyBeDyE6SEm1zv+K7Ngh1PAKiGV/17MeDbXP14SL6OZy0BfhfFGd802K3Kmh666yK2w0l
9WObzfQ8Anv+1IXx9mbiTYh9CfznWy91cEPAmUFAnuL8jOxyuUdW9Yctp/YYpsG0o55v+Abz/rnk
hXkLsn74vPKNfY7dwkCoTwX/PJGxbBzHCsvIAicJwOmuzN2yZyq7wUCArBYFGw69jtf7sRzTs/Pz
VW1YofNUeCy5D3uYB1u6IRiaZgF7GFF7X1t/j/RMh37dhh2CmmmBHoAtZG4SMq076YyqXevo9XNZ
gNcPFKJZUGPSgjvDS0GIY02j1wRDKu4Xol/Ypp97RfLvPpVgiOD8BGBQXJyndaS2/lOu++RGoAu9
BOA/qqyf2wZsxalM5vx2dXrC0jDz8zYUQ5PqQH7LDORK5Tb5EGN0zAcyq1D3QzL4qhRO3aDZSeC3
JSkQ1CFKKiemtdm2srtNotC8LylBUGJAqoCLADpfGG5IpsLOwQiVr+jQ2Y/BgZaa7XSJTOt2aeY8
LFYTv0W0ZceY5FGBARtuvUReFU3CMzdXyxIRrLiEBnfh5MleyxDiMmRV+cj7GR6oWsJyN4ChuLMY
utxWQ8sCW1EBWu0Y0cVDSAP3C/fIxc92aYsP7gSBOM/gMiET4codYIH1KSFtcZF2TL+aVMubMmt1
hlR5iDrHBLF/6MKxhc5f0BnGaBLc5pji8Qmm73yXd6VBI2hi14QxEi7VzOhJCqC9lVrD4kLCCFYc
mzku0RSOaOC/TTjznkKXraeOtHONX9rVXd8iDMRVeVimxF/IErG6LFTxDQmd9DdJku9MTRGmboGu
qq8ZFfAB/W7SPcEiJ/zWeVrcljHnFxrIDPzL9g3hXThVwSCrxPsXGehnDyquLkINsbSFAowYGt2z
MEwPAdvKxynUckeyiCLQN7v52BF6N3Db7aFgt40edfgZLlRy6Ls02GO9f+u3sXjCMBtX02kA/gBS
qgqpVmfXc7j+uk2H21SGXZ3Oo8Vd84LuCJ35qs6JbDkgdy0fceWKZgxK98BWqb9PHnxfFalwQNmT
FK9d1iZnvMK1iRwmzshUgQwaeCqAhpJ0P0SrPIUjdKFgDnyzzgEDwAJPFWKCPCzGmyYxfnmPtKbN
UEio4Dn/sszhRw+dod5wPF6sE52pstnRh6SYBOBLyRsvKCjI2M+/hRA0djDazXOP4VI7C41jJ7uC
75NCFvA1SPvMbDjfZUG+HJAImvAqmL63HSYM7Hrk77oqiUQBnYuSkzM3miW0Tkf3oYNk+DJ5Z/Yd
YgLfEWkMdysk5wrb3hdaDD80Z/Mphj4GooBzTEXC/7VpXlaA2bOjZUtwCvohaSwLoa6CB7ls8H++
lYgzYO+k5LCkI6kSaAqPEFDjczT3INiWfkJMuVM7Mw3lMU7kvM89Ki+C9MWBR9TeMCEReB+8mpol
JKQJ1m2pPZhKQC3z+G1JHeJ3yfCJmS6szUqzowN4CvXydkucgqAMsCdQZbSXYfptCtSjQc+NMUUj
vOd+O2CLJtUK4Sxk4JsoBYbDMDMIQwQCaLKBvMuVfsyBZpbzdNicMBVIIdcEdHwqYIeee7l1e4iw
BRLFQVRlbIwqoIrneRs6hKyHWwTJyFM5e3cYMgMIcu27ZovFI+HjA7p1ul8EaLRNwtPLhvWxtCZs
YGgMh3lRslk2NTbQmQpEZEx4GG28YRPO43uyeNAXJck/LQlU+61vZQ3Y6sfUZmSXQkWrmDCiiphK
cZBxivMgNo8uCstvDO7CLie4/ORMjpm342NGLEYHLJhHZkGP1gGspJMXujz2I+yGjm3FWSzrI/jR
L0i/v/zeIPxfL/VveqkwwT1a/1UvdfqOe1//VbP44xH/I0CE0BISTMXAEBK03lnyFwEizP8WxXGY
ol1DTQ6N4X/kBwgTUNwCAM7X0BNGPv5dfoAyASmjzALIBZhFlQfxf9JK4Tb0v7ZSCL4gpoGXBXU3
TMJ/mMHGw3YCudNmdylNCAKWo59uYL2s0Y4gNp7m15lGgsfjGQpjNjxjaGJafoRR/oPKLX1OkNpP
awDzn3DXTv+Z54TdQDRBATog69pWaswKUZUIdWOQJEzD5YkMGPoD3M256SUYp5ZUiFGg07jhJYQK
a4e+x2wPCjvNTUOxZ9eaHoPo4jrvzVSjreqaUWADC8MC/C52MfDdpXnEGbigAwhcexlipS6ziZbD
mtnpDKbafd/C4UuC7vB7AnPjfXAyPwSKqS9a8KBOUpGdAB5+jeFC4v0WdO3RcWh6s63UHwMAnJB1
C3I39qT1YNDtniI0pdtal1Fn4b4oEwq7T2c4z1jLrr8nlEaf7eoviYlVEzKvapzwwdM6wwBZzDRC
3w4+Dxhx8OJBrN/70ccHFZWfvS+ynQ2QV4iteEx6Mh0hLUZ3GhTkyUChr8FSsouw8OYAqLFbYN9f
y2VKDT5rtUtVxm8mCKGHQRL7MfO8PSGyHu/5GA4/xMD0buuL8AfCqAVMmFnLYxmxH8ZEelcC13hL
wwK2b8d62D6q6OpJDMWXKDJ8l+aoS30hPwsmUOziqTGNawNG6ux7C0NrB/QAXixniPmrXIwVIp0W
bpSwgEtjVornfPNJVrUBVafrFfky2TnbY4gpg6NgBiRbIjOxiuY4EwcJ6hdzeSx4Uxtna6MGHHow
msLuKeEhf0CLuN2j6g1quiXThcYRmSsW+BTPEksU3nlywJwUoP2CxOzZZfNwwXDT9YLJLPFthMk7
+4y2DjYoWORxngG1FAnajjCIMWiOE/VbCdTZVJ1LwgNmN7iL3lBv+nScLygIN1n5zHUYEjKQelAq
xeinBXQJev/8JlQllSjR8+DOjWtQZbrcANSMUTDWGCFRVl0xm9fYr2iyYd1Ge4wInVZI+DlcUiRM
wJpFac0RBekrKaLyxgrhe1ieiUGvOUl97VsuCDm6Sz5lCofYOr90GgGEyuIw/k2aTe4QISmPOYNW
oFOM+NyQBIvByPQVWMSsQgniogp0jqhjFat93gflZ2aBo1ud36h2ZA9gS+l+QNX2YbNw2IP+zr4B
M9vOmJZgaZ1Zmh2cJincqcW9gYGOHwhapCbIC+S1F1l29cjdeiMdSZa6KFp5LjAzTjUowuhuNdH2
kKeJhI2KDjrLPAL5Po5Oc8T10xAAJECdbV5TmspHxkbw733LCcCbjt0QFa/g5stCwEfEW8oAYKMA
HMq5Frmbqk3bdQfiqT/4BTMsmSu2FzAxvoLEGe5pGhTIFiCLrJekvcWkFv2AKHSDnLb+xKAaPAH7
P+ox3u6dCQB8ebCfBssadFbkT6wV7lhgis1DLyKA/S6c4VyrYsWs0EHditlGn6Jo6r+wIJwwPZe3
lXHanQAw0vaEqjV/9v2EsUQSQKpXwa3IyS4YpXvsYMZd1l71NTbP4G5Gx43idUTdLViMTWEqmy52
wWmbQnD6aXankmk8wfKOTgCJsoohZFD7EbMor18ywJIW6RSmPpEcMe8KoPXyvJV0/SECpeqN5OsR
BUjyiJG8guFbBLmHcVIUFnPKD7nxqmFXJSGItgXTu/4fe2e2HDdyZuFXmQcYdCR24NJA7UUWd1LU
TQZFSdiXxA48/XygWzNq2dO27zvC9oXddJFVhcx/Oec7/fRU5sLaqbqMQkxRzrWYqBSrioPIjxAA
S4bUr2z/4sNcjwAep9zfNlY3a5uURdUrl+ByIJdJ+6anCmzmSMMwO1b/HfxLdbHspLpvmUeENeoL
uFziDcgj2zs9zzdGNQx7b2i1JkQZHr8aSwT6r8jvW1rRU+w7ZWg2TX028qi7BV5a7cbJW26Fnvg3
LaIZFXS9XLYWeoN9YVUJG9jJ2yB0HDY9m5tv0VwOW+zs70hihzDjzIQ8ko0x6Bdbu4o1SwUVI46X
evKT0NLr5d5BqYAIpnJeae54Nkyn3rD+y496kk3XJYorDqxoDEY7sT5n+VAGnquSiy7LEoFIpb/R
PlibqVueJJqx0Bhn42AjRCswIiHkTBJ92tRi8Y7oy+9Zph2pHjD9NuAAqXbhmQQlygj68uFurLPo
RZvsIkz7osW2WsbgC9q5DDQVjc8ictSJBsM9RV5M+btKHA6cm1rYduKqZSpwvyz9bR9hX1G5yM/w
IdG98d17hJtSnCQ2BR6JZF/6ennlLFF89D3tPpt9vmojzqPANGUUWkA7Dsnk0Jd4Xb5t8c2EwpNX
aVZnezRL/VEyrAvKRSAmqQvryAMV7/qiYqfaITMzphx5vyeLq4hOmqtIjm9xIuq9NgjnvAyt+w7O
Lf/StLV2sZn/oOayHxaPvcVstZfMl+oK5wpTpQ5JtYe+datsd3hqi7jHGVa84ZDojnHqRjuVJRX+
iRnmw8I4mFlw1GKLlyz5k8i6byFF3S7KRv7JzTUEaXqnM5981cZyvPK5lePA1OXwoieJdsiXwb4q
6iQ9ITXaVWaqQmGIm8yxnidttALhFfkWzIzErT7kjzAu633feeqm9jrYUG1t7oSS37wMEBsIlHjv
tX4djHGbH9oqX65iyxrPtZ1Fnwa/TZAtDBUmm1xt2Gkt322VP8YFo2IjS92HTPIrdHrWhfx+dEap
eT1wqm6BEn2WraUFRWXFN2ldXeWjNl9P+FNmqVtPucrKk0pNa2tpzbBPmtjfJVMmPwNBmPYWrtPP
UEecgImFv60GYzgiY+13udN+HnXOFewAOt3owLwlKhiqxG9aj56xmRHIul66nHyfHU/GDH3qzm7l
WHReVYFFI6+iMPZEFcbCzZ9SzSkfKKqyc6k8rnpbl26QjJmX3jCL1fcQxOpLHlm7wjHrvTeJ5hpB
EoSCydb2SDmLnYiN6MoFgbZtjLQ/RDJNbE781LlVdj0dUdzrO4QWzWZOsVyO1vi51TlrK7ex6/2I
eOWmRgceZnajnyq0FjvbG6e33pPMx1tF04Xw07GDLI+QDTmzsjZ2tUzvJUPZz8480I4t7VsR+XLD
L/Kdtk7tUpwSVYj/qzkyZvCQw2faIVqQM4SuyooUIWBWXtfY+UIzs5ztOBSwWTUr+iq7BqwUaDuu
NKdhy+eL6T7L0hvq3rBLRL4bDWfZCVlzg+JiOC2cAyGXcL2JPU8cpKmJ7+webaBekDbBl1UbNnQR
6J+iCSg9mm2bZ3e2uzBYbNGsnaVEJK5KIz0KPurPld5GB7YccuuWPZKtaG6zU9P2bRjFzB4V43ML
RbN0P6lYNOwtexeFwiLu3JoLKRjnKL3oY6e/TxhSb5Zp4kAYjDw0ZWbsZMmIV3/wJtmnciMH7Grv
SV8M4FKKEqrUozuhVEXDbcOVOqNF9KvHcR5416ruK7SxOfBLKuUgbRx9MSOMVHgEyjG1N7aPUmgz
s6rfaHALumCI5ulb7dTx19HnN6RGsD/xM9VnLRrlbjaG+ihnOTUByrFpI6CpndBGq2tV809X8JaR
L7FFyOZmxytq15nvq00fYV1IXLuugqieyq+NFPp1lUze0TF0HAIju+SL2zuPS8x8XDW289VC682y
wl3qM6sUBplMee6bQq3rgqI5aUVd3IkxjjeOWc0RANyxP1h5562nAew2VRmbyqKEMca2CKIoyQ54
XNCQ4gs+i7K1To1g+JiQU7H14PNvbGcuEDqBlj8LKM9PUzJYLy0i44lZY41Vp9U1vG8CXwoC6vR+
BL+BcL6bX0HP3USpx9sqcn96mEY/2gx4ciSQnwVrEPrpMO1a9FFI2WGbsPXrA8m26sbjFk5X9XF/
TFudGrmt2RhPRZo+Rl7evXaUnvRM7XCZyyV6KOyl3Xnrm40SM91rfkf3ZRtFfNEk+7KgKqdh6/S1
OCJrUw9SFqJjWcM/2i++jbarKe+7CH8N5g/13MSN/kmvPfWprKJnCS/pyjLqkaFNKbSDadTobgFJ
M48dxNmF8/IwsBfDZ4x9171m523dlbF6c5cmx82yABAItFgsIdIxrv1kiawVzIXQLcvn/CUVdfqE
QlDuAc0zrJxRkO5phbqnrOnHr4OGO6w2rOjcFlHNhDsqd2mT8hBODRKtxkEcGNB6UOtAgDQ2MrbH
L3jPBBW/ZrdBU03zrXK9LN6Ufp7cN5FPJaYWRutD2hvosTR9a7iLf2TjkBzjZUmv7HhIjoXpuxcA
4TSwk8OXSWhfGGEuT4DVV+WU7vDHmTOHhrAz9kkcFQbffNCGS+ouN9pcLZu8r+UeTG9+X651krnw
vWoWqwt0JaKTBAQTYptkgpz41aFMJShJ2jLwiuVayOp2cwWwhxVFiRSLEyza+phsXOA0CaKxT1U3
esWNzhze3OazQzOmdG6BYKhanA+ENrR4RxiJLF81BHvjre5r6cGJKyZlJUTBl66c6ulxGWEGWqgc
aHi72160xAywoXINF5cK683xzFuCKXBXRSp2QrPVqz4L/rsgACJed8aXJZr2UnPVI/Do6fmn8c/v
Up2fEzr0df3803paeAKIh+2x5ma4wt77F9lUzYA2zU19vICqtDcA8+JAxzLmTsVR87yNjD4bhbkf
UuNkZvZOs5qdHetbz8Ur1C9bJItb/tQ9dPwNUtT9n/9yf9RO0dqsvxsxqLrlEB/iG78omQodDraQ
xnipa1apNbWiPCTDvyDY/LMXgXdsuUR/+8L99Q2wUZvQ9A7jJTGgLfFvB3N66VZ/iaL+Lsf4VyNJ
RsQ/fer/IIr6G2Tdsn1r/zCU/PiZ32eSa4I0EQKw2WDJGaBF+Ib+Lu7wLaQawO5RaqBvIoL6J3GH
Q8wRODd0cEwfLVaC/zuVNFGErBM3H76hixiJUJofsq8/aNvI9PknD5DtGX98gkBR8y/wMS57JBQI
vyJI1jPRqo2ePoHFRtjbgGSashv2CxjqEwWYfVi0igiIis3fV3gF7pWdWXh/PF0f7+kKRdDTKbzl
bo7rBtnVZQHH9eikeM0Cp3ZIpWkt9xLnQ3s/p0PyWLQ2YIB+PUAjR/9c1RLkXuqmJ89wtt2MdnNo
0/QwaV6TBEk6Ui+0yDzeoYdyEHKtGaGcMuOhaVFrIzEuz9I1831vtrgAuvK6stfNXC5RpaZFfNKH
FgdsUgASLDTH3Bha5J4gBuKkl/l0U9Vevq9zz7+a22jgKHcm427Seh9YQyau9TnhGgaKNnBqmmpn
uHq+1ysj+qT7iX/RtexWpxW7lob+yG6o2ugOWvlS4fbiDqnN7+Y8I7MvZoe13lAaYVM0HcAT3Qr0
FH6Nadko8ps86fd2LuqvNFZqZzYwZ1XS5Puyr7InZaUOoPPcSvc1w6kDrAzIhdaIl9Cd9bDTjf6l
8hKJaDse77oqWd79eZw/YZQx7yIoDQdcr83FMdPpDikRyyE8AjtcjP0Zc5D6Upj9tMGv5e7qIR/2
rp7xZ0TTFFAw54ehZHqlMqv/qvlmkDT2HJo+A4AyOlqASrc9yGQYnFW5aW15XWT1evBqR/T12QZ5
8/IC7ULtlRrs7xE2B6woXYID2Br3gEblkRKkuCXXYTF23D7ZKUZjq23NJe3PNZuh52hO/FdGb4Db
IYniNHTGh5rZ0qMvreR6EY64HlktUnZjHX2RndVepb3IH6zKqplAUDEw3K7EwZ5yRAdZbpp3y+wm
11FkLbuZFT5Ahdpz78kR0TGndMrbJK05rIgNccty0D1VUefIMF2s/L0HfXSRhDQdYEqYZ6er831R
OwmjCTf5pGj/LmVU23fo0xcUIvN0Edpgng32ynDuqugGomX7mC6mH4J6yY+F1h/rUq7+z9L2Loai
+aX5d65VZGVH4Lr1IWWDWOCnaOlCrNi+yevxbMTcx0OlmoMmOtwHUfcW94i3MUpnlCq1dN+UOX6z
FZdgNNeYxOfCPlZKWjuX6dlmdkvj2bSy93k06yjUIst4db3ysWKX9ty29czgpBR3Vew4JRJ3eIzQ
tnGE+qw0LvGAFTgcwR6+QQNIb90oU4ioTZM1GiwMFnL8ULQk+ZOXiCIcWJBuxZAV5zTiQxxNMzk6
PU5eRsCMqc22+4KgdGiCLtMfu6o8RsbonCoE/SXsr3Bx1vF2kqfZHQq6/N6W+cGZx+7kyKU8oqVH
911TbvQclq8MQpOjC79xh7NQbZBw4lItp/S+boX1bcGpR+uXxuESM3xN6fU/AeOZntyy1u5qo6hC
PlBmP02cQV3ALXSrNdNuzB11Ru7ipaHv7+wuLfayxbaPSj/Hhn43oMv8pJF9Bb7a1O9SAUm1BJTf
hvkohksphubd7DAqSUtsRjG5e8yN03bI9V7bQh73PnVMBeuAGVSeBMDIKuCKc3SzsObea8ytkmBm
NxQ2w+SsmnXohxGD1r5cWowyFbvbje8PT9EyWymbdx/zSxNhVdbaBP16XyznCvPN9VxKWLS69ill
6OvR1eDdSHLfZbauROg3pRPmWkKVytAzZ1m/rUSqAiPNqi85YM+zrGL/zsbbdWxbeyoC8AvdHdKY
jB1Nyb68bt+c1J32KcXarWidoqNyNcVl8CoUDbJgKs+WytkCsvCffW6Ny8JS+KXxLDYsy/DZXzrn
wI24hDQgw6WNLOZgTBSu2pSZI6NN/6rorea2S6W6ZveksNckORbqot6u/TNiXryZixGzmGmV+YKK
xDg4HX9lI71qF0+p8W1xo/56JAbpzTLVermAzvgUs6l5Ao0+5KyqM39npn5E0xPj/5sjpLi6jG91
nb0JtltmHJGaHkTPW1/G9rKZ567etpPhnb3VU7CZ8iq+MVlh8EXTR1hTlg24RPTLfo7Mfl9iUD5m
/lI/5T2sIEYiW8jty202MBKqB9K5kLSIBQ+bVlqBHU07R1XDRR8i40Tnk33GhJJtmEZ4CJS4bhMe
8TPRP/UBhhrk+UyhfMwcJ9kU5Sg+5bKRB06m+Cg7YzMbjn279Kn2XluuONVEf+ywt7c3elLmRxuB
zQ5dXXuXz6P3hORB7nShxAOdDqKjwcWNPkNB2Jmx21yaWX0p2YW8i6Xn+O+bbmH9NFnRfsKaxDbf
gwXTame7FAaWwxJnNuzLNZdOC3QARwknWiLukP833P1pGj32NoVIkCJ6AGli+t2dilR+qGIe6YCx
RoZaq21Yl7nSU99BZmfHIY8Zb02jdpUAWQBSUdwOQ5kdOrt/xSqLrAOtYRx4/dh/yTrnFd7Em5D9
dzdfXom+uS91zE8gmGteTxXHhk3stlHJo6Gi+lSzGnsc6sx4ztKxfCd5bnppJD84lI7GVz2ZuyY7
1RF/RX+qVasGFmkO8h3nmlILdxSG0UzY2+RDZeqsgtNplZ72HypU9aFIbR35vf+QqeYfklX4SchX
NUAwoazEvv+7uHXVuaIsQvJac4BSe6GD1VdFrMoI+Dh5q062XRWzFHnZWWfAfuo/9LSzrT4LV0bp
rZzi/OzGto70Nl5iuc+XLEeTCyYBGyzZKah1kY+32pOt5GRvWU9IpBAaPJCjchOT7aCY941flbvB
aV9aEKxBM0U5yhM+SYL1XvBijAcnqSHTF11/4Z+cdj5c0pAx/ylprKveN/ACCq1iqAeF5RkzNEIL
I3kqlzjfxgTBnLhBQFFrSQRIKdfDqNTnyxBH6tLwaZ6WDrZwnIxvK4D41PiOFjBo7fd6Oc14Stdy
iyCeHli82ZyT5JjJHRxLpjmV7A7eilXJlJfsmSqKcJbWXbHE7YbtSHRcLGIV4CGhBS2M5NQJkEGs
QhD16PVVLB3IHpGrPvemk4fYOed9ooYEy2Prb4ETyW2T5NV2lFY9MUnKuMhkDQpl6r1DL2oj6HKj
2BPtJ75bPQ6tsM5qgBrBqhH4isrf8V5a0Zdu+95bzCntJ6kwmXdhovIEpPhHa/KXruRfNXEC6caf
SPT/lr99eSve/tDDffzIjx7OIvPcQ1Ti0HjpuNP+r4fzvN8QrRiYU2hPdP6TAcUPgb6NsgQBPlHp
poWE30cP8sPYIn4zDIyM4MUcvnE4Gv+THm6dI/w0A1kz/Vawqo5DYEU7/irRT3WmX61paQdf0ygC
knReDr1vtY8/vSf/rFX8Jy/jrj0nryY849cw1EVvm5nDSUNvbemPyKox5/bCuylG4uX+hQlsHdv8
8if5eFdIFWKIRv/Mx/ezCYzPAvz8YMrDrFf+jXCa4RprEVSzRUy3tVNwH//5H8es6B9ekuBtrBOM
azydqLHVCPETCnjKWluh2mZEMzcSfpSquitIa0zbKthRNuvv0X8WHpbwnegxSAM/IFJy70BHKffK
jvrQHlAfBv1UYjVNk+bgV5NG9eY34kvJbgcmU+vvcXH7+3Fpkn3hzAY6z6k8Yd8t7vKMFLhca7on
vcMKQU3MZSDhb8m5Sy5WRNLgxozKeD8rzLVJ1JJwg1j8zgBw/g1y4fIcZ1bz7NbRtejnhC1rXoa0
ueKwGGZ2beEW8cI4RfNmtH3xfTGX6mYxx/TJEEkaMKjKd7aKS3bSxRD2VTkeRCWJjFuUwUZYgHZV
88jdAKcl78z27OpddUHmx7mM0fVN5BFLOmcF7yB4OKgZhyfXsy/pfDWjem89MmmdpZhguC0xokE1
ciNQ/+1EazSviAH8EV1n3Lgt9v55jMb21bcNe26v4rJOd27pIl4YJd/zUMSkcnLgF+WXvnHr15T4
kJfUz4x7Hy9nHI6i9b+mHnk4Adx8Fx4fOlQ29Wky7ajk8UBDKo6/ZHG+DuJLK78ROZCWkPqnunIp
GM4zLI5nb15IO5NJA8pnJeqlCww8C5jMDQT7+3hKBJOIdL6PwcNvW100r2Q/DbtqEh2zdge9xkRw
0Ff0RPEep8z73KQ1sgLPPke+1yPFXey42La8OXEp82uVF3TLqGvuTDIjr8QC5z1oJz07OuUgNDSQ
qRSBVgE0x5p2pJ+w8ISW7dack+xKpFH/NWqd7kumz2m+XaLFKbdal/gn3oKWuBrnXXV5OAKvuSAv
ADTi5l+RTo8sqq2zRD4ZZFn05Lc4pZWks6UvxrmmFVPYTiPyCMOiUZCJE7h1d061BivB1EXwjoWX
voFWZuWiuZ9N1uybuHJmEHKOupdjblw5cXtroxzXAwx6Fl9tnp4JBzjBrxaaMn34NqHM2NmN1l1n
Rrl86cg+Dvlk7S81wMEbLPPwlJeuu1d2p4UAPO9h5yfb3l4+aTT+FwPnz9aYl/aiucuyHX2mBGXp
92Gk+8NuRnlR4g5xTVkZh4QeZ7AoW4Z4fi+p+Y1ADj0GYqeHxpoHs1cbKdVmOmyyqMjsLQjROQvn
XDnLlTfm83TMfUGgbkhxIkQgNSzDz1k7YptBwNe3Y8QbUbG5mhlkPVpN6kVdzrhn8obx0Z27eIt/
w402NnAeSGUSbnJgK7F6PzxEC+NA0/tpYjPp7YBxGzCJPEYcmyTXZm/Xpm2iLNJOOsIosnGJ7ofM
XpOK6mSILo6C1IaQqSnH2wimEWV47ag2PvtSw96y5lDYr0YN6A5gc7mKg8Zm8o3ntB9Raysgpe5X
9oF8UHFHlM4pYwPVNw9ZAZQXi73fZq+aXWcP/lAk+0aUHMNV4dqHQXT5sytnZCPSNFiJj71jnuxp
qESAM2vdMWuxv7c70zzBulVXGE3sg1FoggY0m+EpFIuvPxpxhe2iVet/jU5SPszott4do4T1U+pl
vQNuZh6rHDRs0FuAcbI+t4509+UpYXe27Yp+tZphleRh98bqrCwLC4I7uPpOd9qK1jiByIN+MSzZ
EU8BJTc9gJT+Z5B4Rag6rXxYWjLEAqTZPZgJxOd3k2nV3yzH8q74RZJol5G0ALnJL5YNYSp5vG3I
3juCs/RvUBk6b3kB1IJIooEkv9ZF1zwyCwszglrKkIBC/jdb64rvYAbzZ1N0022epQ6JYktRPURF
nNQBTrJe5/DInJ7nNt/8VQV+ZN7/iyoQmjdx8H9SBr7MVUG0+89l4O8/80NfLCxczGsY/MdaB5jK
/87y9VV6vNZ6tCmEBq/z+h8CY8pAnNEm8dOuxUzT/ElgLBAY+/iauW4oFT2yzf+DUf4vZeDHugnd
M8sHg32Qb64Fzk8FDD5C5GRSjZe+4CLIN3H+5ad3458UgLxZPxdl//ACa9H20ws0k5kX9cQLeJAM
Y8TGvf/GPgtMJuikP38pm3fyj69FJW0jjaUE9NlKiF8g87Pe6rkNYeg6tfN5dVcXv7utfc/IlP25
TafIe48rCSwAfTHDhgX/uj0nZJaaQkXF14rsHTe6iXq8Sb67l00kyNYu+2+JJ7ykuOobq9Wss3Dq
5Zi3fgra1EvFfHbgccnHWXWAYRP71HapfpuqKqWSY/ZUkstZGmw/zMYGIMUtjwkKf4XfUQ+iKMke
iGtbhcpk+wJyJVMPBkeQUOoxMuqNUwOr92me8p4wVtW74TLM+Yhn9UOX7dKJb+zJWS4e6oHxs1Zx
K2RahGbQ6wwCgFBxmjcWIsPlnHZ+rD2M4BmtcmsOpC1pddj93XzufjjR/zo1/p1TwzDF+iT9//7u
y7fh7esfesfff+THoaFzaJgWDybNwQfh4P8ODYOv9Y9jAnaCcMn9YBto63SSRJX86BbXRpIej2PC
ou2yYYP8B8cEz9AvzxZ96voy+NZpeNZg4T8+x3EHDAWDjnntcj89z6NlH2dT15rAXkDqcCUqtcFP
dALYoPSg0tWwFZS+WwAr7NmMVl3ZUvTGJztesgv8RtT7amKEiatRTfaGB2t+Ngdr+NRlRbOhRFyC
uJ6hU/oDnN0Ai1O3QTFRDnsoSvo9mzv83IMcbpbGlxPtQknBkC2Nu0A9aMZdUlgo1pu0CIlcH3rq
z7nbOz6/IlHH6QTQIKqsFAgNPkAIOa7DuNcbo4Nv6Uu/WXE0X1Icmzi35iz7qlxN3QBsHopgHIvp
RkoSD8CHSv52lEHragBIrXus5oYV0aKjzt2DTuZ/NVu8zqfei9CLxHD9cAeWPLDkYE3ayeMXrMD2
UjCTz1sU5p3h1dWdb6XR/ZJmw43KSWZO3ZzdHfZjXJhtNezTsXEPKE9LFaYWximEnRQEjddniKqs
ZupqamTjqavrDjnTZpSi6tRB6jYLQ8IjItPde8TGRTu3ScQiNhPcshIWZ+lNF/zARcl+kBDGI2FB
qyqj/pBopNQyZZltoVbhHX1p65zxAXVkmQUNYA9IFnYih+mSqQHUBdENSUNmYhU1xa5mfxQF4PtM
B9egFqfyRuqzthskQ/gRMWtncjiqHkrdVcvyK2YHKBzI5KIddXnG6JHLjbLaYf3iuMthmVLg7tq0
pjZnhUNS9anrenRIF30u0s4E6Nu2w7gUQTYaY6t/imRsGMvrlKwA4K/dqLqiCGyIa7m8++vA+3cO
PJ09xp+dd3/DMl6Vfzjw/v4jP867FfViUSaB8MHn9DG7+UGz4Cj0mKKtYoMPKQS3/o9h2Uqz4Kc8
onhWkYTB7/Dj+NN/gyXjcUmbYIZ9JED/wenHKffL6ecjFoKzgXAC4QPH8i+nX6Egkk14l8njxOmi
HFB4XYEdxbOdSpyrevAIuMc92y1QCQicLMQLgRGQpbKyLtpHo7A64AsrusjY5k3a1GNKh4FBx3tI
HPZgDqaWtEz0PqzHCYSuZY5Qm+hG50OqjaOGx4A4q2I4wrHEwcASD8Icz3mZzylepSGh68dYXHLI
4kln9jSII7vv+Xq2pHxMTVWTkOF80tbjY8S7s+YEk+UL5uEqLQBnFelE82DbmfGId5OeA0PBqK0O
cfBmXjP4LGGVGumFFmZbDluL+wUM6RtFFG1T2bXDdQJCrdnizuYcboY+WVj9RgI5wjTk+2locm9j
+xWL3CJSKxQBLkfYsgvYK00DPees5zP7EY5qjROG6pDzu15P8vTjUIfWyv8xYEMO+2I99w1blq/d
eheMH9dCtd4QMQ8+jJyPi6Nd7xB2fc0mtRX3ynrDyKVykThGCsHxVJFXBsfA5g8FecrdJPMUmbqN
WqM1nAYGd4a+Maq5z1q9uRqJJ14TNAhEAbGCbjTJRvvorNehn2IlM7rRb/dJalEFxm1DosnAVx1b
HUFQd8rJtgadYrE3u1yGTmVPYC/SDg01whWNMSA5CgHtQFNtRM/SEC50cSAlLt5Ale69nTGOI5Ce
tArBemHfno1O8EZHeJtCvc3H7y4e+beF/K8dCulk2a0zKHwr1vxWwCxCKdEU9r6vpvpBL7l8yU3O
P7GvXQ1fA2vHWou6Q87uRGyMxr3hfmo2eABYVcREkxOdm6OiFPqkD9soyhXkC/DSsdv4N5OtyCiA
BxH2sNzwe8jJDSqzyB6IEMfZjeWWmVGqVUcEv8axK9xi42Bp/MzT0CCfSHX/iywGnVq57YYMw4Ey
HiXqluPYFO7OyCEZonWQ7QOsxncx2tpmmL1lgx0IEiNPQHKsXNipJDdMgx9GjqdfFU5unTJYDK/r
7HWPqtCRgd2CPtrYA5dNyxjB3LRSPRJK0lyUJ5YveVfIDSGs83OPAPcgF+YXoaYJPw1qjZ3wUGvt
zVxN5UXZ5BfjgkGuRDWP8NbGrLKBulI9ORFEklHzyyPU/OilYz6H+6iT+X2GYCpsl4xwiK7YdxVC
hcaVFlMOKxNQcVQfzt1k+ruqtIyRk0Vy933Qbnu7q2+aQvq71hH5t1LP5iNj4Sqc1gytYZr9oJTd
eyoSC5jEyI0K6/ywRiQjODfepnF+AWFgY/eK/GnjDwaYkQ3YRD5HqgsV171zO7ZYknhZMjr7uQn+
uhX/nVuRx3vVnv7/bcDDiiz7r81bVnV/uBt//8HfL0ff+c1iveDY6FF+uI1/XI7rcIHKC8mXb7ks
47mYfvQG9m8+g9+fhwu/342W8RtcVzhPDjskB8Xvf9Qa0Kj8ejnyf2EILkZqe0PY+joC+KnF90Vb
wrBVGoRefbjzbKvYLlbDCJKV8RbvbbsBHW7cm7mDTayywCYPs38E5Eehl1XjI0FPxdnkkQx11XkH
1uNgF2WalmFZkSLlYpnaZl10H9Xmwco6Un0t4iMATD6PfXY7GkifszGCxoC5MtCdFNJxa/lcXiXG
EB4uaksrNx66ks1+XRv0z2ZUXKxxaB9RDSB8djtrg+OCU0rrGeWaT9Cqv5s1cCUgtnezP3f3aeXY
ezXaFhEMGLnuSfzsT+gA1Xl2QVsFE6bePVKoZEM2Lc6d0XGRKk4o0IjcOFkND2/X9iZS7GpxNhFv
56VxNGMKRrKsNgMasQL9sVqjpkQ5HxbRiK2o1ygWW9lXovEOeW7c10KHBU1uPZo5eKeSWIl0AryD
qcsA9JRBfCOacteJGoabj3nTK/WGNiUbseooAnaJeeDDKs5LZ2U719ZQNaaQb2QlGcxYbr2bjGgq
D1PJKoxTbYq2LP0flF2qzTjHz2gQjaexsJ3jZLnDa4moMYhbfI9iNuHK1iBdxRY5C7V/iAVZF+cB
XefyUCJOzHqMnpWnvYMC1enSqrzXll3vgMcN+rJql1DYFZB63KgcoQw15ntllt7Fj3yhbUdPmVPA
LlGN+8JomwMt6rRH50VwUoLh/2YqSszrbie6YE60Iu4C0jRMiN4RRD43a0SYrjkiWy1bNKLQB59F
OWSj7KKh+6q1DSuLKQJkUTdL01xXaU7wOlTmiuUDabsmDjfiJYapXMqTK8vOaV4rQ9r3zYKFISOK
oUpQIuJYrXAR3Ema2H3591kSHRUT4R35Uaukx1rqpgNkMRuz8wR6sxUPGmHlXrTV/DQnmteI4Pux
LaTopV8JMioFMV2D5Z5rtVOtLPsQFY+OeLOe7kbEIwUjplIBCyEfGFyzFk2bhIp4zXJrkRskdHIs
+ewk2xgLVPSgcwqC8tbxInYL9dVeojXBBMDYfQlfpA4ZU6IswxgYP0u6xOKiYTTUQ7zZ4oapvDPs
cs0dJZd9DPsCVzWrSODgh6rMtS3gKDMKR6+fHxpJ7G6Akm96yRCNATFSjvlZxZaxyaMiulkTnm7+
h73z2I4bydLwq8wLQCcCPraJ9CSTVhKlDQ5lCO89nn4+pErTFKWSumZdi67uaolEJhARuPe/v7FJ
nd60PXpXO8QDbMcHEBA0CbOmSiQ6PIcTGU15eWMjJnmn0AjTyVcSv3V4nriI4g5ZH/Q49g8hoVAH
t3Q01AlNi1tZ0AIrSE22aOBl7vDI54ScOwte3Uqi4N6EomnvaDrzG4wNg53DhCSUvXVNSkJA/VGO
F2WKc/0Kvsf84d8X4n/zQrQsRWf19+9D7ymNnglbiH54G377qe+dIu0gNhigu4BRZwL8C2QMT8Sz
fML8hprJ/7wMAcokQZToHZZi98y4+N4p6m8sg1+IFuJbH/mPaBWSa/yAQS+WpDqJ2eTxAuABy/34
MoQ8SLBU142nfDDUph/w86YYjpdhjjP0WMRY0zEGSks2QiRIrjjy3iZmswi1VF69f3H3br5xH35Q
urxG3/k0pmCCgZ2CgLdsL5/2xauZcVeZqLDroQnn8hQk0OxXHSLP0Bt7mK/IL83ug0Nli8A8c9vK
I5mZjs+fG8eEvODkX1TbIphVYYg9f5rKt7OF7wjOHZb/FQxHjtvff+KzvuUFiUMsn5jKxMU+EusT
+u1XnzgiYMXmjXsyRgrUtT3O6VsQJdfYttBcIVNOo4zXEZQ+xHo2tlNTIoxdhpu4XNc98kM4aY30
Iq201uRpFbwBspDBNSrSJNgERRzeJB3xWMQ0NGsHk5d3TVhdJHgPjpuo0ewrBLZ9tvv9t/r5MeC6
KrDEBEGVNBzLFObFY8BBlRiGMm1OFErqHU5TEhYi1QoM3rwbb5ArqPvSl+nj7y+7rLWX99IBsyXb
11ALuMw/lo/14rK8OAKzRDB9yt1ZnmQSdidSSL2I9IJ3v78SVe1PV0J0ggUzdtl45b5aZyVt5lzR
KZ7cUphPi8dcuvNbd9JXvEc2ourS2TPE5BZebFhD9qdF87oCXYhUQrdgR8GZ4nR4dXnHMSIUpdBe
FjbcUxZ31lOSLp/BmrNmY9fgC5Pg0WONWJ2VCYXzlRyU5jCoybwcbYPyAFYLEWUxLh1vjbrU4SO4
0/S1xBFyLTSy0yioCrPeW4Y9d9/6I3ygf62neU0jghXoYmCNVSrTRpO9usBPLx6UsDsrtyxfu5Kd
nz1FdQu4jEykhdCLFiQPjkMYJZ8CVxEYOVfhFkMNEn/gHzvPQLwzEuYwcDyziPuvUW04X3oLLurx
94/YtH56yCC0LCJESUwk2J2v+FV2DTm/DlvjCoij9JW7Zpo0Y+GxNK0tbAgPz3tx22eT1WEBFkI/
lzlISl3u0qX3TdIquytTi4bYSYfg/RBnBbLrtl1R45ZvCftDelflVBbnxprMF5psP27y07B03tXS
gwdwM7BIObfmeh9me0Lh0js9Dm7gsFIgpp1TnTBqfmjPDb699Poyon5Z12Y3UwkMbnyZLrgAgI95
DBesAKkhsMEgQrz42V0RUpQFWBgWjEEOoA1zPH4um6q974QGFDFkrcOQHhGt6ev6QxXKIdn5jgaA
AQPc/6TOsEaUV9rHbsE6yrIh6IBUyIOsVPol6kubfb/gI9EZKukX1KRe8BPYt+VOmrq6rhgybHCl
q7byDLmkgKOkDtLlVF6/oDJZY4DPlOoapQWQDa577Z5XjT54+YLpuK2TPo6ZCEHPVXlP0QP2o2JN
B0LI5ifXLtCXizGet1j14lNLNMATAWHDMznOAEqkLgMu5WegaVwwJ2NBn6YzEFUvmBRkrmyf81dJ
ul8gK8Aq4Kv4DGU5/gAT4wxwmQvWZZxhrxoALDAXKGxYULHoDJDFZ7DMOANno+GMl/Y3UL77BtET
KbcA9uE3+L4ZtHGJQFE1R3nxWf8L6+++Qf9t0hKMfFRRNe/IgG79Q1ZH0CJiPS3uBT4ah3gycMbu
eAaYrVRCjTyuDLln7vu8D+GjDdUGA5xAeHWKR+R1+G0IkUzOEK6Zvqr20v42qhi+DS463oVb+zzP
YJC1DDcoJJl0SCNpsm1+noAQHbCMQ0Yy1uCMKKlINfBB5UjM9lGXhapD5T6gg4PT5VMVbOGBZ4ia
Z4sTM9eRUHlZWONt2TdT0Nw0tDYZVoWR+6xRukZiLQqMtCLT7dyTBYTjH3PDaR0r9vIRU4Rp34BV
1kTuBaGTbfymnyuQwCaPtlNqZxMjliYrPUsnxsRzICqnuzqqIs3jservtTKb5ZpQK+wc+Y/Q8MYV
+Dh1FP3vY9yZs4NRK/xEkrC17+YOps4WnE+XFyGqeCh0TggezBS9L/GxbUl0Ip9BT7ZdySfYFG0a
zBtXjjMSlRhTmqvMJQR4g6VeWRMvLbtjDR6SrgPfCLq1gw8ZmKvTUJ/kc2zMX2EQKjRBfIAM3CsL
q4MEAtsHEWFAeG4klYEaHZPLufMTsj2GulQ3sT/EpmdgzjQTpxLj6w6HkdDk0g8w3Q2VU27kFM7F
Aeuyge5XmXj+LX+PVgNGGcsnwBZxHCKiq0hd0z7WpI5M2ipiH+knOUPCY+7em5rxwIxe7052qVD4
0Wm1V7iq80oKSGDgBxRRYMYWby2Zf8D9LA+P1ZSl47YZrDm6kG3QPpiEOjxZ42Lq6UoW77YjsMHY
NPYMuE7MUkyouVEleI0O/iaSUYVx2kBlEQdxf4+nz/CprENj3ztD4G/cxEJKnrs+v8dKi3jEbrGX
JxL0DPO2aS35IFty0lYDUgUcLOTkoDfSszja16Ouo4Z0gka/jjRHvcsF3tVeHsdVs3PSBp7eOJmt
68HO5NmEQ84HK+hw5QVvMPUOARirO+OUrNeuVCM4cKN8/SauiQa+091cmcAJ8dBdtWO7FJ9o4G4s
TG1GzHMzLl0U8wzzUM/amXRbZ/nyy0cfOJ/4XMTjYE+U8y26ChnXKkyKZPZU0rN1MPlJotu8dtjy
dUdVEPBnnKl6m4fXtJETiS1GibfqIYTT1l1lWoiVBvKMirBDgXh8A+CgL4cGm8njG3GAEPW21Mlt
nr0j/E0d3T6K3JVLKBbrggjNpyEnyWw11gAYRjuK5iKgzI0ZEuVJfO/yttg1uZCnSgXVBxOHQdz2
zDDSjwXu5t2FD52tX0+1UxHR6EwGrnPcVlgc1QRyklg3Y9cQTlWJqU/eDwxTmj2GXdnzNJM6sIHn
l4Zr+gAXpZY+hc0W3rN6rwk/2+L2G4BomRxzUz2Ed1HRNhck6y2uHHqtBxx7lumsaI3VOxxo+2CT
6jnbZNZ8Qx1MsLgKh7opn46uZEltiOtljcQWMXFbguNwEsVFtLqQdaeDKKm07XnTGj0uMzVuW8jN
1YM2UaYfZ6wA5ReyuadmlcFq6In+1flVYyaXROchsINDyWNBSEXszHbGXqq9GicnvY97eL6u0+zN
jGiW/TwsSe0JYSYzctykKK5yezSx2RVAX2GVZ/1FMA1l6LkWRkMPVCLNFxyXOUY4OhsccUIccVdq
wOKCt8BU3aNcltGjLNAi9auZCmx6W7YEwvLL0C0y7iDt56j55fCJOYnWe6nT2GgulZC3KGH8eVd3
VROBgizjr0hvY+NmBECzTpldLnGjZS/sK1OGxKhPVDewI8KSpza4ObrnGniGs6Np0o0cjbFe99iM
1bvZJQAC854xwDfFn9AIohWxq/cEQMmHOGQuwHaI1DvWetbc5IrxwLbTSxVv3SwkpXXsPgQTHnO4
qqaLGJI80mE9WEFrkheduv1d5TeKXMWAFb0pI4OnSePAPCsy2gRmM2bnxo0+ksd78MclNS8asWS6
SmqtHNZZQ0ghesmsa69S5NO0kQpiAVYROGMMo8AapDLZ9xhJOBFTttC5Olel/6pT/sBLdGANvqjf
f7IY8HBs//q5jT537Utq4rcf+wtKceSbZWwubUc3aEoXJuF3lwHHeOMgLROCwbopUW/QkXyfKwCl
WGAJzCK/Wwl8H7qbUBNdcohcXsvnYf0/glLgH/7YVZq0rrStQmf44ViYrb7CAqhKMEIooh5sMZBr
PSS6MZxz5Vlt+zjZySdXIL4vixk/DhI4PRixREeMU8IBlZSeaN0H3GuSo5a2ydXYpZe9u4QdazZo
SG2syC6lQomp/afOZEiHOpa5eybWaPkMqIqV2pZKwxbA7pRHb39bEqaCZTEyt9h0k42siHgMJNek
Au+Bl4lKEKgf13HSPPapQp4YFez5QvdsK/5kA22u04y/nmB96DGErw9lXz8yBsHtz+oxGqKe3GS+
847EtTucpj/15B3ws+VjWgCbBS3c+cKhTrP1WzxZMC3P+T52OZIuXlePtozVql2UC4PG18t5X6MY
z4nq0vBdq91DQBYXJSC3pqckDVr8hyAZPeuJNq5sm1tZuDWzGpg2xClwC0yY/XwFboPA6S7CUYhK
joEjPpheX5ookQkVXnWhXuxjE+EJNvHp2q5s/jQxbwGB283yk4RauKtI4SI364vMe+IWlKnRbqxW
zrdBkd7i9dhv0oZLUhFaF5aJ6xLwGY4xFR/IKO2ECVLwNmmo2X1nES8X+fMEvr6vjJpYan9C4JpM
9HoqDT77qSa5D+pBCZTuRp7i7SrIQ1wCz7bUKe6qwOnKq2PVPBAqnSCxQatP4ua8LWcx7weXu2dw
sHNKOoyptIfzIomqCRW8WTXr0mEdUJDdZr1L9plQD4MreypO/pEJ67aP+FBBnJiL0TfOWzETsCLI
xqOjGNP0vATWouXvQl45RVg+wfds9I3Th7Fn+zZtCS9D0gKoyzPLOrGen0eFCxgsP3eVDtEnZF08
+5l/i33sonqp5euhdcnV7At+JuMu4ZzmrnUon1eiapRXN/Xj+XlnAa7dPaJtrx34vkHIkiGhi0df
MRzr4OodhQye2eSsapSG1DWsTtdhqRTLXmC6Pb1NQ/7Vdgl0lXwQdh5S3zKJTh23C3rEw0QnsBkq
9onDoOCIn9B8FSKY95TTPDrYsXm2wxN2OxaTy24834y8ZFMMGn+1TLJPGQKpjU/Rc0x1hgGmz6JN
k8Y/Tlgd3GVNXMIbHAhwZyJEg1mW2znDabhOCvh4tcktFT2fIQibC7fRxl0ALndpVH5E4TYzKnPY
lBgZXOIFjIt5V7DKoOlT1+fJlauzUUmQFGuX4BDE1kG6EewT5D7RbR9ap/P2MuJ53guJ19NoQm3p
IJOQS45Xhch43GaokmMQinw3orDdkG/CNkyAv87PVltsxTQfv8aeTOxAsgTyslJ02dyb8yqfnWTe
MotSO0TtyYbOQG3hnKTrQWM5nxfAssLZ4reROec7Y+IYUz3725zVvD8/5rYbDPYBywjnk3bTx9J/
KiNL21skM+AvyrXIVdX2vjI4vQgqRVbMI5DJM+4MBuwddo/AWtLLmDhCYCb4RNRdfknXOZ6sEQPY
If6kBcRMMQ/KL/GNSzbIdyMPFzJc9Cz2KRbU8pIBqdo6Nossz4z8UiNP2CNjgJM4zrDJ4XCgbaKq
MHcqTBv0viO/TA49eQUGjnKtMNZ0/M2qYux3GOzGXVpBdz1GmUBtZhkbLQ04FAPJ4Tbw6DQHe2W/
029DWPe7WebTjiJO35Rm33uo1UrP7/kIQyfZRU5Z7Mm84h8OuZPns0lXo745b1qa9h6nC41Ikja8
sWqWRG2Zt/q0SPh8DTd5MHReOwOLqRpLsJWI51fA+gQ7yMEVzfHUOckz5DluDWMsymJusa1wr0wy
fmUnea5mDjRijm2z1lyLI3CR/zup5t9gVUffXVTpzvWr58rh/866eMOmL3GA5jwxtTTayrr+7Ar8
nXMNiKionHcYSRabRAtvtAGXO3hRKwPZ3HGKRoQyWtqkEtnSJDZ6MiC1yUdyeNZzOn8kTznrVzYV
gb1Rrmy0FR5d8Sc9LsY1tgMK2ZvQH6yAsPjGHcr4CkSiO0aD4BEaAuwBlzlpdpuYJMdVWETtDa5m
NrJIpNEYxZAGA+VrSlrmeugbG0gCYSk9u6q0Y+l3T0Q6F18QcH42I1Ew0zbG5JmprzYDZ2nkfXoc
/8OeqNZiS9cyqnJVk6zrlXHNno/NXlsHvIrWDH/8KzUUs7ZNjXzAfFQPXedAl0lGUzvNrfY4BWbv
hegx00s/VEa7qutU2l41Yed1snpbnzYBsh3tLu8oH0LHfnhRiv1iLPMKSF3qGtPGzoCiVzDpMKi7
XsK9qdL0mQSQDv/nCY38HD5HCS8Xpt0PXV0YLCt2nRmx0n9/XcggL1H6b9eFkrLY1kMbF6/qKbBu
fVJt2e3lcD7s2INGlHzJBybiY5k8//5qr6YP364GrA03XSriLV9dbR4CAnTnvNunEwtkqQQIQtI2
eK6Jb9/r3ybgD00A80omHX8/Tl1/TZ+Gp/rryw7g28987wAQCZBpiDIbJbj9rcz/i1nkWDQHxMT9
JT9YqLXfWbfqDUuX7kDBOloM9Fi+32epCNtNLMEEAnXdXXTl/4R2S47dqwWrUDBI6ZpCIqWH4Ptq
CSUxNZGcVbWf7Cl8hOCZl6TaGhBBR4Rv3ujUWbstq+kmLfR58BZ7aPQSCoG0KLf4huXUnMYsH33M
S0mvz8EFadaHr2NrL9m2FFzgYeShBu1N7mpkpnbEEGg1WxEK4DYP4HNOhgg26B3JbOQmRnufmuw+
bnnhjfjsnNLYwmTC7agbHTACgnMh0x9tKRJKAl7uGnlPeFDgCwlWWV+MZPsQlGNgIDVa8W7gw+mY
vdvlwZkj/1Cg5L7LVYBbaBN9jJ1Ke4zSjPdPhcEv7qI5IL4eAOZSKpduU+LbyiGRjc1t7wZfLC3h
S+LVSV6PfsteJ51I0YdPlqEBCubtTgTJc4nnFU6ZqgWVFLROVglZVK/acot9ZXsX9vqtbYzYAjrt
FUbf5HnpFBnSfUDwekXsdU5cXX5PFqW8HHkJYB+U9ysdeSz/yC6LKbs03fLRz8jvmWU7IgcNPlJg
HxZXmtVipZVMycfKovZzigKrdW3+kKSURyX29+vELbttB7aFeyUOQY56GA1/Q7AXkibfXj5CtbIt
frWqCGRwZkdcG4mmMX5K0EE2Kn1X0My9Az+hJloqfyQaxhY4bISkDJ8rFNlzM5c3cOpmIn21Y2tO
1VNhyvoBgScRUxGYHpb7KZiMXt4wFd4TJgC8Z7XVNXHE9aOZuA92g0V1MSLHJ1MN5w+fAPqZ8Ki9
qmx3A9P5Ldl+WrUyjeEtvp6Ef2ZFQ8BfsCjvld991kRV51gMC+O2RSV+yiKmSOtBR4KCH0g1b9Iw
vzeYrm8MEpoA9ArjjvAKCKCuj6DfCAHY2DlEsfURkj2QqD4bK7WrKwOTm6CUkgJhIk5aWu6qRVZe
nHQ5dhcBBkzddkkFeAsOGF2YmS0+mnzxdYNfgJdFqNcgyIKkbaXLSGpFCIK4GCYU1IcClyYY4nE7
PaNgmbWdy1jVf56UM1yleg1zLcgpVVO8X2C6kxhWZrG8Px9f/x70fzjocZdYLBj//qQ/5F+ip1f6
im8/89dJ75pvHAUwAw/kuzXkXwc9ZiSC9F1lG/8RUXyHegCILAUK5DgWCoxzkOj3k9554yzsCH6M
k5mXwT8SWJivY25AeAzOeHAmy6A4oZX9sSTq9CaM5nDUDtAFx7VRpemTFfvUjh01Z7kKIZD28MPJ
vG86rR+IfqOhs0E/r2bSxEZPShg1voj6Lw5ZL9czDhkflYjZAwGAJCL2TsvWI74+2wwK38fM8o2D
YCR/XUeD3a7ivjauGMO4hF7GGT7pHCX2LrLde7jS6R2zgf5a9E9ZUdcQHsPkHVnSMACTqNdQY6b5
vEtEOT6xR7MRRr82zSvNCEiAHNUyljZaHO82qOqTT6GW4Nxs1Bm1+KTX/qbQGTknMNsavCVVd4Uf
NkdWJ/wZA/Nad00IlRSUXm2omB3vxsauYu5O1gtz0UuYRb2LmYMTOYQUprYBA5DhaNmU5YeiFfOp
Q2PhdUbKGEI1w2dM8/MPJqGIqccrY7qIhqS6nco4eNJDXccGRi9WGF1u+46+0e504Y2RO5xmayxu
LGOCMjS4vMRWUzY4OzT1yck1sOcwUwP0ZML2qCkOdP0dnNuk8/q8q1e2uYTPR86NBIpgOmVkn0d6
EM6WzL3BoAWDb97s9zDXG8bCTcPcezKg35MXt8rJ9zpaLdA3/jTdhcvgzT/MjayO/ZyGRJIFlgpw
1a6cS1dkeu7V5LO/M7Kyu4fbSeBQJ4d51SW9fGQq6D+2GsKPcrCqDdoa7XKYdXJbcuwpCqzwvGH0
Z+gAsnufYmJQwfjI6svBr6sLPNv7Z0VOTEyPuBjYNakZXvdmnm5o3PN4nQ8K1/llmHGVamMtmYt3
yVO1mGoEkLusHQ0bHsk6oP9H7Bmxihr8Cp4lnXZA7QFqv1+4B3dhmRjv4YBGt2pJmqSvcup7ibnE
Fr6leSH1mIFK2BXhXjPagDyJolzrbV/tEcL0dwHGdJ6NmOeDlgf1ERBDfSXbxKm3tiDRgsn04GLy
UlXqTmEfMHhNGxTY+wWGfROaEVq+3vVBRRU6hc9mWRhqgfcY3As6UQVeR96QzB94jsnbQTbhjTPG
zVXDxPTo1DoqIYkJI/5XObIXG6exNcu1eHCNSlwHUGPpcCv+XBaBecVcvGNIU2TlKcZ5OEIQnbHL
H8dcxospYYA1LrcHmzxRYv4RCf6ryGUAXWRU/RTbpIsophKXuSDoBFV1o7UAHwOZPX4/C/9uQmA9
HUMrjPfVYN9IN07WmNjBQzIYtkwmlKsRC9l+0wANf8DOAVpo6vfp2ukIofKSUi8Idmmse+aG+K5M
kWy9pVrwwjwSJxNXVVJ+7XBnVjEE4aLB9YVSZ6N8ogVdg2iYmv1y5zfMEZkO9+nb0R8M3Gy6VmCA
GZFsp9ZmOXfi3pybIatTbGRzi/d0pe2Hrn5nphizaomrMLipjYFJe38kjte+KnCG3mUtfpPpmDL4
6rLpFqqxfujitALDtQKybJr0dqgNknqIzPTMhJBAhngpbHweJCwk8mRxzZdVeAIUXXVgESvRRpd9
fITOzG8ytGrXOX61UZH+wcb9fGXF2jGO9VWHMeoKwysQM2Ts3lg15rsQXtbBJ6zKk9yWLaOL5joS
5gfVlcF6wLmUQW6vXcWz9Il9WIZfnXify7YEMCCAM5m+1E1/0c7cQ78VFzGTs8mTKhHY/IRvRyMk
izwu3rnOBKneLT9bPLHNGOl3YqrV2sdGJDDqa3uI45u2yh9xUseHf7qguxbbTBT3fWRghzo6LSwf
mD1iSPq1nqc9FqBj6e6dUGLVYqMW6JgvOtBCMFONZAP9oLnAOxKxlXL7nY48eU3BR16NqTti7VBb
H+vAMSO+Xjl/WIiHV0AU5tbGC0VnGV3YPO1LEdTkuGpdfidwE91pVq7toMuxmnBzP+EbFfusH4xk
SX8vb6tpUnd4ulO3k/mS3gLOD9e2qr84RSiOSRTIizlT1UZrwFVRB4xoBhESIiB2WX4PjqgxiZEW
JgKjpW/mqMnWzFOnUzrO0F56Wb+dE2ynNItYFl1Ft/jnVGyJhDSdvm9OWZ1kHtk92X2f+v6tpfvm
ylycX6xCYN3FY1I+OdOJboRP6eg/hY2obvXSGW70UY0XUd0YdzZEiftuKDKvNewjbia5N3YsnVgT
7y3YlouvC6V4PPrMVvikeuJ8Hsa+uXM1hTijG6etwTh72+FG9WxDeT/Nw6bp5u5yaE1ap7przBNn
jHaJLbCD0TDi8zsrBR2tnDy5MJzCYCaglzs1NuFnM03ZW6powMeT7o5FmOI1KNKb2Foc93Pb2UT2
3KwxvL5xzMZct3pcH7LZMG5S11BrrZvKa2uQH62+tjcVQ+H7DNcoQBpHfw99t4KyAfTPygiTFJa5
sD30CDl2snqtraAL7mRZRxdab6uj1QzTPnej8WC3vCJJLbYPGtCT/BcQ+a+M15VcxEl/XyZTP7R1
9Ln9n+L5f+DyddmnH5nm337+OzhivwG2IngRTut5OgoE8h0ccd7wKof/LCA/QYZcvP2+oyMu9iym
oiimoAURsPmj7zWz+wZBMpIs5aJv1Enm/kfoyIISvmD3YvIO191EiAPJnPntWZb1gjQ6UfFKqDJi
n4yLKPQZL7XrcfIP8cJpG/J9Foljg9ckDeejJJotNpo/4InqNaC4fARQTDz3+M7kaLyq2gucCkvX
DcS+qCdx6hAzw5JazXi7r/SKY4Idj81zSm5CGcQ7R8d1ZNA/mEzfZoIzSmgEAmZVVLjbFoFI6cCK
WYSaptWvAJzXcFB4L5WfzZF0iYL5VE7mR/IxZlq2/M/J5GyKprfNXOwisrUabTNZZMPidkAzSrIe
Q6B8Ws2iBU7WOJmMtaAonYz83eSi1WE17EdscTMKcjwFLwIOHCrg+dZs+QIuefARgTK0vMDbmNdt
muTS1Lpbn+Z+wxm60klEubXVB2lomyZwnjBXZn5LkU7T5EFyx1RKkb8YbroiReLFudold6OGHrsi
bxiO4KZvy48gOmIXpd0NxLALhsifZo7nNk68CmeDnU2Q92po8QIz8vxzNppil8TuBJ15+JybAWd7
11zmkMYYZ5deaTdcbCZ717gOsjjw/m2//xvZCkf/gtH//bmyhUwe/ejn8tfPfG+/BXYuizYSYYq5
dMvgtt/7b+cNx4uNMgYCOMfDCxcoA3sogU8CRwn+QzpTg/87S3TzjQVrA0cCnDBsnb75n5wlrwcS
LEiLGo0sB1BIQyyI7suBRABTZ8Z4pNvreoePLI7gcFNNUl6XfFTFpM6q80uMxaJ8rUJmby/u1S/G
Ia8GBfAOFzqJ5P6gpUPV8+oUqapgVv08krTd6f3GmTKbFCw9xXI+yvb/j0th5gCkgaSW4cuPX7Q2
4l7KzFpyykHvUl0OTPqx/0ZSUP0/vhW3Uhk27H64MsvZ+eJ4nuWYlJxQWDyPY7Qb4VWt67ZNvHZ0
usPvv9UiD3jxJjjfQIPvZOI6pBsoA3+8FFKeLkktbqCKfDQ9kw7lsbOfxx6lae6joC0AgBeDOw91
RvHtUPhb8QJr8BcXZ+S8rGL4y6++ZwsM4aOVbXdaQXosjoXhJpdmdfn7r/jzGkFiLHWHV6qNLZrz
6ioNroRNX/ndriYxpWZt5g2ha2NF/xaXGUL931/ulWCHO2oxJ2RQxnSDZXJmJr14ePhFUODKttsx
EW6hlNZfHUN/dgNaeJlmF7aPudjvr/jzbbR0fEd0qFWoxn8adfghY2TXKLrFDB+pPvxJHpYqNr+/
yqsX9vl76bypFclHTJ1f273hJk3VADKzMwiTRZypXTKOu55IafZGkVl/+E6/uosvr/bqoSFNC6rA
SjusYOmIlqjKoMfYrERcCp2ExKw6ST79/gvqi9Tnx73A5Amln4V3nmJBvjrKpjAh/HNg28nQNq9J
9KA5FB3jh2LGXLsImMtUdw4GEl6Fg9EXuxXusbSMfRfUS+yk6jfIb7EqH5zy8zga2mGy0ZLrflvd
z6QVp04YeDKp5j8cTPIXz98QeOgvMn+E/K9XnNtAUSlatlE0gFytzMUAEjKb1W80zWAaA+bllW4x
rA3u3kbHN/+jmJ0RCoFbnvCdMbygDNQ1xN+/3vp/u8GtX340zudlh1v8Z/nzF5shBgpNZittkfqE
G0JrrTUauRGxg91umipoyK4zYk8MtkrXpGISRZ7H9SX6hj5hNsVUpRc5BNYmXlVEhq0MyPZrPydT
DE+8iapLr09kJWqHGT7CuoLEsh4ci9ENDJd3HUx7wFaXVhHSvlfjY7clBTfCW6V2qXXGY5vUYEda
StFEcB+RN9ZFaCZvu8Fl9G9Oxmoy5mRbM9GDPNNeFwoHqSpCgD4BWq5GP/UvRTiJ91pdYa2Vkxfk
W9NzMhl3rdui7Aa53bd22F7zm/Pt71frzxuE+HgKA3a9qWzHebVYxwaWjEV1tyNG/aQlXYg2TxBS
Oz50s19uui6T/3hLckVo3BiILy2IenVFVY+9q+ak3dW+f5AN4LIMPqvcvKwNRCnQrR9//w1/Prdx
TuK0QYgNum++pnA2gepznk27i6eUpgCv60NQDGQg6vW0/v2lfl6mLkFVti4QqC192atlGnTMFAcU
oDvAGosAk0oeiqFz/nADf3kV8zyiMAyDe/jjZsgEZPt24AZqdi3wVnCUtkcU4t78/svIn88xvo3L
8JtqUcLFfXWdBIGJtEsG0OMoiQaVDYHoY4YgloR6iNSNQ0nBwofmgXjMfQ9/f1cQ7v6nY8n46Tgl
NAyjKgsXLcJyzFcT+KrCryPqnWZnkoUEcqzSLQqadmsObeRCRJvNA2kKRLqK4mtaDM5d0sbDLrBE
f5XNM3a+SeH/4Qm8tiLkJcZnQtMJJwADE+t1xRGYmqb5odHs8qDLD6K2NkoA+84EMZ18kn280OnK
DykSEi+ttOm6KyMMpyOhr5WbF7DH0q+pHPtTQqDoPA8fiTfRvSpqy/sp7yKsBiNrbxGZfcyn9ERa
0p+Ki19/gbNVPSU9+3959i8OVF/WKpvwZ96Z4XQXYFkN1GUGb0NOMa+snHjtYwxOVLrd8saqsyOC
pCc3ch6a2lYH0h99b8STCwODQt0WswPCjpv7jB/W0XDh2qHzmODDxhrvijbdIugq/1AeyeWx//iW
5RG8+AavVufQpnzgYoIeocVkTs4qP7YWEfE0/Os2qjnkOwgTcSwOpKX2XrOkhv9+gxi/XJmwiqCI
uLrE7//Hm+hOnCUoTZtdrIUgyR227J8oqxYMD7hYiS9F2o/vHV2Gn9E8t10feHGhQzFY4OQ+aLa6
wNy5xoB3NaD1wn5F70qPqEuxg5oRe3gwyq9TLiVHpXPvwOK0RIzSUVPvSzeu91hFiEsNs7D9XBRP
UILv7YkLBebZxI0Y2z/c859LN9emG4Rfg8uPoFv68fsuVU/iw1neVXH6Pvd3Th+na20mYguWpfGH
OvEXx7ZNDUzniasQteKrjoLoYRuenWx2ZZA/KwTjvLVhbJho9f5wpeU3vVpJXGmR+5tAIuJ1YU+y
QVc6vsVKqoOHRBrB+zidCXjPJroJa0qQzQhbc4++Lf8U3/CLt68tSDBAZcCLicL7xzuKMwyuJ7Fo
mHRMH1Cr34xOdSdM/zl12k+0vPb690v2XHv+9F0tLJmkTsMNRerHC6pea8YoYsnShud3nUHdM/nG
esrhLRn9/BWV1kMRpeOaADaKGxMubd8ENZF98x92zy8Xk2Uj7UDQDSXg1bEedW1PHC37d3CLdi1K
B3oR4+SVFhH6zcjs+fff/BcvTRudKY9Z0nv/ZB5rqxhX/G7kIU81ZOxS+sD8bviHHvGX91eCZLCS
uL1nusLLczVuiLmVZtns6JFrz+3HkIjCWMGqJ1xwQDHtBUwd8Xyt4Pf4AY6NJGKhzdUu/pe9M1mO
G8my6BchDYNj2sY8cAyKFMkNjBJFzHAHHPPX94GyqjqlVKese92btKwsKRCBweHvvXvPnWfvd2vk
34tyUAhUhRTlsEWQNfx4sYeJoIFE53yZHsUr/nxsUc18PfVTvI5Ly1grXVb7xG/tlcw78zeP1c9I
geUlybrocbLZt4NL+enwJBWgZKrMZj9ZIvmifDQ/qOXj9lZDB8Ld7knPW8uODwBoj7R/1Xt14W6g
ZjPbgHeZ5Kjxp+G6TxyEvXbbdtbajV39/s93xi8WGswEnsca47PPgVL8w6swMYJ0ciuv3ntj1Ow6
gY1QAJTaspdPf3NKfnEozE7CJ/CWNhxn58dDpZmlVY2vct/OUfkh0Ezcz1VC2rrhmf+Hn8Ue1GUw
sLTU/raqKdwMrQpEvSdXtLmHvu7t5ORH56xZQHD/aTTe/bl6/BXx8otFjCPRFmGLCDni57rRngnr
kh1HShEqMgut1APoJIItTA3uYCxpkctk+s3y8ctTSX1NtpFngZ776arFsVnBfnDrPZZYPC/EdNA3
L+1NY9r6N4dCAMR1+WnVZKeB1IgwJASvP++4g1zILp4tbhHRmPXOm4hRg08qhnmD37dC8NBoe+Ox
Jy/WtdMPxo7KsRu38+g7JbGaLg9X6tBjZESNOMQmsDTZNFUedBtMmR5hZFGdvJEzR3i8E7gaV0yx
JEpUS4BfxU9y1r4HBwxyImPA3QBrZTozwgz3hP748xYqSIIsJE+sTwhmMMwXgtHrLrPK0dsSe5rY
zyGU/fKbl9EsAWVNBZOcCa1xok2T5k3yqAtpTceioru2x3deiq1hKutUzjgt9xr1ir5xS7To16Lt
pujeA3Nf7fjfBhD4odE5biERAn+uMD3H14FfLaFxriMRjbh18dAb6C9PTWXIg9XkEIAmJtLNKkzS
p1J7jsAiCjrkSEJbjNenkzLfTXmKlgHmV9VcZT3lJD60UDGP0HpYBAm9O40b2YMyOJcGHlD6DqWy
N6p0l81ViprtzccxOwHQa8f1HKB2f1Au7vE9puNsuhsiv3+oUtG028moQ/9iSvDWW9JP4u7IJnbc
1cEYpngjYmAZQsUzwi+dhfsKS5zcFtHS/jMNm6lRrd3gMUvqYj0WJZNfLZIenZRSLsaO7p4+767r
XfU5UnbxXBiBeWkrD5EIKpmDsehznDq87YppV9V6N+JTukQ+TVSR4P7Hzr+3Rc68O8zLXdz1J6ef
hrVNcGWWe6Qtdki8umx0drj534VjDFsmTjgVROPvPT2Y21Ck3l6Es8S5BbUsQ9x71sS+ffFbbLii
m3DF+P3bXHsEojgLE3acVm5aPJmmt/UITL1bREhbi9iUu9wZ5jU5iNY5KIvkGiZHsadaQNyWRk/j
7Lh717Du0xSsEHPB6BiFIl+PWd6xqUB+WvCW2Gjtz/cQ+I51CzYxnSeXf+S3Od0llAvNKR9HezOb
eb0dW8bmWRL1gKtIYh2cZIPaNLiLAnHBJz9urSFIdjhESN9EVbqJ7Mnez2xdL1FcqFcMPuZVlfh4
5tra2xBv1Hx4Rk2aSQtRB1Z5sUf/6x6bAkuxD8rw6JgoT/Tko6Ad+xN61R16CAua7fRc4sh/rtLo
4LviIe2mZ6gIjBLNkEZdFz2XpNY0PIFlcOw7Ru+9UUN9cI1PeRhEJx056caLZYCLSxhchxp6XBbO
m4S64ZI2Rn9Xx01w0R1jxsHRV+0U+QRTAnKYjOqbrgd1CJw2PaClAHpSogQTugUUmZJSg5GnT9t5
AlpTV7C/GCSiwEDVl4YtcWdBMq9sbp7PJVr5cePX1BG8TFkkSF4aXpBe5zf1wF2WTdjlgtw6EhM2
gcBoJarlOTjzL3I78kBsoz9zrYI/U66IAfJ1jYIwEiRgzZo0LMNydgQ6ASAxQAaovb8kaI3+nKuD
kxd2tymDxkdEKZlsXxmGhy8o94MmhnDfu8aJ9qyJBFHWEB8azhThulWxmREMfkro6t/ZRQaWt6zy
9Dhk0JFdUCs31mAHOxy6iOzQtoynJNXmF8+M2E/S31VbfzaLs+Il+7XVQexhgopBQA1u6iCf196D
6PPoI6S5TxBaRULb6rvHdp6C8ZE5U/nRqAbL6FRq6xX2BZlanQLQV9nqBY3JsIE9Me1bdiyfgklk
L73mcybw9LBF7Po0S+rpdKzEEXCU/kwXbtHB62ReaEXcCfjD6ucEpM7XWoHDzEejfvZrOz1kDZqi
I8Hg+Q4Jkf7sStgcyNWHYeNFbtluulnzcBS24UIfwG0Ye567zthwHWFQkG5LC3lLVRo2u5y6qTyU
ChjVqk3j/qmOhoV64qKoX4Xx4sORpsD7VzIaJNc5KZZ70BhO5F4nD2YJg1L6TQe3h9NpPOFi4if6
C9TtHNszX9XL+6feHrvhOkYue5sGhFETdDZfS5yuVwJp1sJSSPfCTL2HvrVdyJuTX588lSS3qBHV
K607e0vjzF00erW3rWRJhEE35rtBjqLc+z6JKEWheh+5EWnSPEQ1DxVXlyZ8fcrLUNz62ES/NH3c
3Iu5sT7plPOdZjmh0PAi9kHCSSX7azob3Jr3ym3UF3epMNeVNysis+osxVDnpgd3JJrXM2CiWY2o
TwpL89Xca/WlnVTz3Cec19n366/SirFUzF3CaYXzEJ1Ic5gwR7T6PRy0eyvmGhBkL8P4dkxdgA+Q
MsrpHWyMwAqg7MERTNRJF5iuAMbahCSETMsNTN81MvYEpnrQdRGeQ2lan5Q1kd7myuhReQl5WW4n
X70YfzDZ6ehwbXBUFsJJNpFuh88wboOadD4z2sQwes5LQOgB7P34GBgZ62IcpQdnsTQr04hvOywD
JF0ELjvwCpvOrUD7fGzyBfrShjRxNlDGo1NStvwBfIsBKcwDcRDZrBA1zDzntLEq/Zm45+kj8Hv9
7sfCXUfRVBytpl3u8g7AMzMX231Iy6R/Qh5BhMwg+ZKFa+aXoG3Um5Ml3oMRzqRyq2pIbiePFIiV
FlXzXNTzeBd4unsy1Zhf0uVyo1sOrlwMpZda9BwoN6YdHTtQEGwykluhOWtBlkx3ZmxMH+Ys070x
AmlB9xxEF6gy4libCf5XZ+AT5Zxf2LKPj6HJRGYeoOecyDrUyRaO6/ThEydWraMOvPaKfotuVsTp
ki3nGRKvOwF7pQHuz4suIqHkWqlOk7JR9r2X8Nu5k2ajblh6PcGdxpqV3BKdJQGaWrO8M5yMJi5x
OlxrUwdJf/QcGVTrULcfsGqpmXqzzFC9DvWHITPrScRQL3pCJb5hmAd5xqNXg3st5g9pZ4oEH7si
963J3O6bHQCI4pphGjKU4rR4vMn1HvUhTF5URdan2S6MS9iarGa+R56dCur7Nqpo/Ne2umn7Sb2M
xAfdW20Q30awUvdtiKsWYyA0K50s1I6A57sC3f65xjBj3jdGoFnjZb5ktwMm+mBH7V9TE0c71UUN
ixjZLvRNW6djIOwEr7MO2puohH/aF0V/EF7JpeG1eeXgooZN7sfpnSe02oH404+N6gHp4FdENsx/
QmSuNlGvnC+osN2dUGCBlAB3ZDsj7p1+0b5xvlZMNMUmR5mlVnDDpotVNuMdm5BhtfD8n+wiFgSJ
y4c2FNeERuPDNs2UWqZpNgPUspua/o/ZJf0pK1XDYXPv1hzA/iQAU/Ye0GVc1qlxPYJYuK0mN3rw
IlsewzFFY9em5Ux8NMPGGt/a0U3bUz9NxSbl2bw246G5qmK/wquNUoitPlvAkPEfLdS3ECb7Mfer
8ZITcv/eQ5SvU9NiSQOAOTsaDblnYa5uxXkcM/GZ/baJLmeUX8JhmTNJYgDoLB/rSPpMyxI2pH0m
p8+I2OOLWSXDzh/VwZNFvQkHIoxXKUCDYJjf6P+VL3mJu4l3DieJsM6YhZ4KZ+1Pk0iASOf6mBum
s+ojAzpnKfAeI1M+l1E3bmBdl/f8i09TPjI+dbXhsdSF8aXTHKRzI/+ug4KzojGNjggE/VuYht4T
bLPikKb+05iZ5Z52acI+kK3cqlycRDIdkus0oHEjLXsxaVhfEjMadn1gmHuS0ImiS8lwHHoeRq2g
Lw85rcJ4mrwzmwvxORPuvsJEsONxYgGWGdVp7GFZCsHUf/R5Z38elbBuwjJc+Nil+KSIX1+P7GF3
LmsXP00XT5br+/dTz1Vye1T1O5994appG8CeELS/zYya7LWKiT5FlB09kFGO9QM/uWJZU1OyEmWm
1yOOYVhsgORmjGSd77GhJyn1jQwHPPsI59q8LhC8oi/t5tEBGRa8tXDXdjyKO/g4EAOYsbEh87ub
UrjRI+QhthmiJzzaNwGSBG16Ccxm3uSlE5w18WLryEy2iVuQV0ME2G2pXCnXyRBaDC2K+ThNcomq
NXjtlGRz88CR5ariMYO35iQwRDKSajApV5SlBYGk2L8RVF+H+CaeS1t4e9eiAU9rTfLGmhUtjS41
xrswcuqriWb2QnDooVSj481P4ZCaF5dEzSbzx0PUtxhBdH5dcJXPukIBp4Uk0JIBDwwO3V7R951W
ULoP1miEzyEzU+qct0YCoi6Js1/XJFUs2MwECkTfWs+wwJqjtP0v1ux9ixpZv7JjLV4LDe0xQyH3
6Bdg85y+i7et35X3k8eOpSDNlqF32M7reIRjyHZoPIAf69OT4chBbHrf1P7Bzy38kpXw5K0xxAsI
bvLlLe0bNOl2kBFN0mGtINTNcrPXssyqe7sOynuS15HmphMLaJYM7XuhbdJ1dZa815E5g5Iw+MAa
FcDJJY/pAZt0MDw37Hi4bilFDhylgreE4TnHQgW8UYiReuFtSe9sLiwQVNjcnaOMUvsT+2Mq07xM
xCnOR/1egv5/152miaAnEnRzseRf6rmNXk2dWcTJLgAnKUCe6XqMXu2cSI+1iFID3Pgc6XeiM9F2
23Mf4jHM3eqhqEcWBp2Mg9z5cdvLnQgHOhrdmHB7JHbHBgcWt3xIcKDAZ4xl9IognL8TqrFoNj6Z
t+5GVCa3UeVMbb7pNd8SkBdyqU2FSsuniBk5aJaKSp/T2W2pG82qtwjJxR4Q79i88smzEcByEwPt
x00iwsnYG9OyBWiZkEIZHsvwKktMUW28pmTTWkRE5YDu5FW3LsYueu2bPkGn2aUL1SV2CbfsMGlh
MHBA+Q7CCV//PJlubyC2dBhPwo3QJso035pHuaKekHuSDeO1UwMPXdML4tQ7lqgeXPRj1b5IM9o9
KAtSCsx8JE7Gogt0a9eI5netO7vnCVPKgzugqOASMm9dTDlLWKfv0g9plJlnZ42Kod+XJBMn1wA2
+o/eoze66mwQq9eeYSWf8qm391UHEpGgFf8+98ManIwKzE/gPPSExFRAkxQdP/pg9ybfkV053zqt
Ii6eN42VwfxP4sjimvDs0vtPpg19Gc5ib7T8+bmy9XtK9ZKu+LLh1aR7/S2Ftlnsw66BwteFWDdh
46XkpRUmz89q4HLOh4r+32nAj2ZCsm/Z0bmJUBnGt4YmCsY2XBWrOnUbHnVBwc1LmPfXusR8RqgP
QKRybc8AmG+T3jFBQ7OFLPzKbmFU2MmjlRFmVBfSPDGTbg5D2UHEiYMRpkKePs1zMjySzdD/OQb7
fwvobyygyKwDxir/aQ3/jfj1OdVfZaXT6q9u/3/9rX+rUD0E6Dj3kYwjMloM9f9RoYb2H6gNPJRh
YmGhs8X4j6JdkLIVMMdAAUSXmbk7X+NfinZh/8GIECkZ0xbUm0jl/zcq1KVr/N+NXoH902VagRoU
7caCyf6pq4w6Nsk7N/HOrFnNoSktMJBkFR3maYLo2Dba/U3v/FcHRGuFEo6tH9OaZWz1lzl8zq9W
Nj3LM7JK8nv6Id3PIRWDVwT1IZ60dfOXC/KLXv2PbfM/f6C/TDmx29Ky/3nqtljucED64oyXx3tj
lmvdOFlGuez26f6fD/XjWPX7objUXGvkEYAqfx4LNABY4y63xDkvB/ct9RlYu+3Mku/ZsXXTznP4
5OeZddPglbr886F/8Sv/DKtBP8mC9/NIZ6jzfjKp9s/aps6rAsUrG9MTnALsa7/TUvykk/n+Q7kD
CZ7B785MZ3lG/noNR8nGwh9TcR4kYsCVrxpg70NmwrPtWz9ji+BkKjmR7gHWdILtrp+FJXlfjiR8
rE27Cn8zhfz7z/dMbibPBFrn+WwVfvxCRGFEXYHL7RwMgp8bEuy8N42cf/zfjoURhVcftzA3zk9j
3DhzzCKhJCA9Z7Bu6GlR/uNAvuC2Ui//fFWX8/jjw4nogJGq6/pkj5g/zxNRxzTskvC09VHyoW2S
RToQ27/ROPzq3LEILVIx4oQwtvx47sD5CeahhTjPuZbnDEIHPgxPGWtrznn5/fMv+knEstw6Hto7
QIW8SzmFP8umQX9Y/UzX9Az1AMKx03NMKzK0tyoarV6ChSUvvImHlC3KZUpa58hU1fmNePsXdzAq
BJY9quBFjvDzDRPZlg2BOqeKJMXn5OSVtYi1KcGVoblDa7T42zy3G2+FBZqt0feH11Wk9rGCNId/
Pim/ugKCvRVUGK40Dv8fr0BehKjMcsXDC5rsYpomtTB8tLNQze+UH786lOcxUaPfjJzl5zuKbkcj
Gcc659Tl9IZhzCNL75alnm6TPP/z7/pxqWf5FsJkDovIBK3Q329fKlLq7FrR5iYYGnO+0aiXyinU
yzywoV+GNsFv7uXv5qf/fmKWQy7NFZNXMPeZQJDw46lU+Yz2BLbmyYzwGpCeCsVbN3q8eIDML+nC
/946Ls21JKCznsY8Uqhl5ZmkQ3pMQerVh7nm9fd9BSGvSeH2nm3AslGCNpCQH/m7k4R364enfNGF
QvXxuRG/Kyh5Nf74nUmAzTBbOeKkC7PcmTO9cpl6xi62NN0gaZJaG6/ZNgKBX8tMTTg1+LD7BkJ5
uWWYxnekc8mFjNy4fZ+dsn0fKWmYBiQzz5VdG6y8ZpPhdnUBQsNKj0PyIpJgvBRe3RyYX7TvDVKS
oz/x9zY6o6c+2Fn90hKMfQ5i4VC3cgKJ/WCMGKeF0WwRnoRP7ZwYMB7DqLYOlibrg1ivpIFQGyZe
vibbOgLv1qW0pMjN5RgBZ9rTtChJzDLNlejZ0lI2K+tGJ5I7hGaEepkkyuo9YN/QOw3KoUBuY/Ik
KVbhdedF0r7neK5ffMVE4lQSNHDBGT3eGSQ9wg9WgCderSnkkvkzEPV8NUDqfmLLzL3X5t4b+3Xu
9u+Y78kK9bsm55s3dE+wJpHC9lcKQPvQA367NB6Zge5AEKOfxoRksf6SkTaELm8Ya6KVaDg1D+m4
tPwjdI/OKDijEXNBitl0D/Rb47Fug81CZ/8EApHzEzKEvWgdz092j65DhYLrRJxuCD6n0e85OZMw
g2H/bWcdWc46wGz91KmJP2VEk3MMIwIFV2UGhhixAxDuzgSS/f0tV/Gmpk9H/iOzm6TJDjF8O5oK
vs+dLRDmT6uymmYfthobE4NGxF1cUy+amb102ybQ39BZDW/jVgWewO9Q69wx3TffyzmbU5Yp2hYy
mKp1vwyb4MexXho9CKa9Fj3EPHu0+TLod/Ny27S8Fz2Z8PxJM17m2nNA89AoqYYnxjkB+WcB01if
3hodyjxCfmZVDvdynxnhEx5KPjZo6byOBmnRygp4F7VkTI1A9HkvQ5DAlrNWaAyuZ7+YMQikpfvW
y9p98xL8fWgJGrTxAJubh9iZ7QOqU5AWduyJ16rvq0/BnE7XRAXgYNajZHqNKTjYWcRtnNJC9se4
wKKx0jiJ1kM1y25jamhIdDoWkhOYzhyHVjbdkHDEPF4kkuT7nPTH1NXOeqT9tp6qeWIaarpI5hOl
TrlJck7FPZlgj9TVfat0ANY26spvknLwA0GpPLp42G9waNN9n+hDj2sCptWwngsWrsHE1LxqjUk9
e0Xe6J12J+8rnQlro0kHuJKaMegO4Yo/rMAApBvCyap9Lzt5Q74WeaPVrJPX2KHD7kuCbCcv8fZ1
NUVna2rR6AR68BiPgvcCmzgzbhnkiYo4nlaMqefXqqjRY7o2qgCr5zIGkcucOh+q14y47HZT9aT7
5CZT+GUzioENTgHylKY0tsTU4Ehg87KD+9guC1O0qiTAiC7XxhF3jDpmDeB0tKXTt4hG2zYxUoMU
QFk+pwgs1oAc8bBU9NMA4NNayJs3H1/6Okhngyl4may7vrF2zPz4oMC4EWNisvw7ESk0OZwk6Iuw
JmW7zhE+OO6qgbgYY3zQoxqu2OkGB9th4rSpGKui9I44kCjCCLFAnBwDqfS6aDXNWWIHtnYpu0eV
eyh8+0rvOjef1lVifgVMLunVpRBdQgbpsMmdTVfwPegZ0g8jfy/nws/JlSfgzKvY5Ir6sZ1dST+s
7sy2g32lW25qw2NH9jZFrXVjMODAZKupGLZS4ZI/o9lig02zHyA+q237HjcmC5KcQ+vTZC5oM7Pt
gckzD423QTe65jZPoYet4IqZ/ar0sdKubdeQL5ElxjuClQ063EVzICCA93FArzplyirkmfHp8mnW
iLgvT1uWIFZjNmZKstqO1FGIQ5aQin62PoEm5tHvkCcdBLkC48GFBv2iAK3z1UDkAmAuquLFlnXM
fo6cY7Ao0qbnaSVala9ulgTqY1K9WGkSySOIVq3eVpkYvpXBUCOPzA33M4qa8NgkoT4UcsKlXI1x
2q0KK0u+6L59y2gmbl2RxkS2Tywfz8VsdMZDytTOOQQAKW/6JkNTU5BImAxDTcqzN++moFKPcxiX
9Orgcz32IEcvBBB/2MX8PIJZvM1buz2wrvrF2g6bbis6Zb/HbRK/z2k6PMQdyvc7nvhsW/ekva5E
7DOa70kPIhqy0P7Jc1NUz+NQkBCpPdbxdd7pGKwmLJWzqOV0XevWuXgz2RZEguWdBW8tSpFD0094
MioSELej1RbXY9OIW4IoiiVHobuUDJ7Xi2L4KyDOgvn77HyRoQfVw1MzsITIBrLD3Cpd0/EkQ6eb
ByAkNShSsiDcTVYG4gSx5UukjOFhaOP83uo687pJY/c1H7x8SSdIQt6VqLJW9eTEN6GY0utmpGlr
hEPorRI03W92OqhzSSLWtkrd7mx5poGdvNVls7dY8nbMDbt+M+J3i1apiPxxlxSV88nLlTr0lTM/
qDTBDzR1832LvH4V9vHw0hVt3W1NrUV6GqHfu+tAAsZdBdEQ5DfeaCK2IGRNHxa0x1Xmz/LRBAEd
El/QlRXjG9/MDx03zw1zQ/Vh9bW+7pTq93QGp3OV6bLYqDBhBCktyouExW2fi4h2p2JnYSBa9ft7
snjA+Vbf4a+aJe8lH1tn1UyFewUJhWXUMWF70o3v0UXYJbKYdVFJ+7r1J6aQU1hbwTYofMGCaA3f
pO110S40ahjQKhZHIZAMEtA6H3TnpxddWvVjZ036KSgmse3HOV+TgpQiGEH1JPC0WxAYMx829wAM
3Irm5N0sW95D7cLui4w+LTaCU3XXz9QpzDj8Zs0APb2luzw+ms2Ar56AJ2ZeTu3sAsNp/FWlKndX
a98d1tJOEbp33LsfUZGMCO6d9uvA5Op98GCj7kyF7X0NRIqmaSYLv1lFeCc/5nau002TzBNo1VZ9
uMkY3+mshE0HCKU9OcPINEVK0kyTEZ73SvhNA3C5am4NQDloJr2o3YQxe/Z4nsYR874k8MntRBuc
0ehCOib29DnxJokII56zW9OPfHMVqaq4rcKioI9K5/w+MRyuWkEDSSD9GGj8PhHVPIJS+V7U/H8v
9De9UIt4XFoD/3MvdP9NNvGPaI9//Z1/d0LNPxaqKJnJpr10NRy6NP/247t/LB1BbkT8jot3m//r
32wPSth/dT4d8w82jwLfPZ1U3FH2/6bxCQXkp7oLbStVYsiIxaJCxRrwY90V2pJkHhkUByeIX4Y8
GVetZiZDK/G5MryHpjcO1aKBC0rrmYRva9f50w6e8qld9HIoHOyjM5TTUS9qusoilz5cFHZQOUis
X1R3vIebjynCES4TNHlyUecZi04Pe415Mb5r9xYVn1OgMVRBCi/KqMZtF/sXOKrB3UCycR6QHFwN
6cCndYt8pq632rDtzbQoBxH4reu+vJ00malqURdmyAybRW/osmfYSH/wqVWG7hMPd75eMHeELLHh
FogWgUS5e4qrz54oyVRflI3+onFsF7VjtugezUUBaXka4dmiiqTy3gpkksCCVt2im5wWBWWJlFIS
jLTq0QET+YbOMl0Ulzl7xpWzqDBVUTMuXZSZzaLRHBa15iBQjEEmfW8XJadYNJ3pou5kwPtm9+g9
kSyemJqxY0wpE7JFFTq3FawvhKLDohgtkY62SEhRnN1Gi6a0M+rxoBz0iaMvrUu4aE/bHhUqHsVd
GQ73oFHLS44D8CotgqaD6+fnOSKX4rqhjhi2dtAzcanq/LlDPXOPaUkcHRBnoJoqJAEq7puH2jGi
B3YF7lnkFFMro3SbQ9x6NRMYld40shieo5DREe378ImyPq9Y/DpEbBIFYEIE8lYPpBSQzhjc+8PA
zKdwKOkK6sFD6wTqxU8zpnVA0oqnKq9IZuAdTB+TmkxU36efVoFYOKYWuEI4F2yIj7E4eaHNtiHp
0FJpW1WwbKMIEK80qxMhfkzs66Dy61VK4hqxWpLYRggt8kzwtrWzBz979W1mrZsxiqst+vno6XuG
GxvocjuWqXyw8mXr540UvMs0jNF/9qpURFEWWpTH0E9mtt+ZMW5bk3ptort+05EsVa066lAykngl
zRDXDk47UOq5WOE3TR3QhzCd4mlC8vel6XznaJAXl61j3XJWG8mfSfrxjhNorBHpUoZCx2G3KV0M
zy0fiX9sojKr4unOpjHx5HbkUhxcGmmL8TmeLj41bboqpUmN69FT0/Bz8rUzcR1UUPCB4HKTekuv
oiJ3qpw2Y1uql4Tnb5/SsFns4NSg0ZjSSWG3XTwpq0pvJvI63km96/dW56hv7oi2Juqkuv3+zTJI
BQE0R4uPL2zbv4/pk1AYNq63dqIkuP+zZ2C05UexDK0rt+o+aTa7a+kR2rNOlx/+XbSDn6V99MeS
P1hEmX10qb/1htfutDVDjXV6ENnr9zstc1uONmP97VbWhHYjHYdwG4hQ3g7sc5BlxRl6T8RmT4yu
7c9DtWi621L4943LZkTmtB4t5tsUbCg0bHa14qDY2u+6TlQnMiK4ajas/11BFuN76yfpTWVK75ax
xHSuI8u+RGYWXAaoaNuEO5JaJ3Sj19BGMzi4ZULpCx/0ZPQBR/QnUveKODEe5IwDfPZQANQxyhQJ
cHf7/WqVQykfUgZCwVrnhH+vLRzp9L94eidfuFdWrUVEIgb8aYTGfHw3YPLxi5G7fuYf6OFfAuSP
a7uW6Vpn842ukpsebnVn6E99jW6hd+VrRY5YXHrTOgyu7bZD4xTfJb0Jn7pNDmXWfLhDeA4dKpUW
dUBl+5dROygpkn3rzU9xo+mXmGNw5SF2RkjrbiloV7aa5DqwK3lpeY8BLXJgTFip5V2YBD9qixkQ
KZn2JreCmMJUOWvLxwmeltNNOoabYcw2OqL2rvzozmqN8dYagVEGMka5PgTwDz2ZE+MR9mJL1jAC
Mzw2B3CHat0GeZ1sDKK+qnhc97X9ra56ea6TVJ0zGFHbyi6to2O7XxurhYrm3qOShKLYdw4z+jh6
MWL7WRvB16kDuzFXZCoWPVuscqqAIpTOtEFEhKSG7LJ+rTxPPnSOEGuo3vN72buMrvEiLB6snWrH
hyrr4Ej6+R5PbLJ23ZkLnHrWbqy7aJUNUw7fxnr0JgQMDPCP+TiVR3LbnMPAIrwxg06RRp5HgLM7
pDmz2hlSvtRmh3uC7sEVKcT+qeHGR8ntmRu3j15Mq6zXRH2s2Eh/OJO6qDTwv6U2ekAx1Oarj4Bx
Y+X5pxZz99s0Gc6WZ534OacmS6+raKUi+j0RHynqVT/PrAdOXxzibHYY5AemWM8o7cLooS71ezJR
qZpVMN1gLBkA2sTI0tdVa7NprWYqRQC6dGUs76Zgzb/ntmq27HatOwfw6XawuwqGWGdkh7zK1UZo
+pfastU37YL/JFvlOJUyXzlKvXWw1jd1oMMNXdxnMLUw1yVv+xBdBab47iuYmpc6cfbmVEePg6Xg
jDg5/V60nmspcNk0wn2MpspcezyGqEyq+Jn8R72utLNpsW5dDQHiIDYJwbvw3f7iozd5zIFQs4eg
fY27wptOQxsBvertKBgpkLLHzO/ok2hRftPgwr+hHSxOYUMlTQ5ShFXFQJ7liWGXa/5uXJLsN7fm
jR9l8p7sTiyXSc3OaulHDaoJblSvhtfKnIrXwbacG6+Fm+Oyw6Jbk86bgqeIlbxNUdImlVuvI7wH
4cobs/iqRzZunbQdWSOo4JmwqRCebkB/0+SRiJ9abzRuPasJ1rmDeJSLKM111MTGts+z7grfqeCO
qUAf0z9U5ETPA6/BkcaZZOJ4EniethFJhyQ51dFTiG/9gtYuzejS1hWtlbAybto4cI/sFHKqXllv
05EYVljmUmyTZvyoiMq5tcq4fRyadDgQFVx/9uoWiwpr4QaJDDofHxivIVRK8OB8zEt2YShqjZMp
WcAY6NYHiWd3rZo2Q/c+RUwJqC+jmsoVrMYXX0Mt00003OaeQRUfVQ1hHLLZ1zZW127IozV7husR
hxJm/n1MJxR7yvySNQ0826zqMfMM9X+xd17LcSPZun6V8wLogEm4iBPnogpl6YsUKeoGQYlqeJMw
CSSe/nygpve01Hvc/dz0zMS0RFNA5lq/7baLVVibLO3LfSXMYdt0hTgszXIzZym9Gcj7N/ZIWLJb
9up+KZjxCuAdbi4V3OkJ55PM+wnvRmG8AmPfUtDVf2dfZQDx9LAPWy/ZjyUBpIDn1O9RFxuNHWgg
4RL2que+cIM2d7U/I58OR73pzcl9dtr5ME9zEvWgBdpz/FvWb/qmgiA/4BY/eMhttqXV7RrVJN/l
rA/OwJWnZFPuVJaPu9mc53OmrH475n18oifpOkvkhdBSN6LVPD/pxZuv4hwnPzJvIy0sCI7lEhac
rtaVP9LIs2YepaXVHiD38+TB8XJJePzYTwn2hkkosH3DANdPEgm1AeybaERTU6nn08z8u1y7jCp0
XSdV4e50n4OIBEQMs+gWc05WphrHJqq8DCdoD0Kmv6VFgCobMiBubDJ2qxd0RQ+GGSrStMNV/jZO
jzFF1DtLL/1tkrsN7QuuuEFk9VkuTrZbWu+ShY2xzZeBjgEcHFEZuvmd9Fv3K5C33uZ2vXy1emu4
mSrf2GeW+t4lGmOCa6ubQCknoq5CnMXM9oOMqb9H9GZfIz6Tl4RRZWfHyE+14X8h9iveSIpy3oCR
NMrwToCbxPG5MoCgktw0AV57iAOVzVQpBilXZVuSbSOg6IPwKTSGeeNCxy4OgzZc17tvU24gZNXd
egTFlo34ltJKhT45C886Wbx6l1vr0E/N4vDVRDj57hdufj1Ndc8c34uj42UYnfLw0SRgyKQSDtoZ
39BQnJYlpoRlWYS+FjiRHgApl5eyM8ubPq2+sYASRd7YkvzhaVj1anXcRFmdfpNVxa1vyOrdV956
ZsXDsB9BjPedZXavjC/ezgaYvdA3v2yZgS5Olrt3lFaRGW1ROXA2RShhPBbetLGenr1xGq9kSz/T
UqqA8B09lHdFLX3KoAMn/Yo5zqSaNc/mPS2dXAVmuDbNsRo2zAFlGLwHicnBoRLXuqC7Dl5oooNd
dSoCDVMMKUiVHWFw5AMwb0dzqp/q1drkrianeLU79RyMtAEvp2y1QrWrKapZ7VFZglHKWi1T3od7
yq1TStfyfGqQfDY8QglDSf7htKpX0xUCxtWABcT84cdiel7tWfMPs5azGrdQzKnf09XM5a+2rm41
eM04vYrV8tWv5i8UxtdFN1bsWRjDvMpU98lqFnNW2xg90Uy3q5XMXU1l3Wovy1ejGd/YJxa/mGTg
tNkbYJqn8sOZ9l/U599JYXTQSICL/GPU5+k7nZd9//37Twq4H3/qD9zH+o3oVf8D8lmDFv+G+YSg
OeTbYH7gCnUC/vl3zMf7zQssSDQQIXLZrJXG/wMDEtRdksHImk9WDz0I/5H6Tfi/GJ0JQUSRAiZF
uAcIFNGOP4NAvu4cI53c+mSoAqD4gBWCJuddbEwTHGOF4GhDiY89XQ+21tsKm0tk9WsNShL7R1kJ
DEJuTKromih020vhPc2FWexIvuFWTzwSSabO2VWJN39GDiVlpBHVvoVJbZ3s1iy3Ywj0KtNE7EA1
38e6HU68CMnBZUKLPKZ5gF5yopeFXDytuFnWhqCG3WpGj5/KCsA5QGdN6cJn0crgre766gT1s+zx
nu3H3vfpPQTWUHmW3FlYiI41De9Pduoo4gd6MdCLYHvN59Qa5QEIYDkDdIfkYNue9zUO/JbOgwoA
h77bJLlpOj18KvIhuKbG3ryMU2dHdek/sOuGN2buyCiokuRLSV0DXXaFOi4+0H+RSWrKMP0cOj+u
j1NG6FXn6IembSjJrO1679H6i7NMWdz84MB1EbnNXNwbBOPjZrYLVtop2JVJj9i8kO5jZzpYUaUw
t+YixHWYz/1p7Bd69VBpnEWRGueyx9NT2JKT2MgXRA1mcyO91E93Eo8R5yegmJW1Ymdbrn+dUDF0
EK1V7W3puPyt/fLQKru/8TPIDJwST0h05m+6GD3wmzwFpyr6h4VwmM2kvXIPtDBH9BzoiwC++TpC
3La1/mLS4HmwWic/4u2wD2gm4mf6K7mp89h7R25S6JtR2/kNUmxWzqCd0y0VR9UOs7GKMhoQIJ66
bi89OmK0iWcQF4S9SQKI/Q5pwNegq6ffk0mH+8WsZ/L1MIvueG/Eg9BTX17rvP2UAs59Qjau3ww6
kriXF9e8MZpCXeEjIQijMvmQs5BEzjbhYvQY76N0KYh/Mb36Dr1Wc1NO1ieKQtqBsU3II3714mFu
6JALakfdwXyE8FgZNZptKTB6ZJZR+cfRGDO9xypPlXJIvh50xjhPZ2b5fV7bKtwsc+fsEUcHW9uS
8HmysaujHoMcohqJ+cZG3VBvcdGiE8P2a0e5hMHvLdDK2V6qe6xix9CVBbBXLW86z35Db+TH19Ip
5/SKKosXL+v8S9W4B4oDLePUZ6OI7UM5kOfHhRNOdfiNMUBmuyTWy92i5v6+H6lUIp3NoZZC1COS
7GH85LZ4UroA6+O4Kwv/iSywfAcXaO2Ssg7PU+Pb1SbELaOjNvXYOpHy59M2w1p/pP+g6D7ZWNGL
GaygqAdimD2/8c81LvreiCq8NlQq+SSmINdsl33s5TVm3yaJzdclldPA4G4kt1L7lf+CUNCW3Q7q
33ogBGyM37HI9Fs3W9iFzHCTWsIQO3MEPDFitwAlqGBbw04wRs2qROtiDmH+1YeGNI5BrUw0B4CW
xqYJxhFfwtiBRsZzOoobVrbwudKt+1aQIsKTYmorOVnpAI9MofV8Xw++eNeCzuqDHc+qPfqaNPhI
GeyRm8Gi32FXuwVfcikT6ONqBrtDsEFIfdGvcQ+QeNmBs4+v+EMBYod0hkdVkuXYrHAbN3d+oO3G
o7yA7Xa4KliozKhhs9wk/uwnOwyN3t2svHnv0mG+M+kLzTedy+9462E0fSqplLrqPKPvEON30twu
AMGHHDX0DbZeIIeM+AeiI+LILUoxbO3R8Q+jZacHEgKCQ5N2xX1tlxSUAHNuOjL+r2fqLa7itvX3
DdH4Kbr8wOelUlkro5Fyz82Qe/Y58LuDa9CFxruac34lXrbrEjJh9zT5mo9+2eY7z+4XiwJS19h4
Rl3f+unYXALle7fgyeqVLh5bgx2FV9oJ6KiUnRUVs0gOQ0dtAwPsWJqbql/0N6nlV+4oZmU6EPeT
H4M20t4RbGxTmo/keMT7GXDukyuS/kEII+ZyqMsTBZH9HZZlShvxIJxVbcbfqAt273UMRezTCM/R
GR8xBJmfC9/Kor4Kg1dlSYwgA1n/x9yV8xWWueWGLBxwNDnjsJ10/iVFTXF2KR+7Fcm8H4waxIZi
nHw7IMVoaf5xxA73/XJPSlG+SwsqV8uVhkeWQvanAizrqPdxVeVK+rQm9C+AI9upxNDpC3aYqJvt
4CpzOOJDwnmjliTFzcTXf5zRWG7sNUWEJqD0vtXJtFVLStlnHiYHjx8AjVShEB5MIuVoXMRnx5HI
apQbtm8KdcoNQg3rO2KVZo9629kVVmwdvV46L6upbWeHTRK1Vp/s8YS1u64eytvCnOTzyHt4M2KM
u3exhl3DYNUkrtf5NcxSdpBOSvhdg3fLtUvvWC7qC+h3do38KX2Jm9G8jWMLqVfee0wC1UIvBoT3
tqkc87afsSLTA+oG9y6yrQMRrN0biSNb2WNphogZHtDpE6QgqsA7VWEfPhReulxZedF8nfpEbtq5
QgaiG/OUmslL3NX0JdRgI2XtQ2EY2tmhiusCxB4GZTCxuZvSRt7MdaivHKPP8CN2iVyVWMBUVkpV
DHKET4Y9Im5DydD3kLrzLjRYD3o1e+FWEki1XcJgFTwlNgw5sh/iCUzgPlB63vtgcVCGj50aIhhq
981eVXSzAEbcYOcDau468rB5q+gg9B+dLg8SrjwqepL0qfd0mz38d77/d+Z73kOPufsfz/e336f/
8wrG8+fx/m9/6G/jPY32yIkJrPtRWh/8acT3w998z8QMyYfLYAJz+z8jvnB/Y64nmIwodTwujND/
M+ILE4NL6LhUAZgkHjr8hf/v//6UnNv/8r//nNW0srh/UgSLwOXQQ63vEL5KB8Sv6lpLcZSaZtKc
cM0WKGHqhJUctPZ24W6I/vSr+V+8Jr8qedevRdwakeoB3oC/iNtVbxqLDKz65BNzcLsoZOz56ITP
mt/AtZT/aY7f+rOJVb3uk6xu4275RTncGSjt8bzx9SqLOxR9IPa1fF4wm8wCj/oQe87OmQPrafLw
Sf7zH/aXEKz1i/MWe4KdCbEc293Pm5M0TDCkvqtPSzcM77TXrBp+S0HP4BS80OoVPse2+a8E7P/L
r9jlt7V2+YZe4K+PzZ+tJ0M/5N0U+NXpw6r0IQdWdbUSgxkcXIIeZ/fPf8y/fEFyWFE+rDcn+myE
1T9/wdw05tbuu/CYGjE68YCOd1wJkFSBY3xxIPf/hefD+svv1ccETowcWZ/8clG0//wFEbCYS8I0
dWSlYLYdvbi375ZlFe/9cLfoMbNug5KIFV8X1kUqt36umUemLaprWr251f3LoG0b1EW5o8KGnfbX
FlVBn7Ud/IungEWe7+enF8x3MQALi0cQtb/9q+up5kpN8moYjy6xuOLJqGw3vuqTktiwpMFmXMnE
ms4WgWgl+vDBtZ54B/XFCNEc2mbqeedszVb4mDMTp2dOxPnLs9STJ3D1oRoGea7Ss4IDr3Z1p6xb
gn2QPGIVAaAa7Z5J0uiQXU7aXrje3RndZOcjUh99s7lqDQ2zCdB1H2chN8vSATF/DZTTYvjsllnt
2LIRVnaOiwuNU8KLskAV4TE3lUEwJvL2iyS7i0cuziVzht9rA7IPqsuyvvOUzjj8rSzL55tBQMk9
zLWeaEhLUeR7bk4iymqQoBWPg6DTFe/prHoUlNOAW7yQcBJzLNvXD/vQwmJ78lSBtnNWCjtM5ah7
RHBMzKFcOL4Y40KQz859Czoo7R8SzUrF7auTDvPFkIb15K6q6WzhVnVD165PtQ7nV490nnHrYcNC
Trr6z0aBtyhqCzFtKmSnchuS9fRsE3PQRWOAf60c+T0G7ET3McvD0xjyoS2BDJ+B4tBYGx5+igT/
hGSAdfaa6vFgG8403DMDwCX/eFZTau7IBqb9drzJVm827lf4eMbF9tXWCmVpPykEqUanKfYKyaGo
ToUEYx3YQ8Ng3A1YBF5ShUA+aDlPo6EYGTUIKuU5UbUn3poezUSatH9Ts4erYB5EF40srm+eDBoh
jC1TaHPVmZqP/0O+Oo56jRTxbH6lvN1Efsw5StWkKRYJcb+uQGFqOacxXY3/U7v+rJMIS/zPuCQ/
fv+I692tM1IVmRJBQMqxkfaIR0Lz9uPfGeK43lb4Xjg3lpTQM9U+kDupoomSPXoFex5gZqwg8oYC
KBQpbYwMu1cUyqh+GonnmYPwQhOh1TkQHY45boYyMPNb0oL61t0EVWHPj61H2iTrWjPHal/m8I6x
Y/AH6jKzzNNkDb6amZoMnBN9T57CQZtjPkXAtzq+tGj/SjrjXRdTejoO8bW9hPqVhP/pXZEQx8AN
2Zvd56omjYzEKgPGsa9rdejttCb72SwIhwlo42xwQWM3hP9lwXhq0TjQFEf0Q8wAuQ8dIgJR4p0m
R4o9Mb7OrRug5VNqOlIAOF+RazI/edVIOkOL9tizDX0riCpa5c3W5960JUu19jaDnq07g1T4y5TK
npUxVu4XPDqh4AHrJ8L4w2y+Ur5BpApcOa52c1UYmxS+ofZJ3hGOw7tXGYt3lnq3rVmHWOZXGsCq
p4pPfDbAl5Y8QTxJlOR7mLF7R70xJlnE0x2eBbl6lLEI1Ycby/fjZwfzex1ZhviEGpidq5NvteXn
t3lJ8u1RTg5nNtjnOs6aSIPxz+D5SK3VLcnBPF+453iY7RgQ+4gumGuaCJ6D7of21bWGdfdORyqb
k6CiC1Cp+bJQ/IGskeHih1WGGMJyo4rpbW5gOXPX48Rs7OIpN8z8Je8W3qxQu84pNtHKZGTynoI2
JL04xEcScY82Tx6kJkRmDaxC4snecshuPLvlYoYvS99aX6rOMJbTkooxODlVtzjT1mr7ee90xBqe
Pdtx6E5SrsciVJzLsI2vJ6NN7juCHk4JzA4hVfK5HLo3Xc3r8Z9Zz2yRY5SP/J7mkHVnQ+Bcdg6b
1v4yGvG4NopP5k0bTv4jrbWFTwLedHIdGmhBgaS15cX0r0TcdMEeSqu+m0eSuPb4vp4rRORRM/dw
kqpKMb1oW7LelMJF9+5QaVf7hvhaWg7/fsuV1X1y09COv4bBlJEqL9u42S8BYcAbOylGQMq+MK6r
Mhv51VVQlsvgJp/R/jVHQhoC8rccEzkE8gPfajvaDO24f21mLAmbdnBJ85kwuxaW4mOVIblBWdkL
TgsBFnLbBb0+aScPbo1Zcy9UTV5FRun172aJvIqWPM63wqM2cCPJU7r0iRlECT1WaxMfYVlQ56se
y15DZAEHOdTzkL9H2Xw33kCHEP14joNrjIitDbwc3xNIComhLRHbdKvUPIKzk4TXXonhA7QX22XZ
qe6oU8VBqFyWugPCouA6bEsYxKDhK+fcJtXW8THvfTgBPBe+9/BhHmg6vjCQmXhbdM6J/3EGgmfE
3c431tAQPeGavafCHcvL2E7iekJqfiCWBHDwwytUU4fY4gpAUcPViovHL7kge+II8ZMRzohtCDo3
jcrBxXuUaRabw49vy6rdjlDGlLSec2wY3F8+qSxXsuwQxWis5YNi+EUKTlXqUtb6bE+2h9Jj1JWY
bywvwXJhdmHzOtmyTe9sdCR8WFXLzzqtjbdR3WXavwjZlj3XxSpLqDZlmkhw9ykwle+TnyK8M16W
XG4z6erH2GjcVy+1OFl1Z0BLtt0q5C5Z77kzrORpQrCuOTdL71qwCiOXAS94LBvDPLdjavw+dIih
sEkQ08H3vDoPDT98tueJxyIoO65yGQ6AaZ3kfko6VDL7zhcY25I5W3+jaJ7Qnrmae31sA8wjpGAN
9WO8fqJ57vAxjRVPXNnzFBmWZG0Y7MXsENH0rZHtyHWPzWfL0MJFGKGZLR89h/SmR5C2ktRmgomS
NLiUNKV63FVtuDiYhhOJ2p8UUyOxPuUB43ICaz9gNrKYN0qzcXcUlFKIFJdVFg0T8TqTR35lZYQM
Ib69Vm0S63qLgZEqeiMlkjHVoA7CDc8l2Ws3fPzy0pBxdipUClBhhCTVDCQlqz7l6tFBdYS2sDZ6
hswux8nl5yAGE1iLRjsfiFr3MVCE80BeYxY5XTLuLTOxom6xqk0HO3NqFHwISIN1qQVHDJT2QJ+x
Ah6yCkaSwauK341MuPtANfERbStQ9CAVkqCmB+4V9e91R2hZqe/CmdYNPHBMBiNNvAQJmndupVVE
ttnW63V1nMmJ3TEcx4+zN+p9ziUKwJ1Ou1mQSGcO4mZGIfTAp83FXM/lmZuvOoiKVkGfHuJtQGVX
EpY3YyF6WoVSfWfqNvnUIgd67RrbuW1UlTdbJzGZIGd5KMOSWBh171TWhdGv3tnGZP7uEgF4dmhZ
zdDW2GFOa0ztTwKeCNbkuys9PhAx8grvCV2ewGZHs2yYtA3VItGNkU7pUa0nCMlUmA3TkdNwyJsr
0tQMct20bG/6YkWdq5TTJvNIO9wuigIYMGZoontdTHhyFHP3v9jF1zXpp7UkAInAygWygOPkL65a
6II85MZrj637MfWrGa7j30he+Mv6E6yNIZSOuez9gs3t53UtjNNhzHHTHUsS8lAhQoQ+yR5vLsH9
FnZXse4uH8fhP99L1/X6l5+P/G6U4ti51yKbX9ZEdvLSyRvCzFCPeG+DgbS26udyBv5NOb8avJ4X
z0s5i6Vax9x//tV/1c7zQ1MfwFrMC8438WveBPoV4BPLa44YRGAGlqCzn4L11M39ntN+SPDhbpAb
sZesozdBJxzuH9/Cf40Y/8qIgZiGh+EfQ3anssxq0oX/DNkBz6x/6A9G3gdh820K9gDZcEGsrPcf
rLz1G0CZF6xFL+R7AOz8HbKz+b8AQcD5yNhA68ir8AcrT22r5/sgQSF0Phk3/5E1AxDr14ebYA1S
pEw8IUB3ZJD//FJlXibyknLf8yxRl7OANWsZNrl2rfQNjpzZElgzEfe0hSQ+cw2uR92muOgipOON
PHZWRWNL0JTeeVl8gaFQNcuEU8qcH1CsVuJg5b42Hoow714k4WbuVuEByLesiIRfw/yqa4TOgdyU
sTvSwF1BNLNnjR5kM+Tdpp86xmJrGQT+sAa7duk73U4R2pvC6DQkIPdxi4IpMOTXMNf+tw+h8hCE
xOYtsNebtMVRutUBsUGRlUzCvg5tmME+rLybSSA8r9R46Ym73fs9DR0bXSrTiQhkyR7bPNcPGFyH
2y6xq8uquq93/twYpBQGc+JuatdMgo2Xt5fSxfLGXy8ZfRp9TOgLO9u4iK+sNDggoqMtOW3go90a
bbr9o015WpuVocTkXgy+/VKGSNIypysfLZtw9TAVXxK11jM3OoyQ+zj341rerBototSy71OPYmeC
hf2doRF/za1R3ju+Ud469XRxzQmu8qMdup399Buhke1BrOXRKJuKK6vClgePLC+qc2iZHtMsuelH
qqenlOSIzbAWUpvTTtpNcxu3XfV7rrxwr+gcwwxNOVLS+f3F9sJvboxqC+Ym3npr8TWpA7Rfu8tL
iPNl06312G3pntUEsuKv1dl51zsXZ63Tdph27olUJjO3SL/ma+m223hTtCTzFXudjlwi/VaWXKBL
bY0H1czVY7lWeNdF2d/azLFbjLrdNg6Lh67MB0Z8GnAz3thPqJ2wRvb2fKvXkvCWzHrCHPhOKRxP
IlPFydMS+ASyMbgw4+V1E/LX5jm64ba1rpxUmmdW+PdyLShPRlE++KpmQsXXE158ZuWHwCapYAGp
itFRLcutWEeFvFXGoSAl84Ajtr6YNk+0v9ak24UQV7q0NxBoYm/x2N80s7O8qg79784YhvQscszT
RDUjAVnHhEji+D7AdSV7Q45XoLT9GRDvRqmeXQtdHtnAjGjbIJ+No/PR997zDJJFTprzGGOm8Zbh
2TDKPTrdS4DvYx+zzikGXaS0qIHH/D6lWN7AamGB5URhKS6WNMsdoUbf+tanjZ5aev3RT2/3Xyq/
K/dkOlBeX2X2FSwwkW7rJ6XfjbXnvrHoKVpG80WMIYJ4HcbHdlLGzURSzS4e2yTKTfHKYdjfkUo1
72GKG7pYE/ekMRg8C1JviXP3+6iKaVgCcOe1Ms4+hXwbogdfkQtJYEasriVmHLIWz8uQXQ/VgJph
wCCFV6SOMawDLoNRiopuvhzbN7z3nsFn3ooi7y+E4pQPTOnJiXoh8sWXwjkBDs8P1VwuB1IrCPlv
2+6wFLN3IzpF6qQznTrNLB1NVj89TGJ4Hi34fENq93aCoqvJaG56MZlo8A2c7JG0OjuH2J2c6prc
Ozrng6+NZCT3vCV8ypHK7+n3REoRZPE9fHN2h97zrRatOLkSPf2SWW9eq1yKOTtz+NJ3/MgkZbdR
15b2FSoIkktsl0faTMqtqkRJ7Hha3muO3U06c97R5kv+po8oZhnpq1Yx5zOa1+E607P+Ag4Eikp7
tnyUHcYB0yMTOqiruwaDDM0AYTm29wmzxgn3a0pFki38lgVHmeQ65s2pLRTjegYZGzVtHV6G3P+9
bcxpm9jkDk5pUJKrG1jIkMlgDzbgZhVpKiKrkEptm9HNkRuvmSvWmr4CCVztNZAVrzjhC6uVNP1h
LNWqHs4V2C4bLmV33wojb/QGQpS6C2AZ27uDRW1wlgEDHAuULAukZuc9zFzYsJgxr0gx8eidOoxp
n3sr687pUul+A9Hsfh14+jH20myXbi0j9gX7UetfJAUKdhSjMT03BMKdpY6NPRqOOjnGEr48c5K7
tBzLx8DIHUQKisaHtEDBtg2XKX1tA9HvlC2qowV7+sZgh0qEWHrqthI9iOsEKIdEBdH63maZaO1U
LQ3ck6OU2sAto4/laP+9LgSxRHQ6TTeD6pnbZ1uakU+SYrdZEHmjgnbxBDL0LuOLSQjqm+zM7JU7
GQsYMYU3SLerOxC78HcTcQlFAGXsXBDdqRejKJfbyvRPvuWV36vK8d7dOnQzROiOHAnPVch86XRA
p6JOFafttg8sW0e67IJVdcNvkdazNHgelXavwVDKdyOHRD5Xo001itdm00OMMu+ZeyTctfOCAl1r
G9jS99uYYlErTU4dxulvRZaFgsMoQeNf1GrtpkKACwpn3Gc5sCtijKp7RbhQ3BJjlCQ8xYPwt3ZY
LXg/ZfEuBllckNE+ln052dtsqeNTweqI5STlZW1pSb9bpENWZT/1AeIOWiTI8LFDAC9gr1d30tP3
OEjlF7KVFMG3dojNOqxIFZilNs6dlat7mkZIrIQpMb4JU9MkS0YtXWGkUB9xqLbd0Tem9kuYzDUU
+xKPp9YaHCyUWY77OvSr/EUGGTXuQeMMl1zgfySu15H4LdryxDtHquVom63eajFLFt803Dl+Z77G
4RALPP4mOiZLGe5hLEV2icPWRN2g/W09juhdUDUgynfSPCBtSAEXFbZ/radBnhEOeZHXCjPSauzx
c/DAoYNZthTriZ00sXQQCz/sqDMJxYbiIOII+iHqXTe8Lg2FMthHtBzNft6eel90NcRFjSe/ywd/
g2K5t7bUXTWfC40BEuIg1Agfcrl8p7vFuYkRG0WO7X0VSRp+8tO6emvQE+6dFINTxBEfVxutCuTy
lK1wIrqzNk8ZzOtNuAj/iwJjwrWBngRvnAvLph3tfPWnLr0aCOp5DjEcZKDyhABtZMdaTA5AcySZ
k/9aLGMRHEkV1pegiMHVZzu13lSoyE2u3fZLArD84Ia4SLb5bJuv5DQ08S4xp5FnyezHDdZN6z2U
tsx3ceUlyO6aPP6M8Lr+hKPG6/dOnc5XYz/qA+k5BjklHWkcRDIUpzwp7s1lzD7L2r9NwB+atFKk
Dxs7DD/pttZD+CAGWAv8fjTbh5WfRShh7DvSd41NYCX+QaKkbzdup8RXelxtWsuaNnmuhfZpG6wm
NNmWQXjK1uozsk7KJLklxWTB37TEJzsvsfcJd4iW1in3o2mO15aR7ryxq76nuT0iFhw9n5oe6m3B
cUA2Cw9gNnH9+KsnmnivGpP6Dj7NZbW+iPEmtefiBGZX4NWKXUTuWZfQnJEUIn9vsUfUm279R2uk
JUeLM900VA29lMANT5lrpgczcw32g3i87loAaB5wj6CBrgq3icmMWE3JOVgo2NkD5YzHIAslSSMA
wp97ILpuk8aTwk2ZuXi/2tb2djJelqvCsNrzBL12zU9YXtvAKd/iJRtwLw/DsWql2iehU59kmTgR
AVQvrZ6ncWvZVveWONK/d6Q0vltEWJz+uyX/W8IWYTtslf94S75Ls+bPG7L94w/8sSGbv7mWwExs
U+ZGBZTDGvxHVoH4DcE6SYn+qkO3qBv7+4Zs/Rb6LuuFQwwl/7HWav2xIQe/OaFvWoHgjOGPs3L/
ImL5Z6KWX5vmhE8RKBIBROUs8aAnv6A/8WTgEapd9wSsRbOznVPnkJZtfKaoj15D7fYvIcaTPave
sremOT4HJaxS2NP4QCxo+yq8vH9hD+1fEoCxf6GZ+BWb4rsjtgNyGTGy4xEB+vP6Tl9CF1tTKE65
Es0b+cfzvVyrJ2p3XvmKrNQHbo21orQp/pbP8ZP+5896H8f+i6QfrQ96FOJ0TTrJP2Im/iwRiVO7
JKokk6c4oaaIxgXMb2MW3hRh16wXEHJvxigkcI72/KtZhBmxyl32ZV7q5d2nyUJF7aKdc4LefFd4
Y3kYym4sdoDq3oMPx4SzZfTdU4wR+hpxN5Oz2QqWrtXUOlehtYUhrO5SmyCIrQ//szUDydU7wRlG
48i8t+HoNdinECUQd+bZr4y6BfM6uvKlD1CZQGHtiBIYL2nd13s261ptDNIB8P1DJaVbUMd862Ri
bdDuDAQM/tM4L125FYsEePO9tr7tBAFQRmrgo+oaRx01CeHbwlicDX4wnHWLPymG7NhLt21ap9vK
nvXnOl+5RqMPrWtSr2MEEnp4IUDPxyJrlpOJQjCdmQvdwFs9fprRuvQO1DcQI8lsSKGHZ8tLiKn1
AcoxWyuXpPlKXjUZGLVvEhqWUlw8jQ4NYVRvMQJlvEqohYKEQHIpPfQZIh2eLCLTdsiLp/EETlUm
EUzfcKFcImA0dqaeJCG07NiiijjAaDYU8A+u11rGTiSLc1XPHdNqkmT2tGF+YSDvFsHHyi50dHFe
00glvA5fuvvZz3VATYBX3xd1R2pXIm2i/F06pARGS9Q0JguEyQq+74YJaSyIzGGxA+jk1Mbeamb7
cFAq4k0NT+jgqsuCrgHKvhnz85IHeRS4g/8G9d8eF0CkXVi2w1FnXUMjkj0k8HK5rT1AWgQFGLbr
NfUut64QrM9nSk0hmbklqahIJ/Yd302/s9SpO6uxZlrEar/6bsP7rGoU6WwkrhEmYiuR1GgpGmo3
nt95ecS79whBDfM+FtnIZZ4zRkyPVldlc0uddt2QH+TE5GzldHxZm6AdiveaHjLM8UOXH2yzmd6L
QtGMrgrmB+x7dfv/2Tuz5biNrFu/ynkBOJCYcVsTq4rFmaJE3SBosY0ZiRkJPP35EpLjt9g+8t/n
uqMjZLfCZFWhgMyde6/1rdG86ZqwTd/gDhX1MaygOd51GFDPy7AA7TftbPyixTHhZXYt+bbQiRho
igyq5alojP5bFQ3E6bZh36DW7qWT7vuBxLy9jIL5BrFHNW870+/FfsCXkj7NYA/m44ypfdgaEQFE
IPdb0rnbAfnHV6gGnHlzA5jChpk3OUfxlJvQPOOEraCvLuCZ03oHbkK+dRLShNAcJypfBPAzk95H
4bNoxirh82Ptre6wy/u3FhFjMKWo8MmC0J9tTiLsJ9EiaEKBWOlAYDnd5z71KEHalNz1vYp12L1U
yzGVU/2K2IbJ4oiyfRO6I52QZOJB3nfmoAwUCmr43cxaqFsUQK55G3JAH5Ck1PKthSuDstkoFiQU
LOUhnzwBxjVY+z7TNMQcRIo2wi4vRQemXm7zyYbhe6UiC8bbjp1AzG/uMLRmfQ7QcPMP8GShw32E
jh8RrxTLNH6hW1KkHSpgt3ob5p6J1twuHfQ3bNQNlihGVthqjcM09ClpxEZbXzWBVdzpBF218WTK
GQukAX3VNLbuHCl5sNIoKO5at8CfRJigdHckR48nBdkToNzYJ+WlRKGFd4Z3wL1b0mUg9DlALs7p
H4CD7UbDrupa/6sBWosyM0UOvC3ipRJgdAAG0BmcA4qxxp9epTDkbeKB9NgFgCQ2Ea1rCkRiq/Kp
k79jb/2Eq9Q7jWGYuVfoKqaHwStsgpwBfo0EZQUNx40gLUF8ypCuAML7gxjM/AaTVETHwJirS1JM
7bOVD0pjQAb3m4v4SCNvRIININ9nljQWLMiuujhInK6jZEwug08dznwwKE6qCWp3H6iWJp5R9KfQ
soDHcAORl8c+g7fRDucd9lCGa4xjfQvpWNcFm0FaeIShM5LoVU32zOo3elm7Yx0Hihe7zkFFLPhd
aXef/1s4/q8KR9sTv1ZEo2VI/s+WtBXGLG8/lZDff/RPXbT7GzI2PSnB/Whhm6BO/J8S0mYq6Zgm
ZcoPEtafuCvvNwBEVHXAJGyLH+On/iwhbfhZtmAso0cjuij9T0pI3/yojKZ2RQNCwaodmKbt6zrq
LyR+UKrYq4suO6peT+dEmCc+qYYxoidrbENIPmMNji8w/cQ7YUWBEsMuHAZ0cDvwpNbkZeiAFtDV
ezz7cXM0iFSd2g00vJJCIQF/W6boYOYIjhKtD3FL3oZz6p2BiSGmt+aVOs0+jalgcjxlBSPTNZ+q
xDhwAc0nXyut7avNhXnmmHVaiVeJ4CISy8HnqHWgIdK2rWSJ8fSTEtRXFpEhmKNyQ/8I8CKcRlkK
G6hBTTXYgheeag0EIhlRPcbKRWOVCvXY0uY/wZNglYc14Ld3Mb1QeQbLKoOzF/pgguHuP9Pl5GGj
uwocvdLo7FpnyMyFYs3OBz1m/g70tawYrLKwxTP2VpQsFlA+KY3hCDfG/rRo+nUFmeHY2SbKHY+k
xdvYAtO8qbGVvmQeA75tg7IDhioKKbqdHH7fKVG5ApUjree0A6LNfr2KeFr+s3XUjM/NfZvZ+2uY
S7wBd4U9TwWvZtqx9ZxFCdOOwcYasvFCxad2cl4zoHZ6RTvIZw9XOc4wmcA36I1eEyWKHIMm5yUY
I8YmU6pusigdT7YM81OlVVFoEfT1/E4lLVWJppT7mr/5/oUWZoweJ04jxCuD/oZXQQ5fadd9geg3
K6QxEbJOlVvIUcyuyNMHFMR8BDln/JYaoQdtlU4HDLn0OFM0iQYCl0QZWj4yO6RB+gaBaVdNX7rj
EV5DYn5uvc6xD9j6DSA/8AxJB9Dj6LEKX+ZiesQ95YK4TTy4shrXvFhdxiAFPPtmxaFiA7WeK/Qf
r6vUTrrEZ5FU6UBvRGHBbwIRzZ/M2Xlvib6JehPmVeKRKLZB48ndYLUd32xo9769XxV4DFVx1BU+
EbSEZQEkjw2LwU00Wjx6/lTDL6CCwcHW12CSobyBRgYPSqwcAn8LF1+MLirPMJWeSVfXRgbQh+Ue
KXPrARcgUUHWiASOfgbN0shGNE2QVXjfKc2fBTQxklzCqgkiRuvIHRPRW3tXiFTifbUYaMJGfZ+g
FEaJrDVTgd2jyXYHNMii45f1jZkiCLPCvY+uFivySCtV47rbmjS59RZeJUqUUpBj9cOe6Zs08lAt
UtJwSSYLSJcCHHZfLii78fogWrKQwL98l7H1skaxVheBFiBr4fZ3QcX6SAyo1K5IlOLirRKTxmTh
SGnnvwK5bI8wW7ANeoMnnh1aZy+0f3EI1pynJLxgMucLjMcFtQruAGr39KpIXI5FU1rycczUOaWd
4gttVoEwZHJuMMPmIccoxvVZ5c+rsu47XxcdPKj0RIYMUgqiMnEVQ7BOZ36DJDwT3ZURoOoe/C4h
yKwZ8awabTeznoJ52ZlF7R89tzUP35V+jTLQNSZGu1FS5y3Yqo2nw0JwVYK3LeMJQ3rOG0Ilph5L
S07J4wy1+AacV7hf47VsqJmPecjyzCnSwJkgCn6P45EqSM0e7LKeJcM0kZf2bj1wBZG9PdZwf4H+
JXnzmsPaPoY42q6iPrGeV++Kh9MyOgQJ56anjgwZB7kSS6S98IFVrnngRqhZ8ZyGxDN5Xkt9jqWP
zsyuQAieS6AVV5lJSODgaNz6OPEtFSmxd11qsTRjzeSeItWYG3xmIAjGtivcN3MCn7xVlILPzQDi
PHPnad7Rm2N+VJqS+0V0WC9kxV06hSNPROk14jaVsI9LzoItTNsaDsUYaimODyhvZn6pJUdWTKxX
nJOJmSYud7dOgiQRB+Vl6oqMpIWhPQ7Cx7Ow3vOORSd/a/Z8Zvhh+v4ffE/cDilkZdx9iHZtUy97
4ySa/mEkf1ZhqexY35DZkayW2Pp+DDW8rG40w5fhB8eVdUnLGPswJ/MnNiM3CtrhlAVdQ/zE6Ezt
niOsuHc8nq6iQJxA64LLi5/5sD5x5Rg4L1PVK7FVjdsmh3VllTJBDMmQq3kReCKrlymO5/yzO9ms
E4WjV6k1Z4eDtfsWFuggs6EpH0QyWAg1q3eax0ykao4am6DBZL6Zo5gVOER3eDstLgtZQf2gR17k
ymxUwhEJmeSczEeWH7uc0C/gBMRxKSsyPj1Q1NclymhSWv0I0W/bpWHxsGTFvzIzLfwAlLZB/7jM
22PVo4k7k4vGU0NtTYXAM9mSbFalSMsny6XL0bTeu6zKFxmL9hxGauBkPwcTZnfPpiR3gpNkqBFt
OmbPzySo19fsMcG9oN0AtKkd7UPb2HSdhOhvcd6AACQqhg54nHxK/QYFPICXr01PeLAlm0tH7tK2
7X0YTBnPAMIPURrTse/hfCZDfe1nAK6iezOBTUXa8ucKzlRdd83BIOXhvmb4npX+Y2Q5rvkZMAC+
bVjrpRedBNBFVlWSw3EaebsFRT9jXRxbO8uzlmrrY42JN17jZNta++DFaolPtTvecHL7kFcWlnmf
dh4nx+kMMRtDveFPM6eWCn38YfbISzuG3JYcfbvBVVz+JLzubWe5C1Tvn7ssZJtLVXNMVyt/ianf
0e5+Q/v8wb4EZ197/wuBoNBLArmPA5hHG7NW2Fdyf7gmI9y8weUDRKAzXPVWEGH/afbLT07mN8Wl
YGL+0ORJhXKgmwKaUW2IUtIe/+iY5P+eaGpBN4HmXzTJoHEZNQRQDA6zkYVHc6TvNmv2QRloDILj
YJse7C67Cdokm2+4Xt571gfVYRkIdJiL1NzH6fSJQ12NAAC7tR9NX3GeYIWHwIAXeH5MXNhaomis
g51z2rR6t30AqZNQ/lTeHses+sZx+pkshAg/cNfdBGmyPJQEtDMbHEoab4ZzFYWjf6nD1NnHTffc
6N7Wpl1BEl3ZyJt+iVii8pL6ZAKhEFM3nIeyFWdMY8bRDSWpodAPLtJezC0XrQI5BsFCeZDp4YEE
ezINodqzYmksZ37vNNnOp+o0llzcsQmAknPG6hDjSzoVmpqBiXxrV3Z1tNAqXAV6h2B6j8IiDvFg
5XxhXTob9B1UsyMdN7xZMpezeWntyAgwH3O8tBc5F/0nTsjGZV7hHkagQR8To+rf+xX/EXE+PeN2
aK6ytJdfMsp3rSPHCs79jcFAhxEffdBtt0zqzS07rw+q1gGR62opa16eJtP334y8/KIMLZQWfoGs
vCW0wPC5bYiloJnI8Gq4IvcONqAmnbD4x0TIF2xEkH9OY+W+15qMYvVkFwhNS2G1Eqc5a+031Bj4
7SPZqS9UxHuq65ZKUFNXoALm+55573PUsKKw8rflPpXMuA04gEdT01uI+J53nSa6uFMhpksyGL7Y
1KBH6RV2HkrGZte7wMimvIDx4BYtM3q/gSv5mMKYA7GZIXE4+ks3xu8s/jGps9hUiLggm5eWBdGG
SbS0GxnbEaDIxGBhalNapvkwvRh5h1l+RvrkbdJBJLu27jmBQCH1vVbepB3PRQom9aWGbnlacECD
b5jzAwyYZT8k2r6R+enBswrz0xSrgFvcLiX5zQy2KPxYSMs0/IbDNr4AwLtNxr77bNAEvUbzcePl
FRJ0qoEnpuPmF4K7adcMnF36M1K6Of3cefVgnsrcA4NoNGLRzUc7Cw92aA/NhPdMN5RjDm7RXUQr
hWqW9tBGuakMXmHRsahHcKIAEBrTbGKwcQWmkSs/y+QCHrJwDHMTk404xdvYNQf7NUhKdl1rQN1H
mkNgxwd/itzyujFb/j6XRBrszDUwZGyZhu9R44V7cPZUW0SlUoh4o8PelKLOn8+mtp7O1iSekcsX
27KZKMtDg/rsL6OivzH6fhxwcHR2OdjrmZEF2OhjfBSx2EiaaYcdIxniTCiltNXnxQGw+cWZ8Woe
nDKkGpEYrHKPWN7pn6Lm1hHKX+W/vAPQvA7/YAzFu/gwAJoST8iF/vHRVfgvcVp1SNqHUETWrTC6
hJxX1E9XqZ0m8XVfR0u1r70uuo0rXAOBOQATxus2/ueXBRcyTmvKdjIqPppzK3uIZJIRnFzRr71C
P8MEQqWSmnTkcLztU4vKZygXiiNjjP8pLW0VHX+4Jrw807fAowRnMvdzQ4Nc2nyoxoVrMhcchTLR
zIQQd6TRgjwskxnOBv6lwH7OIWSchDbaVA7AmusRbwetS4/5/wKkoI+TY69P0HUTV9kfq11yqmwW
2l/fRX/zJWouFip1xmWmLz5erzGMU6j1EMhJJUXSgQgKwj4mXtQ0Ld7NZlvV4Hw81TVvpZPPj01P
rwJYFB0AqdrHsmq2//COPs7OQoGpG/am9szbgm3450touBoWTd1wbNERcKzXLs+eltQL3GTqwGD1
8kzIat4djG2neuR8UU3YUK90Ox3OblfrMxhX9tdvzP67N+bh9CCREzn/vwnOfYyRSM6a5AhAkgo1
lpy9BuKUptZXVEV2Vz2BZwyc0yy1XUbZssvPTCRGjK4jvffVQmqaM6dlZ62LRc8x1kg5RMUOwrrD
6mUtIs23bHWvBycnTzYzM7olOYai4WamMfj+/VCalhMO2jXRqZpr9cikBKvpmBEspuu4t7TKubeY
5ZE/5fqkkv3D92R9dB3wPfkMdjzmybQQw4/m+0QYDXAh37iyE8g/9K0XLJ4B9BHuGcW7Z+Fn7ALQ
3HiqLG0DVORGv6VzOixPKiQ7lkwkwenEXQzSHAqHf+Vi8afyC8Ka1vaQbWkR/9SS0X1hghqnR6l1
ftvUr0dUzCPM4WXW1ntwtTRvYFmhdQk4ELyv3/1/hf7/KPQPA773/7eE4SSnn/rPbAf6B370n+Hr
sbSwO9E09un9/inwh63nIEFgFklQ6Pe29I/es2Nrgb8A6Yn6X/el2VR+9J5hcpDLENKUxizg+LqZ
/R/IFxz7g3/EDJnRs8pYNhoLpP7r4/6X3vNc9v1Y+WlwNptSXRtZV++m3Mofle3m7yWL+Am6JtI6
DILI7PJVcbdq71YZHuNo4x5pEuI8FFnjPQSq6CVfkGRfN1rHl7A1xye5Cu2iaiAYhPxuVH8CIBU6
IP9ldnuGQG1td2DUyiI6I1cr3ketHxybIXhJoOSia1wFhv0qNqy07hAZ3SnRSsRRaxKzVZ7orVLF
SqsWWbmKf1UIGWPalbdZqEYGg43ziBYTweMw1tEfvVZBxsZ4gxcQUjb64Ox10WpJJ4rHz4rHdmvN
XfIHGHw2gTB24fm3yr+v6QiUOzXb3X3mxorIs1asVK/5D780jAdZZZRl/ljGt6NhRSfP0XLOGKEk
nVhpOxcryfJsyzlbICWchuRtqePqWACX2ON3TF7FjFFnawdlcNVpS8YGH0LxNIskuRvcAenlIONj
OlGb08QKzi4y8ysT+5G9W8rSe8LdxY7PIlT4m3lGosVw0RqQ/pKsyfDekeH7LExVY3hofXOL5g7t
eNgC3Iry5jxEebanL+LplQzaF3Hr4XW7jCyelIUV3NM6uHVmGZKQMfrD4+iXDVnBiTzmUEh+T4wo
6LdhWhaSM6dXPzXF1J+FHyDx1NEw1GggzA0dGCPW7JhAx8ik9J/B6Lr++KUYcM57g0PiDJxV0mdI
syGJJoqBEdoQu/tdDPR3D1KwvcMpj2ZtTbKxPY4gzppvQ/OnP/dr6o2XEIATkITT8VuGo9kv5OMY
OipnimGMbUDZ0VdInYUBeGt7MAsZlr5Eg8pOo101ezz4GTtr5Y1vNcFk997UotpDKEh0kN36GyiL
9kFIyvuNSsV0t/QAMF4akw7v+EA+fAr0WCxo96/QnqSP0+wn9zj7ZlG88+1aE275kkl1vlFOlRjd
xVxa4A2c42ii3MaM9HelkNZGOP34OrnMTQNy8D7RCnhpoF/vsmJ5cjoKOyoi4W57IcbqiGhAw9mR
UGJW8LYjgctntMX5gZT7ksfbbrfsnjS+c4yeFSo6eu2SGTiBWNQ00YFmBgcGpsNgszmBtbGNNzUX
11YfihtpCmIYpPMIPveIBsW9LLUTbWcOCICdq/mIX4S0oUGputyMzhztKuxoSJGrxrw1sKl4u64b
ODS3UXhIEb+crVIfCXHlnGwVTpfBJmhlasr8qmFc3kNEXJprr2uGs5UN5SNCBKfapNJzrwDz9ZBL
ID8mPJi5zP4A1PtJGMOG+Or8nXBVZ4cNOdnINOuejcEqbotJ+duuQkSYKlc8MXNh1QpKfBIhcmT0
MrgAopwczGyK2YRpPBKUl9/bTvVCOGSxjZnRbwwSzLI+xtBXJcQjiGwbwR3fZqlJIqUC/H1kWl9u
Ve7pqy2nZ9O2yfzE7nDyJVoikGMMuq3MeuR0h/S2WPI9CA335LtOufeoNcFEON1w44a5uW9UpmgM
4JaxC8f54gMo3CU56gpVJ8nZH3r/2ffd4bqevEKxSHWsKVh4EGOnbmR8Mxcla578eLkD+MWVq+Ls
fhlZG/O4Do4SYidsyBBXtDCYMsYdiLjIWoZtX+GNnTqXo2GaN7clxtIrvy21OtN6Q29G6kwMbVmB
R9u4YdPvS3gZAPK5KA9TAeMtWnCcbL244GpbdsaDGhhh+C2lK8g1h3hKAIrq1ZbBTXVJMTjcZV0A
7MJ0AcFX+XJV9pa5N4O62mWOPxzaLii/YGcJ7hMcjfM25uv/kgXuwXIH45Zzf3UnxgEyZxGbz1Zo
FTS6nP7VR13x5Deqemgo1vcz9pVDUSNdHZc+OOE36aBp5AZhiugoWHSTdHhKHVueg6Sz3yhl56Nt
N9NFWU11Q0uhOyrDFWhrXBCOPQ3Hrpzmp1iUXrApDZHe9mPYXzhsj5fOLaKjmdA3ZWCa76QTsGQW
kF9D5rwpneB78tH8AGZ7gGudNX9HNAORo3T+lzOjieRQUsvdplYRfUoq7AObsna7rzMnNwI9iBi7
WHByj5D2GwiEQv0O+Aeup10vz/Zoo2eOMr8F4J3SLiIY9FMTT9ZlQTN7QegBI73wTLiHbpM8ut4g
nqx4tAjwyWrijBosPCDik891U3dEJADsSToJkp+FqTmyo6s3phXFM6k8qNHoOCl8NHa+NS1nIS5n
6M9u2z+gbOuyu7i1Rd9/MRtPm9dmbxK5+QVqT1EdJePd9DOTe50p0ktvYCfKzSC7W2RC84QzbLkf
hKdBvaMiJMZUy3vQj94+ykk+BVjPEpzY9E1B1E3RJk7m4Woyy+cJ//hVmjMv4iaNTnyVBTjIqniA
M9Tjh/PPQ2ygP/LaH17c/9bH/1QfIyz9pVLj+q3q3rq/KjSA3ekf+bNCdtBahCxVZoAYKrQEVeqP
KlmY1m8wWlCxBg5aUqLK/0fkS1vhT0UGtlf8sIIJLMQuBB3iP6mKObhxuv5LA4OqOIToQ1/HcwFi
/xurron6oMhi5V2XVh2ILeISQXCUwBQCxqEz6r4Bk4CjA1FjacvoVlYzWzC6MQOj3EKnXyMkGtMo
z13HcETtDRC7TnQMIu5oJv9EDvNUFkt9mydYu/1D2WLVmm57+D3En82WT3XgdFik4kPfFaV3oTPS
fcvj6QFSv49XhlzFLVnC/qEA4YfnsoGFaS3zkxEsi7gsPTkzkClEhZKe9TBbrhC4k3pWKVG426wz
8RT4zINI8GyCobnPjCh/aglef+2KxU6YAjaD4CEbs/raq9ok2jOy/WIwqZO8BJPCvQoLspWxAQIq
sOeKNG+ZBnd5U3mvje9POyOU09d0dNhx0F0e5EAvH2tBSzLaaCn2djsxEDVKgyCHpSxOGQmtX73O
bb5YnW0hvpL0TmUYfCvUTLYvgaFIHgl544/oZhw8+y51U/MIn1wgw7PDrbKBPG9GO2wehqxKpq05
zyZ0C7JgNhThQCwpnVkSncjTEmA0CjTHyvuB+fsLXE8sEu08XWFSnh9COtIEa2ZNu2HBRR4YsWAf
kyJL37kf3IcsH0ebkb9l3CVlhX/X9dCQSCUuHJaq52TxKcFhM9+zxfrbUcGI2TpBb0FnHa3PhoQ/
w4DJsu+kEw87wC7Ez/gYKlHgLNdwVXCHAEge9sgJBpTDrIaTESHxQVZ4pE2mJO7oZvlqMDM4BKSA
XzVEYJ2cxFq+maXln5JO1E8LQ/RbiPzyIo14AFixGDOMnsUbBcE/o9NbHqXnj39ibXTG5MYAB1bT
wzVxnxAUAjCtas9ZTUZqxSi5g/u6IxS2oQuNYfkxMETA8GCcSNVZIADjjPv2347D/0b7hmybJewX
HYfPb11CudbL6q+r6o8f+7GqCsGqKABveCyuABM1JuDPVdVyfvPpLaI3s+hI/Nl2CH/DZ8ECDF7R
00stb+HPtoP7m+u4gmVR0O2i1fUfLbA/C94AVkI6EHTM6XEgQ6cx8nNzkxCbZjC6wXsoR7RB2ypV
AwbtrsekPjXd179cmH8cEawvhkcDywcMA3Yd90MnNXaVgxatdwgmnYme17KtmTrt5XuSMg3s+jUG
6/kWjqSx/3+8NDMcU5M5PS7qz58zNXKheimcB1ICeOmw1Q34eUK14GuJDEISOqisxcgaumihzfvr
l/95F9Of3GcwAg0FZT5f3MeXt+w0rsKssB+KUhNXA2P8rqVAI5JK/XKqBPb769fUu/hfts4fL8qt
QtuZTd63P1xucmyjIa5D6wFGFeItphQnq/SYxPgEQLysPC4nRSW9YeFtuyugLf27V0NFKwy6VNsG
HTO7SkxydWfoKJOFfJg3KJ346Ig5N8U13Rt0aumiG8Q0uRlhKFKM7X9o7P7c1/3+McgvAjNqwZOx
P44wAqYTg/IT60FwQnrJcViSHjTQng46hf4wneW10hC5X1+9n7txP1415PHw6e8BHv1ww3gGYgfl
tuKBdDE63+vwxq+SP8xMNQ8rztV1kKW5ZKzgadeMn1+//r8/mAwbQI74AOq5bz4+KwiziYDPlXj4
TpXUD8yMT+CeHrO4/fVLib+5UWxBcCMAE14Qre3PD0c0+xwzzUE8OGmoHg2sL/nhuwQ1slGsqtxx
3kbT00+niXz0u04HhYC6z4iV+Iev++8+uG06rJa4C1DgfrhrLceQYWNG5sPQNzwkDio1ecF9jixq
HSH8+rP/3UOi+8E8l/zPp0f382cXNQIcwx6th1WlVGHQX76jMVe9Xdlm5J2O6PfQnnKXr/qfcgxx
yM967MvQe5HXhlb0xY1LByg3reDS52iVVrxqkoyoFqtV5OQGJKaewwQz5OHXH+LDlG+9WX1ceSS2
sFWE3LE/f4isiKMhmEPxQMApE2I6oS3wROZUaEeQI7alQawZxotqZgazUt9iEtMZTZHHfaxXAGua
O4DrFhpxLYwQs6NxY6rHX7/Pv1kFfcBMSNiAtaD2+fA2DWUNoxc54sFdfJadlUAqNBBJaCUecLp/
urP1DvrTEshYjLuaPRcWFYeSj69Y9rGVmfncPUw1KicXPexbFCr9h42+c9ASVfqNiObQvKLBM8eM
DvREdshTii2o3tiYgd9tOXKna+Ueaev1a2o7wQU7m7xeL1HHroHcNNWAwdEnPhYh+4VBoXOyaEjf
0u+U17++jHyCjx+LT8L3bOs5O5OHj1bHJchDn2FX/CA5Sm3Del6Q+fkGIVR2MZNhOTLa03G5Wb+z
XBCKRB8wtDuECSkSm4LfbW5nVYdbul/jnsB0/8CI2OiPiddx1qA9PdsbkjKiZWfaS4hMOJkMKGpE
9e1MX1K6T3SawcuFftLtTMvkycggtO7ZAiAF5RmODYeO0cNA6MR10JXZxSoDeTtmkU8cjmwht5JE
bHwRjKfxbc3FNzPvxI4WCY5nC7UATXE1Ju+z7lSe+zmpdmnP/n1GiVbi6bKzWrsnkW6rJPTAx8gO
TJ+P2m8DetCoX4aqgOlqR77/FGJWJusM07e3aa2xgXvpxi1wbJpnLR4rK/gdmTni1Krs+vy4EB1g
acCk054sxB/GKeIwfCH8FcVEPUZnmm7h0zyNguh1sAjtgzExdwf10Fcu6QMWyh06/3V978dl0W4J
X0iiXZBB642TgW035x7xZy2+XrW3DVTOeE9pgOxW9MgPVsl6FzqUCVWA2pASEJ3uqHm7iJj4sZlU
Q1TSWowbdBHdcyWywr9geMxRskYiEeSmLdVg+vUZXRo6Mc9GxWcorHOHeIYekgP2UMHJidPkFqpz
/w2RrCdJh0hMrOBYaUKboUlrORj84JLAREFbigT4C+PR9GyNgcJVFFi/zySnIS1ruisfZujBWmz5
lagF9wuZHi4Mzjp550ZR/4qHKOs3SxJXO3Pg66HZ2FdXbVy79NX9kXDSuESOj2JDKVRAmIsAMfTv
DpLmLSqauH423CDNr8cq6HKygasiLJ996CYmZ01kS9LflX4Jy37Tz2hDOEwxNUdKRMYIXEu33uZO
agi6zbMxeziichHWXzjMeTZvN88qzdGcy+DA4ITiZ4HMKPNci2mMUV6DjaIYYgUnlzmY0K6DsUDK
U8ZR8Qk6Lt/YHCHtLucZyc2IOYEZlWStSGfuStgxgs2Utju/A+5Y/RoS/gMEW+js4BTw89Y022A3
hQjldESo+4bAmiU7deIHmpJLv11miM6RO+HdTE3qVZDHrEYlNOqVJ78KDzpgtCe03iw8DuuQj9Rm
X7YJ/ciGJzTYAhDh15NcypvjxAEAXJsqBk0YzAlUvSZs1XqGNqH/I63fZhLJ+sxyFkWc0mFt7FCK
8jcxbeyOFBoKH9Qb/MXi5wRvBy4Xp0XZCo2KeE0GiInIbgkgYolZganM8MJL6Ev1aLkem3pqsKKu
ayQ1XHCJXDZRnzM+2qGge29CfSlDTdjWQwq8f/rdlsOAngBeMr4Ryk5AWC4ulmbVDOdoWxhDafls
HGOCGRa+EcYerMYWwqdREDOAaWx+XNXKdpFp54dFM7VXoFRXBPFsce1FOfOheCR5pTwZybOW3AyZ
/rexnbEIxOgCTmY+whrXmmFGut17raGqTRg3rxktKHtLLvb8uBYKCz2Y+bzCCNcwj1X+3za8GaJa
snfHBpCEdAAEMblR5i2WVIIJZUS6SVvk8sJtxHdn6XdbyYaNp9P+mIh3ZGYmRbjEh7l3RY6lYND2
mDm3ALxHVkiV3mlx9UggpTw1nbbDjPwMzgk5oVxojBbNwlrgDLpUyZesf/9++FnRhDOqWIZNLhGq
W8fIG3jLuMcJP3Jn8tpL18G7C/zsim2HN1hbBJ8hg6kYB9aliH4vDHo4m2p9hETkYrgYFeGGpKKZ
Zr9rp4fAmaCeh1h8OEEEFHf83zAWbMCVQ7T7jrmJfcJUm16JWeveTZwNHt/0bdXZ/omPI6/t0SDJ
cwZaswFqwbtl5tAekb6Q86BvT7ciHN6MM3amHJNKu89GylUnyObhpp5iIzmWTDyo0sj+JVcmYWa1
14DHi4U3FYOik3PNVpWPGlP/OcuDpkBBieHjuzOjSNDmA8bgmjJi4/Ovi0BeEHU5p3i04GWl4cWb
AU03IU9Y7emXLyeA8Mj+KMd6fCKZIG4+1Ph0yv3miC2fbxXvKHpjNnKuw4TlI9QMelCm6l7NsffW
Bj3Pq1mU5OulC9aiGGDzpaWjSKiBvhMdlYnuevVxIONnwRAtMcHUtE3c3YcYYadTAPAEX37jsDRZ
oECOaHPDF/IpVUgbcDG6/eL1FEVWMFADWWRePUFtd9/sLBPPlhFwBqAjx9akAvE82RrsaVsz7X/W
eYDwcxrWr15Ma3bbCNSG6ydkJ6JG7jxWoFZC9F4PvAtg7NdFm8LGmCNqytJtbiaOtM9Dw19KAg/t
fa+rtAXDPfhQDc5ct815Mbmj6sLAgBEkfPbFrZEXWYFBqoBV7tph4CSjr1pbj+SHZ5PA/4tAgIfe
41Pk2nhRDz3Pa6UprEVe8ViBOCA1017sw9AVAloPQT7vTQqsdYuontUx6Voc5Am3PClo2j+UpDpP
ZBr9BgO7i/vIDYfCfVTthNu6mjR+2GhN981RemXhvw5fVjFSUQxYURppyD0JjFNxLhkGlnsUEFbz
RCd+4hbR5rvtojcX8nr12kfiuXGF5p9FnlIk1kdyp+e8kpTcE+sF+L4W6YP7mFmsC3phbWOfHWe9
d6NYe3pUDxBJ+en8e8s29LDen441RFcZjYCrsWqc/MYfAm4RVJHcUG4+nhNCZYMfNwTBu8EftQ+n
akuzvIWKW2HNmMlEw3SI1E3fFZ7KtX+B9Glsc6jKRFNhf3J1t4E0eIzZXlUJUqLdipUIupux9RuL
JkTrai53qj+QMZXcfVjAi22LDaS7mimEWuhulrgVDh+BW048u4kncVsUMU8W4Dl2GCCf9gHjlLoH
QouTyk7FHW7U5YGTOje1aaDC2PbafbOugE7eA6OSkc/F7iNt+wpJJyMC0p94bPQGhCYltucJVW/P
oiDjdowOjREgvK1WinjG9Bf3SzPzuoxEsSQxR/Y2NUe1l1CjzGM35nMPM1nOm4lptsEotVWauWjU
y9OIz1od+2GskjsS2PHeI3EUt+2Kx3eDnusRp5K73RTopzEsDRQhsZGHL6bOiqvI4ePz+uF07yBT
fBoCVd4RAPYNCQisdcySR0znhGRqFO2Ux9kfsQ3T37cIoCQQuMq3owQjaSu2R5Id2JFmMmq3PS3P
kApl9l7yDN+Rm9Z8odKdFnVlDJl90CHvqJ4bCf6OqeCJ5K/sxnY6IeA6uuWJk706ooGAWFDUdXUT
SeQeoSqoFzxt/nQoMjVAwOqDvVJdb54bvfifwSjSiAyThJpqcIBbWUVVnAxpaf2hrynfBaiXpziz
+HrasuZPpitcJNtFakgHcGKsPbXH/8vemW3HbWzZ9ovgAQTaeE1kn0z2pCi9YJCUhL7v4+trIm2f
a9HnSNfvftGoKhezQQIRO/Zeay4CsliX6kWNmS8lXR1hFktDmOwXQyPCbZ6Z5aCcguE+jabkUZVR
jRtQh3t9Gyjg4qkoqQ8sqCbBarpsJkHEuq1QdqffygtEOZUV3qFlDzcIhnsOvIA76HIwDLEWVkeC
mxfpaseaVjqTG5zop4EjW6xy8eJPGyuJ03XCMGngEPnK4Ij8CzPFrc/tZG4LR7B/MnLhbs1DViu1
pBZdpMOXdVMmKYvjokDezHXBM5Et9WYVYBdG2o60GOIqa/RkVZ8vRuISXtlrU/MIdYt/kPF3etRK
e+uEy8qsVMkOxNku2gs7ir9Zg6O3JxxyPHHdEoxpp7W8Av2wVBg1RGuNnTlPCzSmrqtQeXFgm7p9
y/kGnkvf7Mqu7ZmLCeFxVkEEqqcKrbVn0LJDVkGqe6BzSdyE5BsmO9jKdhf3mjPMzmNEx3qt6kVS
u8TXNGoxYP1eMtt6/h1GPUILia96G6a5620YlIst7xw9Rk0/PU1AV68ia46fqj5M1y1PCKszpx21
ZUPsXYgwuS4AulXaLezvEsmJkoW3MRtz2sMz0977yrS/4n5Q3wB4Dd/LbGqfR4Hea0VdJU6IEPQr
g6Jsl9FcebH4uLg0gyCDc1kXSb0BeFEfbXOKr5GHElWQOPGnvOrCB4caf/L7HMNF2tr6DuLtfC3N
Cn2B5qbvZT3zSnaBgIpKuZDhrSo0TqwYh0fDdzsmcAvP64+UpX9n5r+YmQvTWJqM/1tTuuS9nb9N
8fuPcKzf/+zPCY9uMrEBsLSMqx0wBvS+/pzw6AxzbKKULUYe8qIT/XPMY7r8kQnM2ROAjpbe2H/G
PKbxG5WkAXV6GZhcJjP/QF1qL23MH8bokrcnW87CigmF6mMTvU6sTI0o96/ISYjnV6u0mHsXltuR
i4obpJBo8Joxmfcx57dcO5R4sO2G05uLPGQEYudo7fy1MRlf+ppe2QBgoemcJpjG3+omI5GEsUuj
auyLoZOyzWIUnK0HbBdMX3FSg52sqPndBcKqzyGdWE4dKonkDe3Xzr0byn4wTAwZXVPND2bRBFBx
x6EDlGSO9PhXyiJb0W+iUi/yY+wtCFrP1VZiyG3KB06mSI+iK4fqpfIeIkGWxIi20zMBeRm51WE8
SthW28cWgpmx8RIOX/qnuHY71bOFDp4AoamDMT1hoU77DeUlG2jbbN26mm9t9iDCG+cx4U+dWVNf
KjSt8flyV/37AP76AVwS337+AB6/Ne23+a8jVp7b5c/+eABd8zdk045LcBg66ktC4p8PoMvElP+L
t7TI8cAImsR/jll5yJiMuR4Ppvjw/Hm/kRnKqJL/wqOj03P/B88fz/SPDyCTXBtsHrNWj1hPC3kM
//0v6m5Rc+Q2e7vZS1orHDoas9vMHP3SUwQB9jTpTT08hNBvjqUeRz0ChKK7iyptyHdpYszpogDJ
ciSEMqbO7c1VsCC3RcUkgoOAFd/h/SY8Ji3MVSjrxFeTNl6HqRGZa2MOgsdJFPaLUwyvGVjKkJd6
HGqwTV1aqjui/B7hVyZknxJ+xu6WBe2K8QyNHChL554TWbHyEs+4b50SjlfV4ZJLjcSBAxSL+6IY
02PbDB0JCx69rYo/HB0X7pjtTtc5LaM1Dm7jPlBCQ5+oye+taEp9VeEQIwouV80hHBLMPhbBZK/m
YHQbNbbSV1abrC4XKiVCct240Ru/P1Q1MqkopI2hOdhpo7wdo3VZ+kneH1SaWL5r9vxha4+tWIui
miGTQ0WRn/CigPMqiAxDv9mps1MNkuhZqfY5irY9XQiQ7VrPuyOmGJHtaqh5CLnyx7g0+1XUycZe
QbEke30E3YsfyCOGW1Sh9rnvTfsBSFmerxyYKldkGUl9N9pG9jyn+LvXQ9gbL+g2l/PPhHF8leXR
dONxgP2uonGRzNTBkVTc6KuWtdN1xZBud/l87fKpuLMbiE/8exCIUsgjAX/gu45bjFu96Ytdz+HC
x4qutjFSmE3rzR0Mi6GPYG/E4ir0jB4Fbt8BKr8C0059F2RGqvZO2y154zYnxB3HXvy3CdNvGp9l
elRWeRgaxCmkNw/9tgNl9VJpuudsjWr29B23itr3DOZepFelx6Rv2zXvHvuybSGlk2JgPyAbzp4b
zcweoqqZX8gSaq+8woQlqwZvG5micdagtM1jYffhCSJx9CmZK4KdAYScNBzGPvgqGvdpZ5OIUvIl
E4Uw1QZPUuxsZAar1K67EfPyolhIKvVZwcbagXeWVGXC/D465lj52F1zdEyAeUiJEkmcbkl16aLr
NCt5LU7s1dYpHXrFvmVeYl+GpnQT/IJpex/kcj7Hakx9s0xjJGV6cM6JTIOcHo7ezkCOTUEZmc9Z
76W73JsArBA1LAHodjHWgdTQ2wdIbi92l/VXOR74wptmUhWYDKJw7pWmsD9nZxrKdHsR/Dvb2FMg
t1xR+RC3imMIFIK4AQiSZF5m5W3rqPyuRQG2Hec5v7Vjy0BIyRZuiDrc5OST7pXrdBvKdHWMrMVq
nAqy4MbMNp8mrGQrCAMeWn6YMKsR5wP4/ZQHQxQxN9UYpNuiG8hgKzuLzTpIFMSFFmUT1pBzb8rk
ZgJzeCo00H/488WGaRMudt2F30awXhYkNAOldZXJOu7X46S7LwMSh3NgGOH7DGP7W9GVB0zuVPeV
TAl+N52RSGtskitk/k7h6/zNq6olD72WEOS0D8scCLrUCQhn8BLh+B3AF2hpoZ4me9Y3ipCg68Gs
mqPSq/JZc+x5J2rKqo05axxQGTXo2qaYFUHbQ9ZZa8L62o3ZF7bBo2yPxqpHRL8eHGc+jUFV3kWT
ghbK9zcPVoDF+VDlJcB7R4UNzowk8hkkYOVIRy/tVnlBFtdKZ2ZEuLUL7sEtqsbnkBE9Om6oYzQj
CsEXTY6rktbCjOebLG49EQ7gAwQXPsX8tCOFuvDHGQQztcemiWdxoDXnXpdzDxAthWyz6gUkdjlO
iclbwC71laea2wZH3dEtOOdiAFR3wgELvW6dPvh8WVnqtAs4d+dE0ZU8ocJQhv77U1Shk3mYFGtU
Q0dn7Wg6y+ogSliGHKNM+nROsZtClmdsIsLicRjFPWo93qiLmgn+ZMsnyTCInkd9HOiOjZosrtm2
ZzrYaTmTSq+6DWAsdW7IXfl9DPpvufSLcglN7VI9/O9y6cQD1L+nPxRLf/zRH8WSt0B55Z/HkaUg
+uOs4snfbIbKCH9dZAT2Raj0R61kyt+YNqNF4cTiIBXTUcz8P80vNjuUuovWyGHU/o9qJePDWQUP
OdWWQDNlkhRrCPGhVEIsFzWsgOFxMIKO6BjIwnejESpUl0W3o2aXBN++Jdo4HaraIictKT15j+W+
25NiMuzM2qh3egfd8VfSFPGjKsjmo/HlUBJQaQqKwo8m96m1ZzsVJMq7g12VNxJryI2nHNTHCfNy
5o19+RAblmZt4ob8uNCUeKyG1s+x8ARfPXqedy3HtBqoDYwQ95MChnJNrMLYISFujc95BBC+IZmH
nRx7iMYkwGbbv8lb22u1teV0mrcfUwbzFjsD2ThGRo95wtTgps1TNA8hYn4tT8g5oOlHikZLj8Fy
WzNfVkt59Jre2JRiTjYTNR96Y1olG4nC6lYZTv9E4iTYuaYG+4immEZHPyb1Wz7n+r0VmCV2Xgu2
lR9zCmNEm9KW2Q6BiLJjZ5ZZuo2HOUMJ0JvWXVG3a4T/I8Rw0jmDUNtBXW6OdZgYFCtm+x7rUXMj
c9KJnKQ9GWF5rEqnfXRRIN4adE13btt3pwBo5HHSBm0duwoNMNmNEDgtc74qwmirxUnKqtMb5b1m
yc/QVWF20pAp14oU7BcRBJW70nt7PBNOrN2BnCfvxI3mdjPGw3QFlPRB70OonMRHrya6Py4sFscI
t15KKGaDbmElqVhWE4pONkFTj5173Uure4pz088Dj813UG4EXbox0jNGm9Z8SkI0DJOhxUtA9Qbr
ldjWAIYeZ12fyJQFeD7BW6Y6yYtt5XZR6huN0/stbYWNAmq/n8yg2rhKaivwKDV2rqo8WKoD91GH
zh1XvT4xJ2m2iZvpxxCh6HFpIxxpl8EEDgo9e6k6o2V4ghWrBrBsw+HTqocaMAR5Q2K6Mgfd/RpC
MNwC2V/y9vj2KCM6P5uHhqlSSS3Fdbe2qh5JO6jgp7ym3PYMeZrJ77jTViARx3vdHcZriVr5ZI9t
v8lQj+2sOmJOphEGIMbY5At15n3U5Q2Ye4VFnY2PW7rJ3WA7YpqZfQWU5IUjmOVrU4a625M9I5TR
eBUhu2yezPM3iprgzEzWWnsTrVPiVxC3dHjqPqMNV2QKEYl7EBcEaHnBgaoLGhRNOJhQ116QoeKC
D8UfhTAFYc28zi6AUegP2qM9tSRLWRcC6QSLVFY2ETAT1/EwXGClsMOiK9QjxQn0HVePcSISsWFx
Zw7RNpshMq0KL7De4f6P4EsWKqoaq+JKZkz1VhX46bO98FMhBAY+qLXl6UKqAp8fBfywY/ADeBVb
33jn0vOzOcSVziGF+C+jUb25g5o2wdhaB7mQXLFo4noFiVVesxKOn4cL9LW6AGDzCww2vYBh0YkD
iSWM3v1SBC7psvYFI1tekLLmQpedjAU0S1S5C/D/AqBFSEG1D1R3OJQXRC3WKdy3CWbMG/sCsR0W
nm2bWeOd0wwGdqcL8HYu2uzG4sHYjQI+Gu7aBY7bIH2HL70wcx2Wg1NOTcwUhKTLZ+Qf9X3cm125
majSz0E91lda3XFSdE2iIWMvKR9dTjLZ2uhjaw1rub5yuEflpjFmcs+V3ZxHEUW3sRjTJ8YlxSNM
aYPWNbVPXkGfZXlm8bXbNH1Pwk7Dcmcx64Bh1zi36GgQH5Ftpugi1bW8FyAw4o2r5yE/StU4Dfjy
XH6D0lIf59wYgZFHRPgw4rw3uqHeY+ZbM3sFUBcC5d7rIiF0B2SzdYrQLkNrGZoH2yxVAlPQie4M
W4hPRE/G9+485ca+bdrw1rKsimp07tLMhy7RfilnWlsri+AYe9fMSbYJnD59jSiDDQ7j03DuvHxA
pWOMdkTUhreU9XjDbrSp09K1PRD6s2IMRqNazPIewsu4rV2n/eJokrcIpa6uICWb22Q2k0OTimlT
j8RtsjZMh8RNgxcGegb/cNOxzvOQpyYpEzOMOQbkCp2nxNGAwdKu3SsjtJGFubNAS6S3Rn2U04jD
C1Vzf+o8WF7Lz7bXvOiU42/h5EngtRgMd9NGznti6uN69Cx0OfVkPsfEUR0S7Cu30owATZv5O4MA
kFjSTs0bsFxXScDSDwTpKpy94H1qy4N0iT5xbG3ysfxpa08vqk1Fju81Awh3Z2Fl4Q/UJG5AkvKb
jrE3XkPJ0X0hQIzBPUE+0vBP7Onal2RM67tGmNPJsmskDy0C2M8oiIb3wczaU2ra7po04gmwROOh
bkjLd+5Sm5n67MYsHQjtvA0Q7OiqLQeKZ7bT5mR69UQTxUQp4Rutcq1Nj/rIWo95I4mGb5iBrskF
0p+dpOuKTe3U6RvZciEmVFkQGhRaoQiIUtZmhaimy6eVF7kj7i6P/KsqjYkY7we9QRQSpc+UcPxc
0atmJcONplvp/aw7D+kU2LskQVy1Ma3GRd0PffHcxqPTrQwKr5sgLawDJVb5ZS6Dbtv1GoPQTuf3
CpCNQZszk+KLadc5rxkPXwWjpQ3Wb2vZRJv87NWtcdWynPEUtTM5u2oQA9RHXYDT9jpsiuBw0lf6
259bzXDWNtJIC1iprI6JF2guLWdPw/xNUlvk90z1gKSVdU6UOTF+5RLoZy3RftMl5W8JrGGOlhH+
R6PhPpQjmzUN73Nkl+jOSx6xq1g4hr2WU9u2/oi0veCga4Xg5aNhHSyBgyPi7TdP1hVORaXJo2u1
41Jg2qLZEKEm8aUu6YXNEmToXTIN5RJvSI9DWWjmMjLiJk25WM6SZLiCBAU3HmUpnbPmkpdIedJ8
EpcUxcG0SFTs2fSxViw5izr3QLCRS/wi9oaFqR3HRb1Pa67nehqDKGBrtai/ysz0HqaJOMfykuxo
MYNFasrIaBUxJNp59OeScxPN6eSztOfXCQ2FZ0BQ9T0xAO6XOvCSXemE+LvSOCUQyQiWdBy3LnZI
gUA2aIvabhUZCmY4+jCivPPKuBUkYeVHr4olKXpu9V0WugUqUQ/1Q+WR3u5DxNdWrdk7+nrq68js
To43C9AE/3bB/3+MRoYUnvmzY91V2cdt/PojX/uPv/rzXOeRw+Lg3oBWgi4Yx8R/TnbS+k1H+4ge
2nOYd9ES/U8X3GR0JTh0YQWCgCKFpHf9x8lO8IKQdHQG6wRuURr9I7OR+eFkZxg84PBNDJsAGfp/
H8X2AN/GvowN+rbcuFBYE82416NanT00hduyTrxuZVeu/tZqbvAIqrE5zHkRHLUmJj2U/R/4iWtc
EZ1R7Og+DsueQl/Eo15/9JjurF2mVvGm1GnaGlEy3RiF1n9LGmFcTVGYPVsCh3y1NKm51wMoCla0
tDHcYQ0Ps/GNUG/GXZdras865Dz0RT/9wmvxowTe5gpYFkdHm8vANf2bDymB9cFBtaoOlJrTLagR
uaNmQYnddcv34nP/5Ra5/X3C99folx8F8L+/HxNJJovYdl2MJB/GDhqEkTBNq8OoNSYahuxtgSf4
hBH8Kv74w4Bj+WZIOgwX6y8JuuJj6LPCRqXY3TMoNZz9BMs3laSt7TwziB8GKHe7OUqCXzgK/svX
gwHt0i/gZoJCvPz3v0xVEl20I1zV7EB7e6a6W2YiLXQde91j3plX//hiAn/gMMX8xsIY9OFihgi1
4iJPsoOhj3Z6JmlDbScHUdlNn8nHn7+XsXQ5/jKxXa4nHHrexDXpY//NmYdQK4tyslQOdTRlkDoi
zvLrus5LAKEGFJmZ+UHPcf5qRE2wJ2u3qzZxS0f355/j71cYn4bn4i2hI+SyqPx4hTMDMUfeUzHW
PRzxNRs9bdCQgZJ0KtqFP3+zv99DQPyXahjUP6ilj52fhoOy2ZHOcqgMpe5Kr2nXncYTXEXkzh7m
Noa64RYy9X7xvv/tS7pkHHBQhlzPpP7HL4koaoxDp0oOxVjTxwT3iayxX2ZAcZ/8s/eyEDwDZVn6
aPy8hr6M/P96y6JEZ3IVyRhWN07xesICsaoY75xC4ORPP7+eH9bby3vZhuBSkouObPLDj5fkHWcU
areDmtVITAjVwjGLmbCtf/4+H9tiy3dC4eAtKLrldhU/fieiQ9oGBU18CHR7SKhmOE+srLkAojHQ
Y45iBH2rqelKFOMLHB3PSRj9Pj3/nyFXH+6d5bsyXGWhM8DAkW7/oWvI4SyNa7vjMwwtDnyDTBxU
AVp4Dsw5P5ahZ9MUN+dfrOeXS/iXx3R5W+a5fHEkVuyhH604Q+hQ3QVufIiIrP3UJE5+BCQ4X1cY
33eNWRXIiLVywlU0k4LjByOTusPoFNNXyFh1884MMj+mQRHswwVSgA+Jf1Si3f38F/pvn5N5GKUB
QWQMo50Plye1zWBUrqbtSb1w3uYZf4s/1BnHLNK9RwcHPkcw5i+aS0g18S1nfRAzssAiCA59Wlon
shiDwwSN9FpqTutunSEqE6ITpTvsfv5Z/37XLj5EU2ckQEXyN+SDLpkPYbKID7nUGXynJEamnF3a
bvPz9/nw1PPTeTprDIub8Pj3494Ya4KLorUxTDnmJhI1dYyot7RPQAHsh5+/18fl/PJmi9CA3dFe
rIYfrv/stXaLNJvlnJn/OvSCYcHe937GowLqpwr9ahrnk4HV9bOWF+GOI033iwtr6Bfb6I+3q2fC
08AnRVHAx/mwhWVNpQmejGDv9mMzH9xMsJh2cjKrQ9hX6o6pov5mw2704xhk82quoiTkfybDlym6
bp/aEA+UZN58i3NbQAauE4ZdddYR0ytAPp+zCA1DFNfiXmVm8H2Y+uzZmzN1xlnIuF/WjfMACCg9
YgmzTwMy12rV5kyW7D51HsgN0Pfo7o2riDTNfq1XsQa4dlR3cxgsY3MaTjc5ccuvWTDrbwoY5RkK
CIdkORXBdwbsdnUs8hocUoG5YK9ayN20SiNG4aYLMhhuFLG9Kww5uBgIyn0v+tx8GmHL1asJ5CgJ
B2Qcf8+GzhrXeTeZEdP0JDqHJk82oimsMM0Qv/URi3fZhvZ3OsuewDxG2chxTPdC5AIy7LckgFu7
0dIphgp3wk/pklKFLND97NVj491DrOJ+4+kPU5C+krevqka780TL2knCqftZWYFNCogMz+7yty0H
3XOIo4Bg2HhsRxCfmfYoS3M+s89kz3U9jzeXyxs4I9PfItLvKrOO0mOp3Cw6BEbomEeh59GZzKu8
39QqSug0X1ar3phPTadYoTxj0r4UJcBVv9QnZoVZZjDnjyuu3YwNi3GlrkeovGPrU9/omUaQgF7c
Lpm2CyKK1xmjODqTnBuu29qN3xpdjgXD5mYOd1JhjFlhYrUfEtSsT14xNGKlCa5tbor4LQtzsTVA
hr3SZkK+y0OTkfYb5+rOHml0+V3aIPId6ukGf9UQrZHaxF8yp2NpWgaZxqwTs20u92FO6gX4TxBi
5GOgol6rCXvi2shJmSuGjHvpIgIJx5nUlICj17zq2gHUua0xOCKRsF33UQvhKuELtCtmKgzlW26w
jd5G1SuuPZ1Zi8fda6d4kpoAQOK+jzgxOHapPTrg2/gdQ2s+h1qWHFMv20hFo24ihPAGx3y97RK6
/eGoyk2Nq8dnUt3cheBiDrrXFCeGJ5YPvy9eO6LVz4ZZqGOPFWZvunbwGHbuprToD9ZOkZ5n3s0n
+dW9yZW7I4oC4kwRTIuZD5q0x2NXWTlswhnkX9qba12bFE1HIXz8L81WTjgpCQ/OUp+rKp5lPNwA
LJiPiSG3UQRbDzpieWRex7RF63F45qPEJsXXylKv8cHuZwQYd/1KtBZjL9v63DBzOod5fNOQpLSC
0TKth9kjXIYkp61dx09O4JDy3FbilCHw1/vU9quuGHepzHUflfACHET/KysLO4CM7ttofpOVwLOB
PSXRcnONL44pAz2nA6KUl5pmfrFCA5BhHfXY1fpKfMlN60hICBF9IiYOLR7XqeU8DkNwInkxfOng
9GyQCE/HKMtZgK2lRsrFfO3EpgnFvq3vjDhrj9pgp2ulnKvUrWevWll54rYyXRaRsP0GZrDaz0ZJ
XjrMYsLRcAskR6O0SmMVaKF71dsZH6jMLJPx+izUk62I4pnGLOg3HSl4p84w6hsKJStaj84yOHP1
7AkdZPhEy3J8mDGhFbTyK6DW1aDmc+oqc0k9dreYF7yvSU5E7pQ504FmMXmEAVX0uQn1ew/X4L2L
SGRjqr7fLPsPaLySACE/rur8tu1oCro8admBkSWlgEhJgG9mapEUfUiRFk7rOwgdWYoK/IdWwI7g
htLdVwlHH7g46TqnzNtKpdPrGgdauk0l8ptW757dTNVrg0EbAXbKI1g9K0l+7BwyibfMNIHyVS1K
kyS1b0lvaLeO24efuiQcT2Y/rbs4GI/J2OvdSnij/EJsDwGXNpIDdECskwcQHtERIlwcMmki5lsN
OTdmQu3AESHT7rK5cTf53LwUJXA6PM7D594qvO8dIjPAloUhHkVuu5+mUUm10+1Y8+d+RBRT9tRj
BYkQlVLyGlK/swBRZtQ/ZeVrXe3uOUHLvZwM0a0qyBnfKuF5mwrx7LHuzLObW/pZBs2Id47IUPrI
BSVM4e56N5N3WVAHtFfNwOTwn0QWbYrGeNRije5Dl8kjP6p8mGzYqGzCEDqxoFrvk9LbO7fT6BoQ
homBuhYYcLkFYC/i2AxCeze6WrZ1gLJtmGRYT1jey9uwa81VHhjJIUhqceYKxmuTpOua4KrdYNvc
2LI4ww7XfURO4jasM3tPd9+8kmGI9q9S9kNg18YaYgAid11V2wxH4mu/pHKz0NT+0DLk83GkNcja
AtvbRUMhMiD0jIbCNiDRRJ8I2NS98obEMsp+aZYYY1ocQ5s51UoLPf+Q7TBfuZ/t1KGJU9bhCbKf
V66DwMoOsybnbx3H8avOHPu7ztIwCJsVWkefeTZ7OgFR+KzKwb7mxA6/CngTBwCjPCJz7Hi6uuo8
Jnl2Wzl2d4PZdNqbdRtJP5bePice9jB6hbZCaOCdSuDs56QHImWFQ/6WFkxPNmkl608WzNmtgxDt
O/bzOMCPykhWw9y+qZKseXbb6kvOS29Iw2V8IFGnMUQI1PCqM5IYWQRa7RBWPbWsZ+idX5NSvLbI
0jyR+YMHomQab/fxJs3FOwqaCuJUFcB5lWa7KYitOTO+K99coxiOSJGYdkj2QBqwajfbkD0ZvHW3
hj60b0mTsmbXGbsGi0CD2cUfLLdO7adO7wu3fXfA9lsr3Sqm6HukzTX4ebzkPNgd/hyz076T21Sc
J7sS1/Fo909aGAxvVhN7n8NeEi5fFJKR3KQrj8a3DSXYBX1d5MVec6z5yLxVoj9zhk9zB4FRT/N6
rXlDZmA1XCaXY2r4VFEIHsTsrjs8jr6JCwmQLmlxfKpu2ltFop+tMc5AnY7sGYyyZqKq+t5xqC7L
aEmZqKe9ESwwW8w//bqzRMlyNqvwgUwGMfuTLWDzInjSfYPuEPclXXnSXxSBE5nUtzIt+d3YFHam
XnXHSsX9e8XZaJmOZOtCy7kKOGe+BEBzsqWjpJ8jtxIFjqlm2ju6GTyT3Wq+aqLSvgukH1dEs4aP
dqES3yh52cma5JOBlm4l0Pt+CSorppzEqs4E/onCONh0ARo8wI33jvkcMrMl9IPlNcgCbqr8Wcf5
sdI97d4dJlJQ3EL5uuttgYYBMCggQoJLzVcTxcnadaNoZRQNjiPO2IAalwSeKX5L0Z4VJOEIMgCj
rmSrDPfA08S2d8ZvnTLljrO85dcMDbYp8Gs/zZ2jaHPbN+LBAJDQb71QkqbpCW3tBtzOYG+M02zn
u14ZcJJ54ajsvZ2Y63SV53O2s7p4eqgdEfmi98JzUgzftYoxQ63ygjyKQRzxlumblm7WMYaLTyoP
7QExDTPPc9PvqqjT39IObCpnfHYdCqGj1ZfWppUxCVRjB5W3m5IrOE671Amp5im40MtNDmC56WZE
lrSKrMnZ2xDxfT0fPI4m1RpRJkQJSsHbyWiZ0eLG2npd+61rcF5WWql2hkOuUl7LL82s5Vtc3g7h
EPQOFIOPZGzvelN7jR1rWwbRTJ0ir+FEHHOt/jzm6qZPgyPAzKeqCc4suTSMYFicMEJ8T+rw2ZDy
3hXFjkjvyi+S7FXqMVw74maQ5co3kCWtr5qFO6cZ9hPZmhBISvE2SYPCSgtZ5CNxyJymW6NR3yZE
LU3MACG+Ou8waHDm5nS1V7bGiSAc+/6TMtX7NMQHBwsss98sHv1ZzuEnHWycgs3ppUf0OwALcE3H
ZWzuDKSndfwyDVOLkje6susn3Rt6hEE4y6M2fiDYKCLTRiI/r4f+RRMNZj1sGfuBM8wVDi9t30zJ
8pjPOlan2H0hZrBgoFQ73rqNxuYQ1w7t0RETnI8DK5p2JYjbjY5GgXhw6NZX3WBrzTbKp3uSQ+VX
3XFn7ahVGQ2dVSrJmNyJAfXqiel3i6y7xmx4m4lmeT1Rp8nrTNN5pHGBVuwQAquVjN9Txr90NS2o
E3qSGVuC3Ii9S6mH9ojDXe0a1BWJMq1WJmTZwv5fOe3IkXMR1ze9CD57YRoQcuHwAPKujBhIJeMg
IjwOUmvhlRyLQm77fl2yvNBnWmYac4nksieUaBNoNWeMUtgnzKzTdc0e9+zVwXzWLGTMIkYa3821
o18nmh0Pm07OHDt6l2VpXBSVhbGcTox4Gr4lSow3iTMbVzpy7a0RNukxSsfgc5hrNLlDyzXujdbu
NqTncRJhAqu/4fF37HMXLepvU3bl7Ed21X6qi4HSAbQXym3DbA7U9ry05hDPHJUc0BnPIrEjkYPz
FRPiL9iRxTpuKP9WVlTd2o3yU7jWmFMZdyq2/INIEenHrRkcSVygKQCv8uz1Lj2CZVJzeb+hsrTN
XDrNAZs0M5s0A5EOnuLl8v8ivVzc6w7HftTWcodgXO2FiQegzTvOYFMj6BJg5rwZFWUPPupl1qMK
50GmXEwQljZkmq7eXhrFVTYxRplKb92n9I0zzMP6KgbLs9MkHxHMSnp0FNwRJ7fbTyWomYOIE16R
dQQLBI0XlNSZ8ZITQE1pn6K1D8apOTR2Md2mE/Wu0iLCs9Nenadqnjt/wvB3sHJ64ZXNsa8eogoc
ypzUO0q1xfDbZ26zHtJgTFexoitC85LFoIddEejQSUtrsOtDGsDU4v7XlQbxIaxeaf5BGkoTOoqe
OskGi+zKyGRHSwYaagQlRJXbLh1HJNZ1p1/bCEJOZaKYkCmb5lWgEOMv950WF2o7JPwCpuqy56zJ
1F2Er59j0rQkmUC0Cb5rDI9pinDMusv65ZpkPVM2g/+V32q6LrF5Hy9GBIIt1Vlg2t4hI/5D1evO
AbD1bEQRXJLC5mAyO3fWAgaRw/KCWeI8hEJqGxmhGgauST9/sUJOBNG95Dp/ggIBe8MiXiZOi6tl
OBM3rGG683nghTYIvEj8rkdNf4kM20rWuLXljjwo4z7SKK8Nlz7r+tJ4MoD8f1cQsk5Dwt1k4jBY
J6jxX2klFiZOEDE8dQIyqDTG4DgQpvsaRPp0SxYvj44W8QhbZs9scuyCY1AZ5WvqtsRS15NmruZ2
+D/2zqM5biZb039lYvbogE0Ai9mUBYtepEhJGwQlUfA+YRK/fh6wv74jFWtYobu+i+4IfSExCZd5
zntek+uwBvLQ+ERzwBWWUER7/PCjjAoY7sIeowbzir6lfZb+cnsLPc8OfQX5Ga8o89OYyZRKi1/c
7LL4J4k/NYYyCUuTcDMccqnCCwnkCs3b07qXWSHs0UHkZMO/I1M+u2Tz/d473bCOjYTWQ9Y/SgwH
1z7DvH03EMSuS56OlCEf+8QXGPbKB7Eo/b1cxDkRqtVrCwj8ui6G8GuLm4eDnHg2LvPING5LS4QH
J18U+pLOx9mUbId7Ha1Vt2Is6m0coOr1WAPNObUDpODY9rDOPMh9q9HveUtQAH/Hb6h+YRSpVXBE
ar7pqnXCTUV3CgOQ/dG3uVORiLTHmYbglxvWXLAvl3ew1ZF3uE4dHiCZLeYDlpoDDSOCjeu5tH2e
iIdXT9AnY6xgTF+6Kpm+TYPHFKqjIG+BUutoG1NWcDLWaXNldENJbqzsHxN99H7Wgx3+IiQI9rCD
adAqGjmZ7GRsdspxFbJ/TPgJRG/Cr6lw0Nh0Le745M4BcG/QSlfq3/Dz//DXz/HXfQzgfkPPNy/y
5X9BWU+kunkpXv/P/74mC+j1d6Ufc53lX/xDchB4qVrCsfFMZT7A+8f84B/6umv8C2424xgG3y51
K4j/f5R+7r9sBwWg56IS9CxTh2rxH0NV6A/O4njNGBmV7EJ/+Aul3/FQgWkCDTM/h1kU7HWxDDd+
m0gr3yJ5BYVoUIUwubaOusZH/be7cX6mzywPkoezaAmXyTdMij+XYIS0FIfI1obQWmWzt9IU8jzB
Lf0vzcB/Y5XlQn+7EIIhpglrmTlwy2+d9q2aXqXzd+SEdxdyNJ50k8qmdWeJfr539XuVbJr5+8dX
gUHoEeUC+z84rTZDHpM3gzjzo9vV5VqdviUzOVrZ/qgY/45bNgRzS107B06Y5aRAF+yeec8R3en9
buqsaUsIhbHHhW7cJ3XbPiG9sXC2mLt006JXNp1icDbUouOV34qE7qDVN5achp0xhOEDHDiqL7fo
00e1QGlu6qaXnRiA1yvAAq/epJ7XbQmHH4I+bddQkzGp40ATm0xz42scM9Qqa/pqJZK2oqHoKQf0
3L3UURswHyIwZBU7Kr7WG02wf+MCOOsAo7HmDJcyKvoJmaHMN1De+6veL+bPieSPcR2b+AI2P4RZ
uMwaC0yPNDJGO3fGldrsruzMlJ+nUtn3I/7oGH24+bbCSYMyh1SJvDfsXZfhsudOtXHt0eFvU8ue
VhN93CfLlfwQDoQrd07Vtpo9U4F3dsZ1GKKWrAAH1lHVx/dhOow/fFmo+2FGqrkW4USq0YAyQEvm
17EU4Ze4hsmxKRgWfGY46VibcTZe25aE8zVjNPlLa2zyUHHWkk++mXgxNAxp3w8Q29fucoNhcVxX
tOmIs3DAXAvlCGjBobwi3ceScIHhRIYEEOAz2BkZkI10YSCm2k0a2a+yg5U4Ktn/TOfpsz2brz6B
Rl8nkxQOu9eSLzJDEaYrgF+czhpjj8/P61IR+yigmjlIG5j+KcO9ibZhlk+9zs8jB75ep5ObHQrf
6Z4STblrjEjcy8LrY07kMdxa2M3uexiJJHeY6UVUWsPGb+t2B6ta30NnR+fuCBGt/VCFW0SEOoV4
7kUHjLrMgGaKBcxZrJsmlXsUXVmQOunwgMK3fyDvkL/c+h0vhpc49zlGgCsdi6EDY20b+nvVE0jo
27eez+3EYdEINwVY7sZk77yRo5+mFwjWil2d43BOSmtihOu+pRqCDh8xnEv0h7TElXdVj4lziw1J
uo+jSN8bdht+D10HMjbZquGNOfpgzFnMSGvhOvcITkP7VsWtuVEReZeEUtkHVbcNLmVLc4PQ9UL4
tbgLiQXcQ8217lyjiK7QJD+FRUN9BHcaAqoz6ExfACAumhY1Yt9PxIhg4R9+l0wg0XGM6AAtrcdA
iXHQL5J0vV/AWygutW68bAkG+x77OsGmfWMbK1Tc+lbrcMAhzXK5HyGxLRuSNH8S6Mud7IYp3+Ly
qAdGZ6ig8HzzCpMQ+5HeYd6GysMMCw9EY+/heLB3EAZ88cxwgIrvxPd60ejBQJ6I2Nj9RFnvJgNA
LSjnDyMjM6khVPamRxv90lpWeV32kX8LWd96pAlgpoSgQdtODXq6t/h4C/0dtkOtd4dJTPmCL+d4
3yqMr6Y0ljdT14grY6Kc7hrfucxqujCjcYY1CRzioYZGvpGQQwIqbG9YO7rJAg0GSfEqN0N532Lq
Uq5m8mjdVYm7+Yb5f4XmZ9R/2YmQ6NHzKn5oCCf46cyiC4yBTSjTCoycQqi4E1YUuxrjvL2scBHb
dHXSbThVIEPrdnOZjwLOelw18eNMxRet0KXzM50wFpvUJ1uBkeJ84LeNHk2iPQ8qU80lswMchZww
adapICUbjm/qX+Dq4OzgDAsmgpF/4XQ+PRK9xLbWF+1RnCXkMAlCw9eghLS5vi63umrbi393lXHj
qR0UXG2Lth63OFPP/fUQSu7DVM0TcdKYLpZ523wfGynZxobsPq9sAO9UV2tcS5tvSeLP2wr70UAi
B3gljGHembBOLt96prFKcg9dLNVxl1XGdyQqDBxzavdfHfrjJ9VNDG8NnYZ3abHMUjgEiNEbwRop
AKMcd+mCYTS+SbsHD3Xllnd45u4Srm4b0TKZWZZk9geyAgozrHtlUrtb+QKsZbJ7difZbah9+at2
a2nbBC3J9Vs7b3aR+QlUmNLXjqunISmKvfTRldORh9sExSj6tiWIqAHG1Kel2K/6FxSB8gIDaw/7
jT51Nl6Y6QFkeuTxqh1ufEBnutUYvTb2cgkxu2gYMDmK/BXTsikgAxUGvgcYcQH5niAcoKfikHYG
vYBbCdkvGDmyfGw7QHMmMQd+AlRgoNf58japTewFmXmjczq1V+7dUdC8zHXPsqTOhIdp9rqV0dLQ
wn7WHutEQOnSJh69ZxHNUbnAIH1uxT/fOsJs6VaLVjiXIVFiNCmLWraJIPQ3oebtqUbbC6vWsqfR
R+hUlg04RCMQo9utzwwEZCF6w4+Ww67zmYBoi0P2uBghWAatU+UzjonBlO6sVtl4TeIoiEf7fIBR
j9qeN3oNiYsEJ1svX1PO8AvmvhiWZGJ+4kWK7shMjm5l2vsPZcoYRywi96Sty73XWuKLpCCVqz4x
w6t8LCP1787PDLXpTspsvp81fXgdylD7XLh1CIIjU2NDgvY/zymTU/hL6fyyk23hKmAvJooLwSAi
5OcOJQiTBWyTtsR1J1/LvvPufWyRdxryumerV/bz0Gr2c+rU6oaTSuziJtY2Kkm0DdgCGGIYVtd4
DLef8B4styZuGFstsyYk+Nx1Iu9j2BSed2tmOs5iZcXB16WXTssMtanI7Ch7tDoVL+Jucir90mWG
ssVRX14USlrbuikM4CLd5iN2fXXo6aNv8e2NLhj5M3Z5e5dJooblo9n4gdFvXM64rt24XRluGWNE
a8NG2LOi78tu9SYtLgTI8hc/RJ8lQ6h1Ky/hMEQGwOOfISxnXTVfG8hU1tGIkdkaolLMFmgssASU
h0xNN2wK6sKsw/LWbecZawQsDsARavWkw+1xVkRJpduZbCZAN2y5sTxIV33mprcWpuq73gL8svsC
DBHLtTvDHcEV23q6bdyOo9uNkcK6+AdC6p0LN9uYRhsmK8+IyTVAMXHht4wpV6HdMQCTeYmrs1tW
jz1MtF3PhkMNxEDoEsWvvG2ADYE9xQArGgBHjUZ9aOCQ7KD7YsXbZKX22Ok6HTYCJCpmm4jIfAAF
1KOOT1M6dYogcOFmekMD4l8PoBBGmT8tZr/bogaZsvzE+P5GhrALBtz2OOrfFa5IPXl9OIpo9sIZ
Ymq8TWCHMuWC79NmrnsQo622nlQtiXsmUImlBogyhS8QQ8gBJs+qxInjXheMQ5Cr5GBHIX94tLUm
kisfZOeqlxrRcPzVu9RCwLIi8SIMOiO19wnm1hcoUcR+bHCF44pu3Xgy14Af8Y0xJ2a3JiP+wZyy
dsvsutzOdaztpVPJFrM5ZX5TpfLwYCmbB4K+IMtliXbJxOyuR9y7qpBCInbRXr0Gf23DLr9YPaOw
PFXhFZeRbbCdY+d0IkyGPK8dtxUwzD4MmRuV1CWXkH9a6GGN7m6pEGMGVQ4GhbG6M8Ei1lgsFT/c
UvsB5nc7mZ21M6exWOq25gKhkLly5+RxrOJ53RJQHLBb7bkRwxpCarmJmOMzB/O+aCWsdyJ78P1I
ugab6nFJFrUYOOieZMbu1PY2d2uuF1EaZhC9KWx2bEaEdXhdY5y5zjDu3Iokh9lZWUNPaE8af4v6
wQky8o2wRe2nYTt5c/VQw4vHwyyCELUqzPgyTkV9V5ZZ/YUA5RJzE1UgE6oZxg0uDDEDmswmx1jk
oh/UfDATP9vbedwHWozueFNFjX1ne+18l0aifahJx9vCAHCZ/00twbuzENvJbUOsP+J4n/tzuhua
jJZcz5MDImQM6gzZfPfbubg0fM0C180dH3dJ4ulHRkT9lGWXXfmd8t74OonSuzb8Xurr1nSq+6FJ
CW0yq37EJhCHXQzK/X2qxd1OelAizKLQ4cigwEOw1PIUNwixvts4cYzrgQDMW9uQ6X3pyGqHF1f7
VbTUV0iGY/NGeb7EqC92D1hWl88kM+jhqiGu9UlfTkhhFDWQtxcHU1n2l3Hi2ddx0clnZLZOMMlm
PORONFyOmsp+SDuFahDjMbuqehneDW5d/Cw6okYHYdgvDFMqNHZIpA8GkUNXrQROF+gFADuH0qbX
7cg9Upq0P1ulW2yZ7xvg2AjcbipNvWaD630xK7dkqD97eBDl8w6yVrpOh0KhmI5nRilxwcS21yYS
u1TLTpbmaZDWQ77CDlfn8XLaHhRdBTRSa8bRB5O8rp43aMoetZy5VCkb3IyY4gDcEKrtM7fKjPoZ
VyJrkwlwXabGboO2lcp4X/mieKyyorqSc25etC0TXOr5An4EUr2s9notsLpRKwLaJaG9KvxYkG+R
+Ig5jvcktabE2ZWhJl3MuDK1JPwMGiqvOBTzO0rF9GUyrOpz2mTNl7qvJ3dfa0jaVkmIQ+x+qJzQ
WWUZJY2tyfLetoyxXL9hlFkr0MX12KsdBrN/xTWGGR7wztXke+WlRWX7o6yxOldk+OLCkd3M1YBQ
ubO0fC+hHK2ZClVX2ILjF4N2Td4wxY9ucLERK2zd0m7reU4D4UfAT2vJs+T7/0mgB6pLzjR/1SPC
Y1oq54Nfdf1dhphiYyMueJrazuLgIrXLKIvwviMi4bul1d/stBu/wYp6mHv4XDsX3HWDu7OxT5uZ
nb3WrDWfWv5Ajhy+BfDD2k+OnnfFOhTQeOJe383D0IMPx4sEtLL3cSzcKzMTgKxZ2xOKhet6kKZm
9B0IGhs6dsIV1rDo7qPJfaTV4TyBofgtLFx9U0f+sz3Z46VeG+aen2JCmm/kg53YP93ca2+HSipU
LeGwG/BjwbbcUum178/jfsAyCjN2rJTwHZha8BVuCqEAz+4Q24/JUCGi7xM+2NZHtVlSU6lY+DtH
c/bSis07epAnNuTsdqpncWigmK3kKMW2zsvwpVoMQ3OA8UAjj+BG4MaO3lCji8HcagqwisBJcxjL
T2SeR1S42n1RFPJCeqq4DxNN3LmNHmF+IMwbIx6sX0ZEemmVjvW27ZPoEBKqe1s6eNrlTuY82DXU
JpiMM7nJX9MSpXycYZbJdrsdags1spx00j96QRosrOIKX6+9Qr76INlxV/2EPtb3B33f5v1j1M/Y
mbq6IB6gUnuscL/FfukGaRRzYlEIHthItaCw/OGKUs49jDakjS5qMurfqvzV4weVbHJZf7cg/37t
PNnDAohgmn6v9DTVccbsw0sMm9MNaAn+qVFnPvamNqm15puOf5PkbWSuq7JpppXVVrWza8pppjWL
W8brqs0fy8IvoSEofx8nC5sfCOsRGuTrNEEy1AlOYx5ttQd9Hn+4Dl2Dk+PfR1FFk9TAKJgNxmdF
4htLgnKgQUw58P072H6JpwJGzdoOiW6mKsw3wB0/OhOjokpXITQHzlc1jkE/iReXFgRr8yun1e+p
oQTIGTCR1nvGD9vPx0u7cqytaCyAlIwU5Cg08PHWwl+xsJw7AgjN+27yfzWTrT1FfHqfTQJB4o3T
VQ3zsXYKN51nuCutdKq97k89zgtNuSFncFh5kJLPCBXeo6AI+FxHoObzDSzojrBWgc6+HDQPj3R7
ScnQAOMSjI6KotnTjxdnmObvUHBvWY3IM+zAgKSORS7u5EzUSW4bqCpiSAtPGk9nTJLzqM43HyO8
p5ZCboaHpmPiw3HMaNc7UQM/GlxY7EWPU2pzZKSDca1L8pw/XupYYoJ1H8o2ZHsY5OAweJwJZWSO
rnKLpcq27K+ynLgQ0aaUnLy8qyaaij15rupvQXIWNQ3MRsHhMKM7XtRJQhImq6QLyP5wViZctJVo
gezoSe0z13cs41mujw+aEYaLXNAWR+KAjM1/rmutDQoVWyQ/4IbN5ualF5kJopkDf9zVygBBzOf4
us+n6cz6CxL/uzjhbX3LYn4jvGVGc4TUq8iuYz2LusArNAB4bIVXohk/f/wQl4s4XsQyeTEXXZvO
WODPucZkcFxI32wDKYFu3TGmiohcK7zJTX0OZoWr8NCTwVy1FMkfL33q/bFMpIq6z/DGWGZav49U
sGWdjMi02gUkUXDQHBKBMRkEs9b0vFnBtXGIEpPh9uNlT336lq1Tm/NkkcAz+vp9WavzReUmLOs2
aX4wiuEz0TdzEAneWt/l/f14uVMfJEJhtDUkPXlojf9cLmob3YAPxHKddB4bs9nT/GM2Ebr6mV3m
nahmeWFwnTJtOnA2Gv34hs7zP89SzP34o3t7N1XY/yTQelppWPijl4DvIrxZf4nDBUwageI/vtxT
L63lewJbPQsN6ruPxrUkzro6huNuZN87+IFc1xFb7MernLqpPMJlfKUz+DxW19poUnq7YOt52wUI
UmIU4atpZdhpfeb5nboge0kqtC1QeUSKfz6/bOpLfJxwUB/HBl+asfomvOpMEuS5NY5Oo8SRpuCg
bgNI1NezaPe2V5xTvC0P//hD5/3DAIlX0cHJ9c/r8P3UG1tTtkFN7Xod9bp5MEkHXs/DmHyJNXYY
KEr6kouNSw3xFBcI+M7taO8/PTInHUYofH8+0MXRjmZjnW4teXZBRAoH2RpSrMndbq5yLYX5U/vl
5uPX5P19ZT2XjEnqKLTYx99eQ1vl4Z9JogdZc5e2UPeYI7lnSon376LFDB1zOKBdE6Ls0QfuR+RU
tVneBCSaY1xVV8kaTcGVmzLL+PhyTqzERXiOi9EHuib36DXxuySZlfKqgK0N1pLWXVrKfazb9Onj
dU48JsO1TR3B3FIdLfGsv++Qoi4yy2/dKpgTfdvmL5qXr9OsXAhXh49Xeu8g52FX99tSR2csGJVY
lBtIhQYf4L60o1UxuhJ5rD8gyRqwtFQO9RhO4mG7aWzQfb2FkyJoWbdyNuU2Zfq7NztgtKK1AMAL
G8KX46U1LmwTRPMxnq9DQoM+2Q1mwG+ERPoquc1NmcqDO+TTzVj1INgK3e4amA3DJpHMZy7U/jNU
Equ85QRnrqfzARDmeHzY5fmsWX7Zc0+7WD77WGvfGIP3SQmRvBRz7x7ILGJ+msNEQuu+czMFZjKJ
C4EuKHGYzBpNjWtm/7kIaYykiKH5F5/q0bsmOmsmJi1rth0k8VWTWC7ystSChzlWcLQG0z1oqdav
J7uyA2bb40ZKNHqsk26A8NyrzIbLkGaYsEzs1xs/GtezG00bmw3G33qRiQWOP3f6d3chdn38Bpx4
1zBeNWBwcGZR8h+9a2ExNFQfivuSat3VYPjWBU99CqK0hSQ/hdYYfLzg+4LHspAo2w4KHhw8jgse
NAnDMNZFFfiexPUrqYptgznMlbBquQ+9SF7FQK+PuLdFZ4IKT3y+VHPY4aN6RWt6/Pm2kRq0uBcl
6kGlvgxiNL41zHseEaqnr399kRA82I3AOvjfcenIXJR+U/VlUAwtUxEEHS1wbQ9rlHi3CwIXEm/d
MWAnb9wEtP948RPXSV1lEVAM540K+uikcbMIb4SqLAnnInmnGcvHaNF6EzbV/nUZQMYn3xMCXtor
InH/3KjAgLoI4WgeIDl6VqocN6ZHFFGbW9Zfv6aUGxCmIEbRfbzTi9e4KPbR0OfwCvpxMwuAVyu9
HUcHe+JM/PzbG2jrRHQuMQc4MDjHx1aU5HVp5w2XRbxjgJy3rJghMtPpcis752jx/gNkMUobSgOH
gfbx8dXADYlFX3Blmv0YW9oz8rSf6WQ9Qgg8U4Ms3/KfJQhL0ZYKLo09/zjEl9S9RJUaRAxkiVsL
rNSvnHzl5sOMcx5qHlx1z7wgp1fE/wca2/LRHR8vdu16CJKzoDGGA9k0LxXZPVabNbB9RY5Xpnkm
Zfr9u2/rFN5oyqk6WPHojXRwW0F962aB1vcHlQ+BbWe3idDPLPO+sFmWoTXExp/q4xhQIDlpShJ+
dDBo5iIIx7isnjgRP34P32+VrGLoFBtYOYh3In0UMlNJxlkWtBaIFkgPnNL+l1uK+7SRDNS9eW2p
c3GuRxHEy0nJqmwc8NsdnBmOrRnCYkYBEAMm+ERZrMac7KM1RvzQzH2m9DOhlyuCepEZIJgjXRRr
UKIiMa3cy6mJLnLmyLuRsmhWTvMJIi7uAnVNcbCUBc0iQoAWJz77JiYPKAL/cWH+/9punHwwGH/w
xhloho4fDJSEOGeykQeg0+U2VX560CZwzo8fzMm3DF4lkBLWxO9KzsJuOEaiKidexMUhrRoCPSNI
yJXnqpYTHyxZ39S27EPiXUqD4+ZWWTclG9FUWxBZwvhiEvq0+/hqTu1AghIA+wWacu7dn7v4jG3R
FPVaBnkIRcvgckwhAIRT3+Xf4ev/fRVNz+hgJ8SDxiPpuENF+y5wdeQTVVn4c7l3bSLuizZ8/viq
Tn08izGyCyWXxuD4NZ66rDTmio8nTxzvLlMGI7bQ+cmwpdq1keP9GHMcdkALuzNH1ak9D0asTV0N
Uvau6QE61WPLHjKyP81bWWooKKJdnT4RWPbAdn1mtVMvPG2PyctOZ/kOJMMMAQop0uWgjmr8/oXj
3o8mqsyPb+Y7v5ZlU+AmuibHkQXN+Whf9Xtz6h0g98DrR/0pifVqp8E4XoWpNeTM5tzxc2p41bqv
5HDbqDK7cXLX2scenM4ZERuD5bTeGA0ac/QZ8DH6Pj3X3S5xK+/ON8+lw+bLxMvsuPBpw053xqLg
tJlsxgSyeTEkSRywyrqLxPWeeyIZ1m4dM8QoreQpG4fuIvSrbzGMjlks6suxsC9AkfwVqTo1trhc
x8c38sS3xkybEtR1LbwFjg/E3OV3SCbK7bGcf9azIXd6DZkyzOGvqJeP1zpxO4w3jrGzALVU3X9+
1ybuE7qNGjqYQ+OnDuCwIe7hpVN5Gbh+mSLSEvJMhXHiozMMJnZUNJxY70rsoc3V1EYVl5c6X+Ik
wo0D1g5zDPLCLNSZn5t2bDawMYbg768VjzJ/QaQoEI/9bGzNh27odVVAr3aDxq8Flc7vQeMjlK3R
E5Fm0ZnS5tSTpGQDBsCE3WcrO7q7gmljZzdVoOkRIYXEv6BHtuT9iOlBUAga6Y+v8MSZwwVSQ1kc
bBSLR19gEbZ2nFTc2mmImFzYLQmMTdVsLBix/52lfNTvHslh4PxHB0Lt2oksSlo0w6/KO0yXUWu6
UlwmvWGc2b5OvaME1PN62mwr7+DvAUpcOYMMBF3RP+Lq8eo4zWPe8fySqLn3ELX/dXPEBobowsSI
jPHJ8QdoTMzazG4ug9mc4fi546e2bzc1OMCZhU5szEDq+JBZIM/IOJbn+ZtgoZ5R6+khLWAeOc/R
NO29uXk880pY7ze8P9Y4eid8LSVgyGYNCP3GkgVUH7CocT6ZPSn0YT523EUdadTY1riNpdHnamzx
uXWY1RLfkgH+9bAhy4RJrz3BgCMrA8MG1NCJJQkvse343vQjfF0VCq2w1st9QcI4yc6eWkODDS9i
x2NIoU+IFY3FzQhXW+PT7BeQrUoDP42q6Nq9TrST/2Y4dotxK9VhtYjD8QW/jSc33httpy5yBKNE
psTF9aC1Q+Bl/iOhlt2aO5ztCrCidhVDFAwgJxarapzrbdjHDmRhEoQq20pwOUr73ce399S7ySnu
Grwn5HId759YnzRSCd5NaMIvzSRfiNy9tS1tZxUVolrcyj9e79QXTs1NsQd8z0DI/PONcWJVNlak
ygDr7gVzuhnN7GKU5Zni9f1YbXE8NS2APzAC4R8tg+FIbLWTXwaQyO/rOmnhDHo/muwzQ+hrCCnr
3jG/RW15pmWyTq8LSssdpbk+Lsj8GhusenTARCo1f4knHZVQa2v3CF30fAtnhh6ncQr8CLKh2eSE
UzDcLtnIG3O4cGD5O+moXVh6r+0MaZfrEGIoL1y9Z97JBNtPvzsGhuQjyahrLGmijS8NAfbizhvC
vB/MDB2/NzvNCuWjnaEqRJ6X8vtg/VC/ovkw7tI3M+sJCR6KLv47Qa3ruJPp1sW74KmxnHOP4tQT
FxjQ4nILzGAZyy37bY9I9M4pymwoAwzEFNOllRp1EprkcObNOrUX/bbOcWE01EORV9heBZ6zOCeD
N6yJ9th+/PqeOhAFbn3MFZi34Ur658XojVlXDbZNAUMnb60WyaKOz3yGA3/cqTOis5OLgVfSs/io
246bCNGyGZU534oWC8JEME7A7WcHAxQutUzO3L5TG4EA9ue0QLL3rvjNlbJECouKiLX2HkM0scYp
5bnK21eZwFmIxZk7aZx6L5aZNw0sFAL3eE4zd3XO/aVOS6ccN5HZNA7e3I4XJlj8prKIi7frBsV3
7VufEj2MAxUhaoiqpLz2Io84scpWn10kQcgzwgjLqo+f9Mlfjw0RGAn81j/eGMcp7LQspswZm/rV
8qOn2BwecgseyX9jHdejU6T9XSRzf75R3aCpuIaPF9CJ1qA58qVU2rip+vbMQXqqbF2sbYFYlv9z
j75Da/RRcMC9DCSakbiD4jqW923lYAxv3OZV81jk/hkw+tQL/NuSxwVrOts5HD29CMgN2hPb8Orb
OeR2cWir4UzP8S7skeYNi8Ilw4jykV74CBCWS7jBPLkF24ypvsm4/oUnoFhjheOtgW+j9eIPQCiQ
Xm6TZtEaaMbCzGwh/WFt9GwDqjyHDa5WvYliAVUbOqNYtg/R7GP/W+Y54TOdt5vc0XvyHHZNDK06
CFNaNxF9s0CblflLH0kCdPFDmGr9W1r1N1Bx6i1u/6+JN4yrQlnJti+U+VBDuuawN50zb9Opr9hf
lLpAHLy3xwPYPK+7rkSfEMz1fDHL2VhJ3X5GPH4JZvosEzWeWfDUI16UWRBlXMDW49tep0akGoqh
IGnwHBjqvq13b+4EVoS5zqpbOOkffzBv3IkjhBfGjMkF8rnQZh496UhTOVPSvAhEMfvreOzFgx0b
w7q0CDCMqzx/wg8NHwIb5uSbXMCLsWIoenLRJJS+vTZirXfmNpy47xQbiwQaS3naiaNGyRfKwwfF
ygOsI+1t3CpxXcaUjSqtuucU82hisuLvZ27E+3EfluZUNzQ/9Ezvet9ocuY6HPiiuzmEympF9g5C
qrXrwrbb47lsrXhTYE462CCSkLRWzGRQXtjnrIitE3vloguHjoFnNoM28889TIcaIQqSF9Etp9io
vOkaEgvrC7jVpXPJnXEvZAobGYkVLmU5ILKhFcxR8RMZ7kZr1HdKhdhNvPnLy1n/Qllc7gnpfFNM
ZTtIfc4eSv6rgozNlj1sbZHGW7jC9qbVShnEonG3U9y7Gy+6NKvMesiscrrls0WEpvgQnmOv9w+5
7n7VMQU705ifun4mYGjQ3WVCfwwcAbeleSctrj/PpgdsSuGiiil5Tgwt3n380E8tBfEargFqdI6N
owKEoRN+5MuxhAlpvKkbb1HzTWSB+nEePX+81ttzO/7SFvTXonvlGDxu/0tN5P1YJDQHA2Y8K2Ko
FGKv2Tb2BDYOeKzmxqVR6eGdnMzxxjS16N6Umr8m6LneE9fcXrz9Qv9j33DGvgFanseO819WAifs
G7Dveil//u7g8M8/+k9Ws7NkUSyDYZ12EnCAjfw/Dg7+v6g+4B0xmltwfl65/5c/yISXN9u3l9L9
dwcHYtSpJWivAFttl9PQ+hsHh+NThJwLAUxO6IUOjeYdd7XUEeQXMeG4bmQ4Mw7mdnnFPFd9Lghh
QujgnLNBWD6T399sFnTxYubE4jd/jyhj+xiTmCZUME2Uu7o2oO0TY7L/7SHc/fvn/Z4EcdwNsgqE
/IW76rA1vjscJZO6oXHiKVAStdNoTs19VrVEQbh2vdW1MV8ZHRCX3aTap250p88fL08GxLvLBKY0
USGSosgzPm6DsYzG7Ua5MiACJ5/wPyXMNHdjpNAQJa4mM24PEyz9bo8OAhfTGpPMxYQyoVLqmLI+
4ONpRKsKtz2a5jjB7cpAkuTNY7ZTZsbfRf1VFGsr1+ZhNdWIg1ESd3jcQLlXv0AWsk9W6mHkihwp
iG000KErGhw3neYLamK1X9yfk1UdGQrEo2FvWwG4zoHeTMYjnLz6psXB8BGrAxSVFl4Ro+jqF68o
Eh2dx6B+xYTd74YyH4gCLtW+S6fyKjSwLECZ5xnrsTLLqzjUgb8TVX8lbIR/OE6Jf9Vh17OlIg8/
+QOmxJuhq/XqgltVFuRb6fxbEoBta2/ivY0Zj9vhXYE87VFVCnOcqYpvHZQZwDI+JDNUZOhr3KS9
r/KByKRhEWmk0sUPT8AMmq0pAYgoxg25HO0h683mHrut8AAlZ9qLxsgvGmhGW8OSw1OKj95Tk87i
gadjbmHEYGFt4tfbi6n5oSqSRCKXaicZS/UZ4mr1lZg/nkzDfhuIxV7DHfElsmTpXwkiEYOmidWv
EX3cZ73lnyi97Z4FAo2rcIrsCzR7xmOPx+hzKsfyaqoq/6ooKGY2ftrY6couUO+sCN7VoSDn9bar
w3w9loO5xRE1+1STurzqcbnGBqFqf9ghf4wyCILrCF+EKMA7FLGJ3TdEiPE5e5pUe5H0+UXl8XCV
W48EG6UYvHUWBG+SrsgVqRGlglzg/+viPbrXjDD7FEHhw2s1bm4IzXCwNI6G10wnTKlEaAt2puts
Gkb1LZma/8veeS3XjWRr+olQAST87faGRqQoiuQNgjKETyR8Ak8/H1inZySyQpzq6xMd0a5KhQ2T
mWv96zfDPeOO+TKsB/5RdjLtFamRK0tzx+FoqKsoXxa7UbvXRmwOUDq5F8/JwlUXJuV6QE5UroZE
Dj8JN5j2Uyqc69jhTUSQx1YO2eabEve/En+inuea4x7mF6G7Jk4qw2tX4wCGtCqKbj0zqr8zfJ4v
5ZhMXwQH6R5jXESITZ3vsFLtfpiZZ90RkjduSMrBas7g2bYx7zEjHhvfRj7RQmJJNxF1uZvROcV4
O/ImHA8NiWPx/RNRpR6L2I9ORZs/jkbb4wPflNdx8IJvIu5ZqVF6CQ1yKY5J6z5hNlAvIZ39fSz4
NpFckUIuUEVuHKd4ciJ/wPrVV0QpuHyUi6OVTnhRCKq7HVHh6lrh73wddqN73U+RdSfTVj32rlc9
IVrja/WRxzciqp5slCTnDD+GzzpY/JuNDNusQI7Vc4yzFDQ/ezJQZJBF/XpzQcIiaKvWuNWTkt1G
p9l8CUrbflW04bdT1VlYWtNSYNlroTIvsnLtjWZ66Crho0OOdLpHJU22Q+GZvKYy7/3Fg7x+sFKE
vjgG+OhGhF1fdR7CbvEV8NXKvcehkmP3PW165zFFkZXHh8GepQPNcjbkFqLd2F9O9Ri5pzG2e+cW
TTbqXEdPXyzy3teV1ydyZbka2mA9ezu+QxfHS0B5zKN1x9bUy6u+wuYZZWB4coz8U2e2xk1lFreG
2185pSp3aMfcmxnPu5XrY93buDEWwNEVfpe4hoPxHWIxJ8dS5F9aBpdbUtv6be9M39IAQ3ln6H/k
iSiPhoy/kzCRHJOZeZC0enVRERO3LdxB44wbdz8s9KbbOG3PuqujHWxjC7V+Hm6sqcEXxXdjSAxx
euXM+KdjiTtM6wYZsZcFJyNX9SYtajmvVBjVR3g3sJQNjZ2piTaiTHMwybIoXmI1Yz0Ohoj1cutM
69CRt5P0060ojfCc4d5xCUQ/olhjwSL5ts7pBE+9D4OYvBRepLAG82jiwHwofYTFqrODbTUaYo17
LMtSLhYnJkRFYZTmeXTT8NDH1me7jMId4Ep7YcnQLohR1933Vo2jt3ZpS2EuEqsa0Xh0wwEpL0Ea
1ojffoSdZovRqhRmD4cztEBJQw99cOTVmylqv9vV2O9jN+bM4wAPdihJh1UiIHZm0qtvGc9aSFrz
dgdrKyEqLjewjQv0U0Aiy2q0c32WepEWFXn+iEqp8tee9qY9Xu/YhDLRDjbkZcAuGRybCtFmFmQJ
XGd71/aP4IzC3ExsIpgh5Eq0K8W6unSKVp2xxcf3QpjiCGei3dhJwqpqt/ji1SsJ4LLCDNg9Ka/R
X+bRJilv8S5gCHUYi409GBU+vt78rArTBW0r5zuVqQo5fhse9OyGx7KPpk9pbs+bIerrU14qZ+2J
ArWXlw+rYiQwsXVs58ZvgZiraGEdxMSZr0wV7GpjYMayJA6Mrk0OcmhnD74XI5M3p5Hw2wlVZjgY
OzJrK4iy5U1hGZzlmEMd09TGkxjm5CY24vAelx1rX6R88Z5dJcdg0ET5jZFzWYH84X09GrdkRQRX
Vj1PpyXjqyDkIMTnpPaa8qcT11fID/yLUMN7XzvjiGNvAW8Mkk6SX6p2to6KaUtNsrLXnIs5sh/7
zJ+cle+O0HPFSAxlMmHKvs6szPypUBIWxDpLT2/MzByOc12Ha1Uazb63CvdxLPqUvIM8zS6cLm6/
l3bmkSDQOgMTOEsS3vmIFtBEMZW3SGgrCQvF0DLf+Yk7fKsyq1p3xbjUBaq+QXJXbCDry2qLP0d6
JqcX3i7K5Mzn8yuTI/z55iKs28qBYQtwSPyrmyJQJnx6naWVez2JKD3MiVTfhMLaEIv4KV/eDb59
S4mUZTbn0BIykbmtvAgFWQiBVN2PAA94xayEFnpn5i0HDuzf6YU+GrfIyYhuFVMH1gDpGRd+ZKpo
E7uLW2CSlnhsK/d6xn7i1qiU4nZTO9n15CEiMWYStC4p8hLytLX6plXPdCuBbIHon9MZWjSpr6/F
V50K6w6xePtDYeAVbISbcH9WuaBJeprEljLU+6zJcGyR3tc1xhaDk2+yRBRHgHt5UeD8cHDMliiR
amQzbrI4W5UK1+tN4rYc7mFZGbcyDvv7VNjxdVxSaUjXU1fx/PorwvrBJmg2XUV1vWzK5FK8dHiH
kYngU56EdW19YhuUP2zl0QUbxBFxahPR4sVsRKuy4ecsnhP7xDL6+yTFk3Jl1UYgsUhupn1cetPZ
HIgBSfph3MSLHrSi2HqEZ1qu22kpf1EPPfqdLrAj4RYAdiBelXp6QWiQ7vUcVaSapCF+tSOONpMb
mWQdKLtANBbWH7AdrH/qIZZ8J/ol5vLveGCNwL07jo3uEBuiPkVAuEs57Mt1ndUNjjxLeW/XwWbg
xTy1U4NofJQ87L5zP2porLcY9gKSL7+EvA38SN+pAfvKrkpsJruDk1L5r5Egude+14lt3OE9MzkU
hEnIk+1iU3/yY2jXWetiNNBVT3Ek+TAl6cKtPUxnOar6oe8d5xpXKP1lpOL+AKl5h1MuP3bRYjHz
h531TkUIepP7g2G3ByNdUihaTHQnxUIzrYwE4Z6vjqOID8wa+OIxC0J1wDm1BCFUz5mibvYx4/kg
sesVj/298SU6F83U8qMgqL+dKcXIhkWYovcrSxszeDgLiya2ry/m0Rj2TdMnG7bmeTsBNBGa0FNB
ZYrm1U+WZQrj6zYbnfqEpAILwcitfhDR6t8EXozYucOILTKaql7VnfsROwss9V0zC88sWHivuBwt
w+PfUUa3N6D0ToikNOLvNTnAKtvWZTjtKtJHeJYws8PE9l8I0RoOmGbFO8MSz4g0vuLNYzNsplwy
3DHe9DDzL4dGOI+Dwlgjne38bJql/STgemqkZEoOZzwsAhyUrXxDJiseT/gP70u2kkMcYrZmWgmi
cV1SrxZleEEBifu0tqcz/JWRZEv429WywwjM626HuPE+GxiekpUUmwhKpeOQNN+yx6IIpe4dK9IU
ezYwDHKp2WmW6UvinL9pJtJTrhr8qNC4L7W6lnN9I+Fts6cgs984+HM9hNgrrxwzBQjHynkrdKSu
cig2F1mPK/ZAehKy+GS4j8lmQ2XhiuKpsYl+OnXF7BOqG40xDykl18PQbae3bpwn5rpXdlTg32Bn
PZYlGPsZrbPhhqS4ryIM29raxirE9+YiPhKOnG6iefk/Igr6aGO2DGvWUQrhc4AXF4gzE84W9wBb
K05javrGTDJJ5ETCHccyJJacTRgPNE0p72vsr4yJIp922kTVSCPSBk771cR6ZI3HhLtuXbJ71mWI
Q7JuaNyCxFHfpqzPd03apft+oLoy85EvEgPqbpNIr7/v0uLJb+gfySVSj8FY2OmmmZa4lOXZhYuV
wWmeefgcOsYtvg720eLguMntId1H8Dnlmsjz4tgRlvGsCQ96diaL2lAUQqxYtvnO7oLmE51ocDHV
JuYtI02/V8j2qyTc6CsJw/bR1OxG3dLbySQs1gkxKePamQuNSXwx9jtrjssjTkx0LdK3V9RO/k1p
N/29aZFIhaVy9ey2DXbVDh2WsuieN42cOQG6ymq/igxAqa4LdYXbOlYMkcNu0kUy2NhBR2cUOQ6C
+sqdWSMtCRUWJij8xc6c6++V1DyVciYDiu5w5abOfGCOXp9qVYPKCQZqKx0uR2hSsl26kw8AVIr6
ASp0cGGNwCyYBYYXsaWaUzr58sKLeXDMHKe9NIW7rgI53DMKpb0fp3QfLAgQk0p1VebgQ35Km8xQ
cn4JWKXzNg1m9Zh75adB++ob9vG026YbEzDrYGczJkyoHf6h0lgK5+VXa2eJ4gkgkDXrirnfxWSP
BIcuS1Uv+7uZ5+OG8An15NYay9GmzLDzYGa37YcUZGRpXlNt0sAn2qlvTNnwZqqMUuT1LFYylii0
YzGRT44z8lL0guvYWFQArHJ3hT+d5xiDNz2Arr1+hqjkKSRiifug7o3p0olBPOx2qm9eER9p8/mg
RSvWHi5SxDvRBWMclR4Kh4KqYM550UceBI0FHjBig8cALdtfAzjy6Bcgb05x0csVgNCYJC9NQFTR
zHKTaz3FFCPjYt8ZxKBXptL5ba2gQOEtn4eL3aILkxW7tLrHYQpvK15xPJoFqV7cEXN7AYgzswQh
VQDBRcTEAe2YZEb15DiQug2cAXA3biV+kWuU+FhQ5ljoUfCYDcAXQ1VmPiCCGHjVD7PtAJS53Vh/
xyqAZDWzm75IrG9WkWiKo7GAKyja2Nbo6DG2X5CaJeFgFVBqEDczp/yTSgHYU89scbbF5V/xm9dD
Uudgt7JKHHKpjJ+mOS/lsm/w+oqSYqluIVj9/WmSiLJTDtCQrKzo1rQKeaEqkW+QqAQXQdfWD5UF
hkZ6AZga9F15MSIpuR4cOi3MwTs2d0O0P9CsVU86pthpzDq8GH322WpMeISJS8KkiY8oth55b6GX
K4FyPMrzDov0i+V7rptlG0a41BJ7WIBIhqlPzZs3/HEO0emcQqe5SxbUm7pkOQVo0J6sgE/Cmfv2
R1/jo55YUXztkx+4s5rl+8G8CDcicMjC43aiBf16LW+DEIQUt6f8thwHUCRSpTYedLC717PB6oCA
+yBOrn22fHAnQNTBcJ1rPzZcjooxDC7qkDKknnJxNzbYhYclPoceaZFHh3Z4nXiZdac8/MnSnheJ
BJ8IocKUF/jMygtXUMSWyztIKA8fW0iPatfMFcX5aLGbEftzP42UySoHnzOrQtyRxMhmyz72gDud
ekRCg8s+A8b1KyQ4dICWARZvp1gmI2bzlJ8tu4la0+bkuyW3cldXmuKko9kpWdj4ytigoFXBopjM
oXoizx6AegQzttOIVqGjcLYxPdgIwOUthz0fz+s2q32eBsgRMX2VE3+lq5+IfhLl0k+QWHjSja0/
NYA2X5RP1W7MI5DF0A48TJPtLRlYRzmJQl9Nb1D0eDbfmmFGt3oELxOFLtOjdNz6NKoCEHHZKhFs
iW2T2/k1Tr6Y/3qpC+qFv6ddh5wPCZAJa7IBnUaUsYQUWSiNar//6S/Rcx0/nYC0nIWbhjQhmP+r
b9jFUXLU7VwcM8kiS1WaXGPy+TQMLk+NfFL7KIKEpTLkPIOuMOmGhrF+oCrJnFWv8epf4RYUUrf0
bnpFLACb7EgmyH1VRVSQ0zBthp4XPgXoZ3IBpP76P18X5lRmHDEGkV3f3ZEzVXGoHOXc6U840067
MslS0kkqFnRKVRn7LpsMs8b4GlEVFIvZTedL5c10ZKM/YRKdv/TOXHkEpdDAvgLFPklQDi63t+NS
BUy6piUjY67fAyRwxyN5mxneMoHzSOxLgmkPxWwHoLLtXdzyVzmROqcu6v6H5/i/o8oPR5V4Ef4y
pvqHUWXbPn9PevJ+uvb3eeXrn/yP43z4F0wK8qFRaNlwKX91nLf/cjFkgPAfMFYjuJJG4T+W8+J1
KokFAd7yiLwWZ5r/WM5bfwl74dHRxHqLEYj3bwaW78fwix4UAYbFucCve8N4CO0J0zBlqEOQFi8J
pf4e161olQYwkX95Ov8wQ/ynKwk0DMg9GHi9I+gWEr36Uq4eAoG5JC53T0pWejVGSf8BmfufrsQ1
EJZA98dIZPnrvxA1486I5kYRrNiNeU+ShXndDmUGNXW+/9e3BJCAq8bClTC51u8XGqANhFUzk+DI
es6L/CUy0peM//xvLuPCC4MD/H74iXwdGbyrFT3pGG7DgOEiuUXFOtfpf/Ho+FYhSCAQZoT+VrcQ
K7N0MH5UxAOUzYUmWhMTa0ENKLMPbsp70wTjrB94zA+gn9ror94SUP2BNNQuHNUhGYm48frpdor1
PZ6h92ogfOXPT/At3PJ6MRtVHkpyAIy30mcSsirWZqUOQI2AfBwlh4xQpVVlpM9mAFqVYmq8siYs
vf984X/4FJFlLF4orwyvt8vLayq6YdDLA9BD9bnHeGzlhtgAY+Fhf7C+3jIBXu8RSIRdAbocq/r3
j3Hus35Cn68Q09a4MDEn3WbCjD7/Fzf0y1UWbOOXtbUwLAaDod7BCDX21I2+H8pRnmTz3z26X670
Zmca8zKpGIjzgRT9tPF09jyTfLv+/1he5vu3hBgvCPgy/NDBVmH5Vn+5qSoq3aCsVAk9SFQbZQ4G
ccWKs312ymkbMnbfWGFj7XBBdw9mo6tNVtghtYwjT/AiUKOM9B+46mNp0jCI+/4KI/tZZB+XFI5d
7+cvE5Y5x3i2hkvlk0ZKQGbrrUQIxlQp/pYpicotbb5gPI4dp6/r8mZqQvE190V1dKMsehpKCpSx
1O4h8nHzrybCecaM7zn3Ncb+7dQz4AZ0A8GsqS27Dk1tnxdyC2tNfsbJ1jlhtzl+ryN2eavz+O14
gt5MmVOdSUEdsnXiB0m1nZzC/JbhI4xSkN9jwKd6LiNuOicRc1eFsbpmkFdtOkwq4KXaUZStrL4I
sTGzO9IBcRre1SbTsKwGUTdIDV+XJnc3l2xcpN92a/BxAYGCzSWJUyxg8X3EYlhbO9iuFbmTKDxO
TkkZiRKtOlsmKYRBSbkThORk+wVE9TgZ3LOOrewpDqri3htBlOrWVo+1V4qvEfeuVv4INqJKp5/5
TUOEgN1XYbe27Ym1rj2Hftagl7tvR4zWKbrLG5KXuqeIR4PBbK2uvT57MS3eaY/R4tcySF90O0af
O2+ujuOyNSZtW52nYpkxNJSbxOmFYZHgpe/pWwxtnCM7ereGGpLuh7iwV5QB6WKO30tiivD9WTk9
c8rYViE5bbF88QjxuCIMmIfYF2gdhDGC1r9+9kVLtAFe+sEFUcRym6c8BEQ15DI4RAuWtYrvghnf
UezI0vwpxAWZXMKRJFQ3yRjx43c8Y4HdeMU+ZUqoLi1wpXDjJdHwkETKCLcMLNsAmxQCoFceiMEF
vnHz1wCHwTumO+WL8Elx5h6nLcaq0QrCUH1wyIG7r3ANu7PJYsnWmB2SUddAj8mRYyYDHrUaULFB
D43kQ/AKukjnxAgLFVcrrHsNxIZeeN/WDcvOIcVsPTgccTP2znQ7ajECxZIyuUeYGw/7PpDZcwgz
eRdK1hFGOHB60nAoSLCKNHVzODzMzZzvcU7qUC4ZjUh3mbLdeTtD3qlXTRuP/YpgPusbOvj2h5hZ
W47B4G9TjG77ZfA79RhnpID5U8EeChDmQgI17BNktJQh4EjSr5XzJtwkzp/qWMiTjjAxZnYl1kQz
vtCAhPB2yErnh5AdiIPsxpha+pEE+sIVJu8MieNicfzlDfU2Rx8mT4BnAR04iTnR52xosAFOlE5+
ShW6B5l74GleQtqhY/UPqp2GPZImvLPDng9hHgOJx2ZK4CCim9rAZri1ij0O3j+7vvE3Sas/EzUN
vWD41idTeiqlB0wUkVTJUejfJD2LkmGz3gIhDJdD14TbOGedo0WNVkL5+deA8LYzJpM7YnsLujat
unU55m2OZ3WWruyu4KNmV9SfkgJSieyz8NqmqGRMx6rP+4K2alARODHJLnPD7kYi57C3lnNXOdy3
KLPntDWC6wAh6nOh8Ye3h86Ccz6CJjiRfdI9XxRmQ9FTH0KdMIup2gwo4bZuO7OMSiInEW/32LgZ
DVGLGAEb64Q4mRvLa2oA5eLZddkom4b9Ayd8/2ZOCQoQTTNtIp+0cxxk++AGo+8G9A8DPwwS+QyJ
ra2JLi77TTZlbGKirzbeyKUbgLlDincpY35r/J4gNVKykNgNtxgk442ybdLi2laYNCejHfASSnXd
1ktdXYnqXFiKj4nOsyfozXLQP/F00igES/AAWl53XUhqj10eWD/Nkd1qWL4R15ytqzzq0qvM1fFu
mNDq4Oy+pFAanUv6jLtrGbSssaYVa9ee2RG7Sq+H2au+QCcKr2c/khtt+s3aIbcER4qOnbswmwZv
B0/eDSqOCEqT8hTNfXnT9uw9RszuMYYs+nwoeeZh1e/sDFlWLIf0yo6E+S20+u4M1EI9WvXXQd4W
h9Yzh32WIE4ow9i47Jr02k7t4cHIsvZ60kl3GWXzVyzUR+gr0NCCCesbZ7bcwxymM3ByXV5jJRl9
KvJHv8aSmwHsSxUvvnVd+oX1fN8MJqm0uJUQpFISRWzaiP0mOBAci/Gezf2b4VZEyvsceguT/Wik
SXGPGbY8NZIdxywDCEumRejizCtVf2+ypCJA+ucd7Oi9SP/1yBbi3JZrPO10f0Dl4DR7wO6VAIod
V10bZuTvFgWbWUaTV/OJZGG5hp2XH+VYm+TRQqZDPYkdJBn39dysCmWnJYPQujOhZ4z1kkEhvrSl
KE9jbZenyu9MBb4MXcEu2n7TW6gsCmAwjXPAeRoFYZIcPkXD/lf6Y3Rbg2YjLs4z7OWddCiT05iF
Nhb3hKIMwQlaTSVXkdfbvr2mFofSvpqxK3tppywhVGTIy5/KhWhjpbF/1GDYkA2nsFmQGtcEcNTs
61OwEKaJKum6T9LzcSbPHIIAmGTEGVKEpHGYnPbWwNTXap+C3MxhFOni85jZGj6h5QE0UVxDdlD+
NJxkkeUbEja/OUFPGnwGgWCyQXNdSObCY32xcQw3rpsZl5YtDchofokloyOmPetU2KsqY1rcF0F3
EDXWF7qOnvPEzQnlEjnxK0yTyOwgjbMT+qrnjGY2EBOxJR3RG2sC7ucrlmv8PS58GB+51RpA0Dqk
tDSMY6pdM9j5ccn+5nhs305MdUK35IyrEeted6O44UPORIRZzeQOH1Bt33PVF7JtQAkfuoxcMTX6
vRhtZ0KM+tYsDiBT7DdiHC6xyiNJNWioE0gsSq8mRGVQ3mbqijwk4osF756h7cNOscKPGjX42erX
QWvwN/l3cZ7D9+ide44fi5g1wO9pSuu+N8EQc/bU0U+fZdHfRhPH3J9bjHedYbgITgVXsqjH0Qi8
eQDO4JYxUCI5wRRhkkwdDiiOYymT6mw4eOb/+XrvBXzLBX13Uf9gvPDOjkA2FDiOl2PcEhBltFjm
V5u0lQNBa0353OHBuM1b1MSeG4yfXo+dkTQRb5+I0drB9zPW5MC5z4RDDHtNFs8Hjd17VQq/DwE8
LKyF9/6uKVfYruHX2+eHpCydUz+05Utl40q+GruxJc47dii2CwJTUVBkVnc1eNSaVs4vVhaFNjTK
Z0oZeQoE7IZJ0Hm2qYIeXEy9e3ZIR7iQTdaA6Lchqfc184KOifghXgzJbNK6qq3jl9FnbCqdZ9tD
2rIK+bd9YFj+DdxJDuBo0ojI0zR7ej0VpcTEdj3OufhInmQtXeybrxHJKp5YCABcSGVvPo64h53K
6ZUfOhTyWKa31Ypk73g92s5DTTgyTmMKohosmp1L+usas7p/a/ODayyyPAivvBI+0ze/AJH56KF6
Sw8h/fbeNeLqrJzxo23gHWLBVQAqcIbD8BEN9puWtE/7IfJklR48h+LZw/EHWyevW9ewWMhyyAk+
mTKaByZgw8Of14N4/4wpUWBXBItDx3vnzMnKnaEpRnSr7RhHjPDgSBlRFD6VPaUxSeXudB0abngv
nek+D6f6xVDuuO2mgZC7rpJJuuy3TbeqSVC3obQoykknbw7U3wyDoYz9qKMlctuIsPz4G3H5X7z6
I7zaskI+kj9Ia9LveLg8y9+g6r//0P9A1YH4C3EHey7SGVR1ePL8X2lNaP7loBUI8YF0kek5HgqR
/0DVwV94nCDO8CCzmADJ/Ir/B1UT0obz2gJdsmiwA/4X6ahvHYNAtjAyd+C+IeJy8Dp5syZqbUD4
LVrrLBl8dvV6iMtUHxoXoADyhURaXiUTER5ZbhkjJS8+b5BdEsUQN1TuM0l5UlgwUXFBIl0x82Ys
FrEOdLJzLGqDnL9IsrZq2aIj+eVJ/wP2vfyyX3YtwfkIDr3oWNk4XLaN34+0oO3HAslyc4YEom+t
RBprlzLtYhp8k0HURGf85wtyML+7JG6Py5kNru/xNt9g00ZakDfWV/HZ88IL4rEJMioGzpY9HiRx
jQiiNuqD1ZjwGzHBqfW6dwbfOYQeG8/OjYl+OUY++pnVPOBRuSJYExxFdCSQBTKFg15JQs+xzrLu
CmF1896JZHXO2sU7E0yHM8LKo8Zb1U1dzmsXX2hmmqPkWRveoG+LmaNIWLP73ElVtausDrhUCBwR
bxs/WpoOF+/6FalsoBIeb4Tiumv7foeafbqcPBQsDTKTmo2fo7exKYUmfIUw7uwIH2sCcIy1H6dT
vIXsMcZbQB39yUycAoJ7Eos7CzrDvEr9lnsj+KR+NBJiD2Nv5GdokQaaRE2hHsUwktThVaJOrnVS
8ovCybWPFD2J/tIgicLMojagvYkssVoEm0wkrrA58Y2d50+eehAMj5NT17R8fzEh98BphE7czo1k
QGwXQn9VgaWNJ1t0PLm0xc4W0nOlq2OjkAetB8ySZ8JRYIDROwz8VdUTCrslJpATXM81pCOD4Ixk
IeuAKFaEo8FNhbOdLi7E7nPGFn7fT/Q8Q9/wx+FA0FDVuLhhLME/2mxrHlI6ObwFz2HU9ZCgilEH
ZyZafstztPu1my7J3qlRgGNoF3bc52mueK3DYiR9RlheJKd5eSX+8nBCIm14fyTCnMPaAFtJi87w
1+S6jJdJTDqXEZiQzAHI9GFhhAbQfFILB7tmYhEWyBloMDBs8jfVIIotWo54U7i1tXCZ9XQHS7K7
4vShNyszMsqYrfaIMbLOvZym2Ls3Bt+6GgdVfCJ4Ln4WgCMHgGMnWKdC+s8yzoevyjYzDUGJTzYZ
YVgO49AF6yRbavqSYNPpJLTnwh+r/PDewFumuxHpbHgbd/D5bIbG5/GOaek112anXZTKbmxIlPV9
bVsEVzlBMtugBo4hvoPY8u5SmyLhZcqmXj3yX8vsRelR36alCcThoe5dVzHfSMu8vl/TOVt36NJ4
PUVu1N7KiEbeLSSwAhiVkNpHngyLi/x6FmWuqjHataah2oc2cvVtwBbfbI3Z5wGnAk+Gfc7c++yi
vlCrSLf0+0MGZplFQn9ieFEfepKl9IVNBmtMfGLPVQDJshkPvhZoEGkhz4Xoang4PbF6Z9LdRXOX
z7Nh3BPzO9cXnWiM5tOk4bXvCtqT8ctc0kZ+SR2zzG+jIYPsCMW8Bgy17eM8LEXkPJU8S3pKnqU2
R8rOMIx5EMygmkNUBOj8HHYV0stqpInr1w851wYvjvRH1rE3LIuiayA6rPQIxY/NvBJ3aW+g2mL6
lHgPugh6cZ1FkFEgD1l59d23R+sq8QKKx6AouaaRx5kmYjBusqfGaiAQrsja637YUdDlXxt2CIuw
4Gh2m+uqlNILqG2MKNz6BYGEW5HjyLCC6Zmd2trnnXdFY11l3Wzrr0Ef1flP15dCgEFNdUxaoDkI
cV1y/sw1LAQ4gMdIioCQzqryTPOYCBuMAAtf8H0DNyhkYDN8lDQOriSi7Qd36KMlyfCzj63YuLbK
qv+CkM/YwrpNiJtX7dru4+RoF2GERo/4oVWZ4tdg2dZE4rRfugeQH29xYcpqIwVGp9XcOQAAMmMO
MUWSTaY6KhWY962rxNouzScDqGfVScgk+STJ/ktGHRyI/Yq/FW3k/9QxcR/SauQ1MTcX/djU0zYv
Gn1DcET85NqD3JYcUhvKPvuWoZt8spyk3AlpAjeRHU3ES+c3n8KYrEVf5XQnZBUXl6mKiy8ia/1V
aLbdbjY6IIBBY29FOCFxbaO6Hoq5vHBBOLY9zLMbtnX1lIV98nlwik+jb+ps39SEUNUTWUEmded+
SKv0c9x6xRe8A9t413QS0QAH2KbI6/lUGGG+Q4OargaMmBdiGugN+brVHYeOepBuqZJNNrdyF6Rm
9TXxvOXRkhVEgrrby7Xn9/pKedpexSAxROX57Uva+M2mgJ99EIu1JOnM4orcPt/ZJKYrSTubKAc2
bSMGANmy2gdFPS1TLrs6LoGCu9i1brKoUnsTV4AN2UfqAYIV6BOaNu8o6b+G7VT6/VXdOdHnUCXe
3mjnfOcamIbgZD4HWBJ43pWRdPWZDXs64MUzHUfDCvHVyMft1Dbk+EGHXdf9lMGfa727IR3mH6ZZ
ZOcwCOdzI5vwo+idN7ACJRGmivzrtce36b1/L4nqqrQDcq4hH3UKOEUusO5ocwg5BpAwwpTqHLHK
D3+ui94MSV+vuhgOIM0mjAfLz9+v6kRz4iejG55qKEWPKBbZGFQnqDH+fJ03E8XX60Dwx6CVam9h
Pfx+nSGpvL4N4+jkgJOzp5oNe/bCSnV1xIbx7y+2jHx5nBbMkLfuBhZr2IgpAk9BAWpdLezBV36A
kfbh9s+Xel/IgpFAbKUWN7HqeDtIr+PQV4Tgkv7lTdaVXFhpLn48IIFddW4Xw5h/fT2LPsTiMyFU
yA3eDLWtoGLZFqV7mnUS3f99BElyftK1K5epSpuSafLB43zTevPuuLnFWwi9Oy/vbbE+lbHThU3n
nOB8Ul2Rr0Pxw4bKCSw1qCqwIH9qbZQD/90E09b/+iNlEOjynE1clIRrvrnpSjq1qQtY7X2fLkkq
ENu0NX5kHf1+KXAVbD5CvIpd3APeLMAiEqOM0tY7xVAnD1MKWdEPPrTV+aer0FAG2M0DZ7zDa7zO
FrVrcC+vzAsvZYIEAfW/+ExcLHVxQKDbWewQfl9uec10mGRT9yQi6LSYsfBRDBNGBFsoHdZVp/Qw
f9DSvd+/2NPZw7gtzDC57O+XlOkQTWPhOSejirwHC+op49mBUqTHvG0rYfyKldfOfCJ/XhHvdxY8
U6DM4KuPJ+27FYEVd2rOiqDbvGd1RxX7ZOdBmJkzONZ/vtQ/3CIfB9QmanD8id5ulj7KWi5VCvih
CyOxtKrz3DIhLZwFAF86OL18NX++6D/dH3ZpAcQ2F4jPfrNDD7DW7ST0rFPhQWORJayJwgySPY3O
hyv9FUX7vS8PQScwmXL80A/er7Rl7GqynzCtbaGUZlbpYsDpm8X/Ye88luNG1rR9KxOzRwdcIoHF
LP5y9BRFkWxJGwQlUvA2E/bq/yclnRmxeIaM3s+iW81mqQAk0nzmNbftuPbXDYR+micLYfI8EdfR
+1vU9djB4DxQhPRJLhoalnAMnhAi84g615r+f1gE7XvK0a83XmglnjR4KRBMzjHUrM7ElEFbZIZX
lLC3WQwIOZ8tzktEv5lqeURY//abcF6vXaP6TVxJKRKc2zEsJimpl8SccedWaBHrzqFH/oA7FuzK
3uHITNvYzPc8c667oey+AMRdnZ2XRfNtp9yuxDlzWLsDURJIVfgl6T8+HGgOgJwEp+bx7n7WMf+A
7dgdmhljyKqv1pCg2xb5VyehWY/xQ52B7LXfK+O8mpuACs1qoJTDFIUc/nLNd5kyQT+OwqMfY4IL
hyffLF3NNJ1NPf3t4f93F6NuhH0GZgKv/clAc0RoFWNIPqNHe5PXsP/hIpHlCLslS3r7Yq9eNU8W
GuU5G3UctrOjVVcVltOq2F7wkxcklkmmmVksRLLEty/kHpHfgMKyXZrgATwjR/pxZFRiazEHrZyI
IPpU3djkcMPWCpVG0hRlSHXR5iOVED+BxpBOKY2/spVeTy3ZHINNN9+mWUGdwJpIlug3Qq1ZJS1s
2wooZVH18g42xh+k511BcjzRvbrRNVTr6p9uxD9l8enLcK4B/jwOhTL8u1tZKXXurrSwJ5pGF3B5
spPEXv5x1MWlmAM+rQBKeq8aVJBAXT3OEBx64MSQBnKeHzXpaI/nRHPh1/O79UNzev2xMfoca0Al
jQ5Y6ABAPn5L9VphBt4L/zzoZv8ZhfTxvPfj6OFnQSSQuOXturUU9808u+8cAO7xFPENSBOwpseV
TdNLeC+XmV+CcQBqk587aF5UKzT1MEAEeYEl67lbBC3Db9AZC383NvSbr6MENAZm5El26uoFMAeW
rcutPVRUEdfC1Gs67LlILIae//7JE+irQOXw3Z3sRurFqvmmKROnEZAkOtVF6DUfRa6AGZjpVVoc
BieL7rG2H/ulVRv4FfONmGZKYyqmf3xRUDgCwtGNidFtowt9hYVr0e9sp6g+TlQbrvtAWyeznwU3
mKpY6wnm1/SXR40ShS0RSMApOrfxfJZiiDap37eXuvDRkZAl2tS7BmlCEug1O4fZ52yh/YgBUp6T
duhzDB2WeNS+7RFREm/NDaq6xOdnhfjolM7T1IcFRXELFuA2mltTDEUOIL0Zl5n/llYHnC3Alx6p
vR7X+1MMH8iK6m7lt2snfwefYxFTeYlKE9d0LWstrUuBNFKtkIAonMRAW5d+joqzJLTm23Zeq/QG
oFKJ+3TSjfqjAv9T7UAUsbobp2qL22YF0bLrB+10BzrC822Bq9BlEgRNcQsOQT3NtMFXKry5WJ+9
oB78q75zTClqwkR5A8GNv8iji0cBURu/BoDNtGrd3L8cjbQBFQ0UKLAc0sV8CFpYmDvqIFSu9JpS
CA+rJfD24Bf5xgEkHKCwyavPujkfrE9zk3Hprlg5tSIb5EC3SUtPuR/qaRT61slwbN8VTJf0hnwV
np6zSAQHQBD6Z+PYK1nsIO5Y27WtIcoFLlu4WBNmUF2PJBKunDJ56Y+xM52lUNtizlUHRE3Tl9S0
wnZQ68lcksNuaM9SZQQAMPd3Ti36ErahYIKhyoj7s5X1nA0/4wBq9sw+aHuUGtKALtw5FHSIvFhn
zlhK4jU//4j0Gt9AygXZ+rMEJ8qBm/HS2bnzc1c8ZnGaxns1KHDZv5ZVYFB7tuHWTBIFrMcahwCc
7gXOQM7spHRBORW7ravBVmz7QDCLutBwkNJSMK6uMjVzL1fDN8DJ03iYwUbe/GrN4KX3GAvPBBKJ
T2wXNhKgqZObSmxPeX7T4hJwCoGWCvzP408GA0XGlNqVvBSSfsSmsLM5P8Dct9UFUCOWadVadBrK
xWdgfeTXvEMeuUn2UdUdN+LY1E4ObekqnLWdbv46zNKzkAKRoihuwwY7kCsxl85dkOe1vx0Q31qe
Q4tOxh68uOt/XJyWKnC6EBtjj+dMsuI8pg2QNpuUcgVzxaebAzLU1578m8C8wKZV9BpRg02ZjS26
KnEMbmPLFi7y87JXVOuXkqIk7Ld6DSlJAHg7r2x7ptRGhVyHFMjWYcynXyf+//VJ3+mTOpxmf4Qs
r2g9/698VMXjn03SX3/jd4+U4/4vlPCopoQSfglew//qkTqS9ik9Nzg0OHiYduh/t0il8xfCdYaO
AhnFUG2I7n+3SAW/ItXnt8a7mPPO/yctUsMY+uPcNrfjuDB5HGM/RMP2uHYRyhEZu8H2n1Myt/xH
WSEHY+8mMLOd3mmdu8tDXhLdHdTioYOjkLgT3wkf2vrSaUTTuYfW8jnKCvpxTbGpwb7DmkP3x7S7
7MrC8Lf34bEF4BVRBAKv640dNEoPjD7Vb2T92SIdKVsJCtNu6QOkYEn6PVZYCW6U/hJl7KTrYIvw
xIOa2gEGznIR9dsShm8YH+oxV222XVSKzMU7Qe4ReIQMllTGRcuCf6BovarsNCrAwFmt4rlV0xhB
WE5kSlm79+kUXUWJiLjk7GR19aML+my5o5kXcWtuCpKWVrEzJe8JgRxhLbglxD+QWqW0JQJqd8c4
D5kD6GtUnzw5iBgh5+NnSYGXw9ApeJdWAMt3U8Enp/kFnicErZajkSohe7dN8djMELC7jRyExV5i
j8pO92ucrMMOFj6vYq856daHtA9i44m9Fl1wva6Fw8eqyFfAONFgH2T0TmT8MplARJNBBihA/Yqw
FX3jo2QiTiEmWRAPwK5aS/BJ1JnV3NJWa9abP1bmza949H+XpTQXQqrYKERjwsDgHZd9FuzLojWY
4ydQA67j7Vtad769cW1W+OyB/fwwqUZ4KfhpUVp62zqJHG+LTLzLZnqZrP28E4rKpDWC8lPwypXL
wQkChHQePAGi74NrQbCBLStwY2q25zQcVhH800EWRvkESxs4hdD3zKb2J2fFItOVEPW97yV0n2bZ
dUtrAZIew5W61DvXell8ME/HxgUaz9jn4BN1LO3uZjR/WqKOJyzIVeY/uwhXp+lZDIE+P0+azgxx
uQSmIPX2C341k6hvGbwJ2p84bKAS8PIhvb5UfZQX6vtsRxjobXJZhuNtDM+B0X37UkcoQPOQ0Epc
m1QbhVG2iqMBzRvsx6bRrZ5U6YtKnmbAQe7xMmGP2moJ+Lj9MEcr6peXTQaG2N6LEaHXh1zJlsO9
KtkQKQfncRV9zHMiL3+bUj8pLwtUU8LldJh8n77m2zf96sUI0rOIhMlk7rAKzO//qIA4URG6s2vX
32vSE+6ip4GV/xidxRKfm6YKGm+HZ2wDkv/t6x6Vhhgs4G/U5dG6pRRFUnp04Ri9g7nthfVtFSTw
6xZ/wmxQWxmCjbW3DsAGYOAsk0I+Lug5Qx7q+r6P2m1l0be6y6p16utNGs6r/pYghhcdPHgJy4Wo
Fh+g/tt3y7pgHP4nnSVPItRFuoJlEkGlBTz4cpwEcNK+GvrmWxpmCIBvcjQP1xsVzOhMEBnbCaSK
SLWKNhnKpqwmhbINh0EdLAubZVT4yfKdCUjbPlBII5rjzy+gsY6O3+Q/fm3AftyyuwB1SYLPAN0i
GHFjJQtm6lhqxdupex1wDKOVMfJG0io2W7SlCB6XnQuCEgZCCuvsC2aMhBCbDn0sxsJF44xNHm3U
oMsPrt8J1neXTtl80yL3WT0H0+BkDjyMWK0E93EkPkONYGpCnsq5Rwet+Bo/vXpwPheqaXNoYcFc
rg8rMep4N/ZdMN6iplby2bTO2UE2KQkE78xNsVeBs0XNpli2OYAiFnqMcRcP0xjQSQJvrQ5qsVFT
7vLJwMliPpJRIaiCEwQbU/1REyRzmNGDzdmCVe/ncIhyGknjnZVNER9fvclczUqwnrv2oiLrvnQk
OeNp7INGvSp9quknk6Pm+iIFUDKcD/MwM5fmMDY7H4o9znIRjirlsLSpHfBHF8Yuq60NOw0zp0Ht
tChOfz+AyHXKo9bwooN8Z9uxxYAKu2b6KRh8bGJlJW0Lp2MF7gZDadnC/t+qtgDF8Ps7urajIors
gsjSLVOumWbSqFUwBoOXLVx6xiw6P1+8hmdKfo2qj2wLIydI7/jANOm0AAsPvwgx0DQyV/QsSdSG
uFbAsLSL7Hg8NnozXZpIc2p5Bbgrtc/jIK9uUTpppDzkeNUwXVqRu6ypsY4iZk2CGAnvzJttvpDa
rhPLg05glHjnlj9ny/eumkfGsAHfb7glbIzY7oQl1ch8t8qBViKiUfVIIS1ZaxO75c6MscpuCYgW
eYg8otF91XnxWCf7BrIGdyzdkV1g369oM1Z75E/M/O2hSfJTEnqdN55HakTxnoJG47MUhhz9mZw3
ryVnV+82mltaeHr+5wTrjj98pLD8gNa6ZAkuYVcwU7w1CPzTEedDbi+vstDEbfFIW/BaoesvPmeD
b3qEsNslt5X7kRnjbqwYwWGeBoZzDaWZcyUhoH+aa4zG5CGxjXHM1oTW410b1vy7c8KSBSxzzd5A
6LgSZVCaYp0v1IHN5oGCYPEIm7c3S9qPzJf2tk8ytxGKuLHegEfzxjtYeUh97tNGwuA6HWebYsjV
SIbPF3a96rm/lVjMzGovy3q9a4vIEGLmsDSirLl9F6WohI4740BvdiacU1ECCmzrICC4tN5BF0vi
2zvmNmloMtrteiOWxRDTQmX64fuomvDgIVCYmuA6EJD0sOmyddnZ2wBnyOxDQz4fg3owor3sVghu
Q0zFZhJrl7OMUkwGWqGHU6S2c6mUNV0gnE2DEVo6ksjfOx/BIvFY45TBw9RxviTNp6jqYr++bhSp
NTg+m7peuWcjZrvZay/Jl26btOjKGu3lIEQZhH6DTtEiyjGwpCRQsM0G39dJWH5qNtuFZ47yuVih
nPXpnKbJZdGkgyOvNYJOZvJksF+YiSipdO2hWGIzL+1hVsyh2Mu6IrloVpD6sNNcAHHO9So8tkrV
4ZQb7qqC91FTWULoo7sGKeOy5eZ1N/CWaoeGQLpHJ3ziu6LONrsg4ncRM9fO2liPB1u3E58khen4
ne5jsy8V9ljNHyNEc5hIKYxPtqfWx394utCpxe6ALrdkLTiuVkyoses9KA68/Q4XkBBEm38aliA6
kgsKRQOX9p1y5v7ZLjmOxqWVnPJVDOcROyXwjQyC1kPHdJwR62kgzIb9wv6whKnlf5jtpW9hTS6V
8CGl65pHonzV9JsVfhvXt62pWL5XYUc28jsPYdc3gzOhaw6lC/AJdLt9AlrOs86GfEVrYYOnRLJD
fq2O974N7ulT3M08fNZw+C9704rljiWWYIxSU6WShZ0jxc3kCQEpMIK/p3WVTeZ3oBGptW1h6ZnA
OWgss93DEOTQcixmpbf3ZB/104ZINLFZn1aSsXL9MBYSTZfUQYrLzdh2dyoqem1t5OosAUimqew/
2dVc3uHEHuXMob7LuvOgBll5QANzaL+3FWfMBUJ1ln8Vc6fetqnbrPuaseeuh0LWTfnkU1ztb6sm
qPrHaXXK6cMaWaW9mawSGASE06nFLg2VGtFuOwRm1XDA/Dwcr/sujedmE1RIz1x6JcfqHpjZ6Gw7
3lHPJk+lzvhg1GPvz0hRofBNSL/204ImLJxUN9q0vbXoL3jZDv6noNSLn2zRNwcXtwHHtMQNwsY8
f8w8RSr5TKecZCUwq3Ja1x3tkdXuDzECHM3FzOKADKuLqwlsSXsYI5l4O0GAtt6heQ4RPEORUp6r
ZRmQtPK162CcyQ63QEfQKtpZKFbnW4NhwJROlMkpgAq96xp7WoHu1LZ94kwOPIy4RZlNbzBfXrNt
GnvCummLpvLvB3i/eXNiQwprO+zNcSa8m/Xs6StLwfi99S2fGryumdXU0IKgv0fkL8HevdSB7NuT
cBbJCrJrlG2wi2bkjk7iTFOlXhsfPv8GvU/PRZW4X1UXfnOqPKyfUnzPxnlXBHrpnqNceAP0btk2
cuN6Smj7BIm5ToS7obBFGZzEFdiF68iRVlGcjAHqxWX6nIZYh0YOLL1iQC/AEXpZg33gac9KrnuX
h8lvfkff9lIivXg7JVVDBwIvRXOgIj1eteJ+WkTb+rs2RuaeWrVtJ8QoIMKBB9OKm1gw/byYWLO2
+pwICpGm0RwrERsJi7sLTfjYc4CzHFI/MDtchd4MW0lGDdKJDzkyfElpHgzt24u1A7eotyLtRo4e
gfIdp4yuBVz+k0VKvvMwiMZEf7jrmMxB5g4ywNvFx48uOhm6Kgs+g7qh4H9CFVQWxnpKU2toh06w
TQqFuOFdWNCHc0/QsyMKhqdoouhomVr2sjyE5DtdQK2NIaZ7lYJfODp1sHqnkY8qM00cjDvYU6qh
QuF/Q1wSUm8SArFZNkR8JTmjJ+B5hCZgSzUD1NbSnJzQtmbuFFkkybUBpMpmBQQoAPVvmzia+TLg
fzFrSYmm5/4hbpp9kg5LyUfc3Im4ozpuldM/0gQx8WoUAy98cPXQB9+mqaubQ+DmKAEmTT5yLMJp
MbFU3UoTsqSRNmME9yXQzo/BUgty5FPpjHRpOA+pG2zg+CKHCZixFww/e/hiQqSf5Z5AVeaU+n2C
+U7DOBYoq7OjBRHGpCirerHFQLYJ4usNUv4VSUc5WAws20xu7gAIWMr0+ddIrB1LaDO0HurOG1mn
fGNT6aDyd4VD45LekVWaqZjZxAG3oppj8RnkKrWnX6+RA9NxHkj/Bn0HZnPmiT0EsHhHgwJf3V8b
GPWU3qxTbsfRl7GQIoef1gZJRd2dcHS8W4HH8VR00Ezxqe/BiqVnGAGaoMLWeUYIPrmLSeTpFzBZ
Kup1zowdhI197c4vXKKUBPVnjsuxafse5Y02UWN4s+rUbbLLgMYG97OsvlkHnod+XbdB+otgq1QA
2WNUCDtT8KrRoVC4HvgmUIOtR3jYOWaCefGQde5J50rcP3bJr9M1HceEQ3OgWcGC8ryWKDDwehNv
ahp5yzaGZ0dkbTMC+Q+EuWt+4P+bTxOV9OvNVIaS49JJuS93m6bShIZFMCQmmPdac7e/lkehBe8F
ZyK60ye9YuOrLr3ZG5OvYzgl9D4AAheSVY0CJ9M0W4gJ8oPf+2buljXa/FeIzyWj3iUlKqXDOV9Q
eQS1U7PwbgcUzLlWvfY8gt2CTaJYgXdqvovGhpQvkVHWPyI3kEG+VcXQajaXZfK9S39CDB7gi3CZ
Z5XtmiQwbwUZm+3M5oUoPyK8JPHkPesFDc4Lb3LJnwIZLTMkSNfriscxxb+XqOtX5KMSeyTWUE3Y
87QZjUICg98ZMbCZiMBgThKb7KtOOvxDDpiDUDheLMuav3sj+q9gBUbb3gJCSUlHxrRPlHUaBq03
3CHd6sGQsyaH8bfSyCTdWKuZKKyfHZPkg4g3gXzSNsyPGBk+3pquKOg2uzm0sF/L+lHUxCiRaNYH
Rt3suLSIyHnPOtnWkzL5A9MpEFye0l68mq2yZU8OTlspZp3ukTBh6p/i7peSqhRQ27//Wnr1CBFu
3ZRWFdW4eCHhp/DVHkdlJgYCztymFSNLwpQEpzfVH2x/nuuOAVlNxo1ikGYgJ0eaJU62nLRXATqJ
BK/LlCeQn+p5+AhZfVVn4TA75WmoXHIKDjYLsg9JoB7ZOoOyaPiayNe9EaDoahOJwjdgF8cI5WfW
CPukYJV2+eiwSRHwD8EW7hK7M8Zro8kCfyUWZbyam26QGVmSLatsMaTRcCXj9ccwZ6KTJNnM/imt
a15p5gzm1sER5LgaOIhZeHqParxfXMmW4ggfxHd+vYHzYDYszWu0QN2jMJ/VGxTM8YU71KlXF49e
M5sMffm1c0Qzrr8oleNwwrO8XTX6NzUjDPDQjaahIwVwtJc1o3BuwomW3vRtjrXJM8fUKjExhoDc
ldFGDT3P+84lj8udlKkQUBJIEdHZfe2vjWFIHdo60N9EMJnuza+pUYK+4uh6++leXwqrPWJczzSM
DN715dO5OFisI9WJb5kfm/2pCXwPKOHMZs3e9fa1jmB2pvwWUaaGMAWaDNeS4zKlsh1VTmXhfZu9
CorJxZBWLjNRaARcF5q9FSZ6e2Qq2DQGhCQVRZSx7MJya6DZwTVVCNPZwBjOVHjgn5q99nfvw7AB
TIgkheJMkHSe+ent2381VECibAJbsFGk47iRvRyquY8rnUwSqlrmzNwHB5RJCzlcSaHevtSrOYd2
F0AsLAgNxC88rncTRsFRIoB6jNLQG5bTeAnz6cFZpVkiQZxM7065l85evBpejITFDD6XCvsrNnPf
KS9MqN8/tn5q9ig9s9huoB+bAwI7cZZyHBHvE0ws/PxcgiTuP7DbVeIdGv7xMNM1FcL0MmiTCgdn
qpfDPNV6Hqco8b5SkyB1XNBZXb6HNZjv90jkx6PsgtfiaQFtcTWKY0fF64LAMPSc3Pk61I0srnRb
mtQ8y8nUTsfUNVHj26/1JZCWpgkga8rONHlxNiNoOppBeC6sbCZL/7Wv6ROl+96LzTbHpohkyTbu
u3J2NpB3lzTaygJtoWX/9g38dFP8swBOqOW5YF0F1gcAXT335eCSJaaoziCW2qX2gmARvawV85MO
MZP85FfYMvapCY2Bj5j9+3dR3BJYr3r7KtA15wKQOzM4VS5MiYfS/2IWItYoZAsrsrQcCaqYmlDt
Qk9b4bTJnEKzW8tJmMNyXAbgyjtszFj4G4/diVhEy4HikTP18wTtpqBEh45akbn6LKO1HAJ7Kiyz
3tWoTNiFppMki1FZZ45ziPjENlJ55ohv277ltuSvAr0itGfXLArXBE05muHmeHUdEyzDL83ZSWzk
oBh/REywITl3xxmE8UVaF5Rl3x7+VxMO4B5gRxj1wHdfT+2BzCK17HX50qRovPSnSatNChSt2kQA
v0vWb1/SrJYXL5ytFu0MejToOb4matAoW3SnwulLlKAo4e0HYESg0iA9FNa1rWzuYOOX0UASNTtI
f1OELStzN2/fxvGTe+hB2OycQJb5V3iMmMVcqJ54l+mXoqH8eZ5Vva7uXWTu+ktX6Xesk493EM+I
VnpUigKcEPHxPZrkiEYkWdoq9XXs2nx9ELk00yLPWxNZvf1c7tGS5tvBQ8NDD+RPzKx9FB0k02yX
Je5x97XSdriLKV/q5JBQRiXTzXJs6lDFaNaKPyQFG+bljEjkA8ma6MNNS1mXEgwpj+nft3CYiUOd
1TeBeoZg9WdYSqyKtEHVh7LWbJkyQKiDhkU4hoEpExcV3ZE7KJAeD2cVgrMIcxPTKUKHx+zXJATF
3J1ZFvtoeagbO/Hf8eA4Gm/GAItLz2ad+j+FSY/GQIhERyhWzfdALc3JHDe0KiAu4gLxntKqdzSf
zTtl84JShYwAdf1jtC3KytRUHT++C9EnNdcaBKXTYuxMqD+w1bMF/eq9l4B0GIV6rk2V9PdP/TiY
CoE12Qyu8KWpZ5ILtux0bqViKgpWAexvvVQsVRTxs7YqppPFG0iY9pDTSI8zlMZIS343/ugWmSaS
VeYua2cN7ZXfjU1lXvgqcq5i/eyOy1+liRGoGIUZpMjNm8wdopZpI0c2fnQU+8wUln+30FiRzN2c
ngfnXhxT5QBX6UCmfU/2Jnz5+qSE/iax1gKwhDIxdm5Hr6/jCcYQ56PvWD3Kz3lfC/fg0h49DYoQ
oyzM7PUh8efoAu/NMkafL65PMW8rH8YkA1xZh0NN0zRB2s9aMHkJIBjex+Sv6gYJtzHdpuHonmZR
/rGi1fZ9bH3VboIenv2WXk7wAXVs2Nd2pq44kVJAulU6FjtL5d7fK33k8TzukYPbtCXEiB1VQ0RT
V0uTHJRzOm1V1N/4nErFwQcYfiWXftzpdun29MTLB5yW/POydOkS5C0mFxwiEy087ZRfQU2IiwUO
b7aBnGDDV2h7eedyPj+2aeOIDaoFKSWMRKkTN6/rO3CPGCx5eJNtQtvya/T8BHYOQ6SeQAb3nxAN
U4RF8XCa4wB5oE2wtKia01zGSjHKrM2AlOV5iQWWniK4uGGa538PYRBQNY+R+tNT39ytOZpDhJ9W
SrXP8rd2YH/09WJ/cxetvsIH9u/TQcAMn4PqopAqQ959yd5xuX+5WTMhaCsT5BqDXKM5cwynQU2x
kJ1I6ife13yDXmNd7IOy0UgnAzy/f3sHfbmgf11MApQzxzwx3HFEEqPfT04e1U+BLSswQrMNvJX6
6qaqiqvR9wbyP3yPPtIilMU78dirmf/zMcHq0LJhEz/ORwahoqbw++qpq2sSV0yeAQiDeH+XrPXz
m/7nGP75lEZQlrgPpW4vOk4ioQsW7ghW5gn+HmvGczku0GionGw3p6W8reET3mYqttqNXYqo3Xkj
PkTwlEWwm0sN7AuwXvChD/rovLY6ec95i+0adUX9UFUELy4+r+3G1Y7/ESuu+kc1eOFlTXn2I+5B
7t9RTp66cRoHUbmkSD54FbqcG0tWAdWbgl6cM6ExaffR8pQ3CV6v3dCjWinsR9xdvC0cFO+dWOgI
hMeQmDCAMIhx8Tijj0MCx5Jq9sNlfcKAh8FPMy898WBaYdk3P9ZOVH7x0BbeDRA3YDn0VnDq1wti
qG9PP2F2txdvBtMok9UBBgQ4BsvtZUSMOglKuhSMn+AolQXltL7Ar0jICE5pueKj61fIAlR6HhC+
aCu6PU112lC3uhrbYNRAhhPrw+ok/qm3LhTOeqOPlFFP3/aFdZVhFolrC3YxXuXdUQMtPzTIJhOx
0hhbtqueabvkjYIB30bylrARsVQj47kEeXbtSdzRCirFp1nStB8qrHr0rokNiLpMh3sb/PdHq4aO
hZapMx08V0/Dxuuz5G7CDxod387mAUB1R5tRJ7QAZN7lNEI4Ez/5wgovMajx/3aoauMlWRRific6
MmN3PLZwpEj3A7LZV7roAyVh3ruMn7rMF9fYf+YPbeYty67oavvamcgl3rmi8xL4yqzCvNugbsEj
IZwLXO3oddpu2aOCmz/nLZKPlM3QQo6HxbqgUJkfaERodnqR9E+tZ5cPWTLryyyL7I/4tXiHt6dW
8HpqEWqyfbqhi3CXcyy900+4WIVJXT8nMw0G8vYm/opMfDruumrBwsJ2CyocVQOyXgtqhXj+BeI0
BQ67o04SRejNWMDC+yaQnzNdjqb0Swm9tlR6VQSZOu08b74OhjQ5S4RM/A0qJe60gZSD3lqCfMaw
6WFOb/ESEu2JxbAc8kJbV7AqRz6AOM1loNIFuY6J4ywXWYs0D6f3toFvc1nR5iWi9KoRn8murIGU
TAi3jjQ9H8RIakosoj5pd67P0qr0+k0vgcswE2kXbQOqfjdelNW0XEHUzXQ06StpBE4QqAb7cDW1
kVKbJsPTc8v4Nc4Z4JSpP7GDxP1b9032ecDI9oefuWhXoEkNlv7tt/N6/2GmRIDmgK5hwf2qrue5
dEKLeSqeQ3TUUZeYovwbKI+FriGvzPguPK1qiM+C2vq2gLtH4TMY2/fYY/9uwoYGgszRB2Wf2sDL
CQtSSlUKQd3nGBvFYffzhUBwSsvLrAz0wV7H6K7r6+GA9m+8x6Zx/gJbFWGeFMfPu3fG5N8sWOTH
qS2zdYC1PEbsrtUwjQ2KL8+JtINPXeCoWxcxzJ2ksHvBuThcw+/U561fV2fl7DlXupYcZLLUkDlk
GgJIhhdzmVmD9wPkfCc2ISJAn965y1chg4Sp7gmWOJhpksqjIYNuv1RR5w/PVL275J7IQigkV320
QPGnv3ZhW9BTUmuAomwvmh/pastis8ZuO514MMAeRFQml7acinu39wc6JJwCB6QPS4Y7yXGj6mj3
/ppv/8ezuFva5//6z8enChuxTJGkfNd/siZchxr2Hy/4FdHiKmM5qUa/4Fr8/lv/EqSL/jLECJxT
qCGxj2J18h/Ts9L/9Z9WJH+6oFBT+Kk5R53jv9kWfvQX+T/ZItGFochL5sm/BOm8v8ClmyocFW9B
UfqfCdJxtrw46QSlDbPPU1MzlHyTS71cxR7yi5X2a/uiti2KO8PW8QNrB94hxnnbmdt94XtY8iyE
df1htjyyyaDV3vM8l3jOVSvtjXZY1BXmRCArNpyU698AGXz/gUAIZ6BJOd+S0E3uqxm3tCwJxN8j
xndX2FVrmq+RFR+yJhcJyneWvEqojPvbMQAtc2LlaXHa67y+kDkuUgQ7H8tee9+sCe/iC1t1M+7i
gasvxxxz63uviAd5qdZuxS+xpLOHHm/lDU/5T5E8V81okDX2Bk/Sw7pgSbsWatnRc/UwDfCGL2Rq
E5pew1hZV4WX4f/V9ZUEgMW7/YTbeUUr1UVc3kD0s3vOPBSkUxzytn2WI2PjBwJvur7pyKYG90xJ
nZ64c/5Uwn8GhpJlW2V3Wb4ZkU86yd3sbsFa6ibIUYo75SPeFY7CcbUDO4I7GeAMDiXEbPfasR7n
wp9J3HL60rDyIORhrL3viCRQxg45khGE6cR+9S116xCCX40Rul+OHqRzNkRRh7rCGsUPaxXKT7T5
4rteL254ht2FZ+2gqogS6zMfBpzs4/zziHfT3vJcuS0ALDIG7bjphrk+D6KmvNCGFVMPFYVONwDi
gZ7SAghs0Em4tZI23cssWG/py/mZfRInFAoLJ8BHrqfNT4h3uuTTWu8Q6SC59mOqmiHwtlO/qdzP
7erhZrgqa72LSln6G9OxyE59yw6JdnpS9fuEhpO09zRY3NnaTziEmwx3yBdbnaWJoDFZ5aXInMdE
YTDFmyudjRBltK+Uv3W71gcqF0/72Y5xbECA/wyNoNswjQMaMz7i30Uz5dtM4E7tN12FnVpEl3QA
07YpCceyjRIuJu5rPOL0HLakufKumHGxFu5ZMvRXglbHZp3o1GbNtd+t3RZs3Qkuf/G5LOpDDQP4
nlrWR04fuem5zAHsj97gifHFAXF0QKopPsTj8gnVInXW4XpKR6nLL9nS7bNW+MVBx517HllAkQrl
qD2ACezP/Dk795HsOExhgz91uaxndsfSdIPSvY8W92utQ9zhIY5s8lRbW1/nINhqqfU5eXR+Bvv1
G+i58rzP/OSiCyTcm7Wy9z0uq8iUbZXfDgd/pV6HkNsuq6x6m3RWZKGKTUSepOmzWLvPcibTi1B5
wqTIBiTi99h1236IESxtl8tazDWavUt7gvvjJ51ZipQOyDdyTvHW73PnhrvPL3KxWD0Cb7o9Q0hz
eMaNbdmFqcfgsNhOu3bEKoRyUp2s+rTpOjTKxafOK2+LMLtcnRj+72Bvc3e9ywJ90tgqOpfJdKsi
7N1AB+5Ce9lzTOLiGgB6Hv171XUn4TJf5a4148Y6zIeebu5+jFe1SWL/IUCEfvP/2TuT3ciRdEu/
ysXdM5rzAPTtBemzy11yhcbYEJJCQdKMg3Eenr4/z6E6I7OR2bXo3QUKqApUhFw+mf3DOd8Zy6Jd
GUX+mdvEKZrl6JKekvZfM608+bVhREHnkoANvm+aM/9kK6INRDGh62JJFlIj0tn2RJkUCGGA0A0j
ny2FqIb3w93iL20jFv79zm/yj8WbwTGaenBwOS4PPXuWcEJLekafI4hOs9IV3wrjkqT1BZHmWvN5
UpR958m3xVt+Pc1kH3sMZkSrHZUy7fvMrN1DpboU85DAOjqpACR9+qJrLbZRc/qRdoWxS7wWKzg7
CRTwPpIlAHEH6MDWuuVYv3TWSOLk4gZ7Kbz72G0u49DptG2ef6yENnoRgqvumXOlXzEtQAymrE6c
hdkPUd3JbqvzRm30qu4hhznpvTXRhTaTDkVSQykjildiTs0I9Blw/WJT1gQeT0J54VK2961bcrrQ
9Me9zh7Ekha/XmW/pXZGtG7K7VDHbNqNYJuJ7iEnbmJj4hr8ynTgpLS6wRDXiUfwoY9OEsBB0oa3
dgleKNf3Zs8sUxm92hR5PoXgsDfEIu4rV2wDU8S8irV9No2k3o5+81E6s7N20OLt9M58ULEn+QBL
iFFFmg9Hpx71c2pY98y2b/I2fXJZ3IQmAc56RYHHSbsmHeWbHSDEYKwQyetZqjT/zm+tbZuJ6X7i
rYOmPyR1xDHqf5NxYrzkju+iQPf4qmk2ZABvYFQ4rBkbH6AQdBtnqM1j4wo/rBm8gCcMqjSSc+5v
Af4v+7Tqdp0ShyGL5ZZEQcTwAaOabNAYqEtWYHHghf5IXGtY2b39YWOzvAZ/av55XnT7khbX0Euv
qU95T3TITJW9VsJJ39Xk2tFo9jdTVnMnjPmjYQ+7Mq5OwbBwsYqARJam+zrAmwFrXXwMU7kL/PlF
eDJfM1GKADRWMrIdLzuyx98bzJQ2NtnWJlpMZzlPjp2TVxzXatXjdj86mYNZQ7NmlAuJ9RpXvbpH
lobKRwOCp9bo9og5KKzyjhk+6PuqIZa2415T2Vju5soRK8Mw1KbsVX9jkh8LTdPEJN7rxMtb2mOq
jdfrmVDqyg1CzXfOI4FpT0AxUbMkCsmlPec2gPqZUed9KTR/H7RyOUyD9WhPunrXmkFLdnEBg3Lj
eKPVMpZjKxjadkXCL/esuR664KPQhjsj9QgjsMfuvnXKu5GBKUZ97VLMaX+L9fC5baxm009udagX
99lv7fxhyuTB1ICMXt0UK5Pc6W8cr/ZuJJbgTSxGs4Y32+ytSTPXohrSrUtkJapmJaNC2jzZdmCT
lqCm0n3tlECFfSJLaAwDdg4/XLTqK/YRZuikVv5W+d781Rs1gJ29/2pJRMCFX3hPRGtmKy129Ygs
HfFACK8eTiOQmsDLiYSwrlIk+/ol4g0TIYN0AkDhDPK95tdLcIqvC/FdNfJ91jVGRkE5PFvtsMYZ
l55JH3JImODK9oQyCCbIGjuNFtXYodKb/IhzodoJYuKpEcrkZJj5rpOxjAjzJkCyD6p7n/xjorn9
tL8wsPF3i+fWzwijdlU3Tw8D8UMbI8gCTBWIQm/KrvteS/+D0znf1NjpVnjl+8dMGEe3tIKtCohW
cYDprkma4YJg+7jqGHJFKU6TMtIqYUK0tKCemk59I4wWdVTXzjeFPQa7sTKmlZfWH3lSGFE/5Zlx
p9RgfOWAbAHz9lbuI1we03xrlwn8ysKWXF6tVr7WjJqPiTs7G9rU7EkfEdOj0839a37EbH0tUst4
B1zhvttZmYb10iVBGKdEqIAnWi89r7l5nZAukMwogIeD1y8agbCER1jmbUyjgq9vLJs+PpB5vSqo
PNhzZEOSRkXMliY9Nv3obSTDk6+BRiFKq5wHUVEOT02w7Elz+A4uzN22Rv0OrAJvFWwy4niSKwi0
MsNlcoKQi3LLO3dwhN2FAdSAVV5VglTo/tvQ2YTOLKoPSxWj1s7JlGnimjtQVrsUm1M4x6oLYQrn
OwuoY5g2gsANfVzHjXUWqbBAsrrNNleuf8zSAmQzUg4SaAKQvukmx31w36SDvdWN9z5PKZpgT65F
ET9C+CiYB5mrWLMtgqOUWrVOQ4CIiAHlzeXaq/PdgkQ0KpqpDdmEI5DWSkW03rCC5VpzpGROiOhl
IHAdRP8i029j0N24FPkbHe1YSAb6IzkF1RpnFhTWrDiOLkE5wvABFk+Uh3CEkYInnuJezKt9Vdn3
ASDPrZtggy37Rwimzq3mLpeuoFcxO4ekVZjTUaPw09gzmgPlNCetmQaiezXzCcBZyz6pKB6nrgVW
QVYvcdOafV3QkWtfweFMgdeFJqOsG0g0j4zSoM/CxI2yKs6+y8ZYGcjuiBPikz7lmCx0u2AU5seP
npHfkPBjnxub0LG+Ln9QABOjm7ZrQyxVlGrS5C0dwEq36WbJ++IRa1y2ynGIbAiWC9a2TcFj1r4T
zprITzLhgJmJxduw9q/Prh+/6xjHV4GciKIY5XSpZ7DTASb3CH8ulY9BXgj2r3M5zf3Z1KuI0d4Y
LS2T7tTW5zNhNQcNt1OE9MqKvGEAdhh44w3z1e8VPUduaK+mv7wlyt16Rtvf0OrOvBgSiumyj305
rCEAb/P0h+bXGAyxRt4YrVC7WjZ3dWYdyynliExrP0L8q2+UosUFXGxtWaRuzcrBtCjE0UejRK2g
ky7mP5Jla4VWtrxNXv8R98l7VUk+P5V16buTV8WP1bCw8J3K5JummUPUk9JMXPASJZZ3swT+i68w
YAVITCUXZGgmvjrHhDCHWqkbN7atLmKkQmPNqEddv7BLkX6iE6tUjZRo2l3v1oMfymJauBZEzNPl
Nqhxxah0M/t+u2/4BH+bm/TTkmSFWPE4h6lltk042qSskZpdvOaVKHBPZEZx5tqyoRNXVk6RV5HH
ZaZNeRk7s9sN2lRHxJ/Jrci0pImU2ehpVJG99UquCEhkQDM0Oqp+HHHjAZVJhz2VtSRSMC23dlDa
GzUvyXHUe3fDoPBhbhbo9VVwG/i9uMN0b/xwsrY/LmnmHpTlNzszn+Whr+J544x288BehWC9xnyj
jxcnWWI5iRP9lgCaIRraKkGMjP2lJy3ghLjDXtfLNLGqIWBQDHRMg2drmw6C1IrNA0VACV+3tOyr
kJrG6ppPwtgowR4wa6DE9FtibbCAKWGtzTSPb12jc3fIVN79AuRRYXoA0nNeMQrbU9nn5a4R895p
BhDR43AGdUxp0aZAv2XwDfd2tqp9D8Y2W+OQ+ImSUqhZVqPkx7cB4VZ8dxLQAHxci3Fjs8llOoAT
FJb1JkVbv6d23HuojaI8L4YNx5Wz5kSfeeudcp0TJyjIT6Gh8u97odlb2mGmLtYk0LoHAdU0BsMT
1zU30UjHcJ7b4Ig3AmmHFPYKp4IT9rKINPBCYWWY9dGbW4bk8K13LcrdqGkUSIeu1Y+dZLLaVtaP
eulPM8jb8NpfmEt2Njjd19OSFHei4W2sJMqBQJprI89HpAyagTMq61iq+NpxtMVdZgKSxllzSlzv
qfKDdkuNXUeT4uPfThOraX3LoH8gDtChn3HSedMjnIW+1gMoz7rPpVJQm7vTDL4gbOYYmhB2x7im
1zKtEu92UYa4Vnl6ZKaTlB7BcedUdvR4l1Y57H2pHAqX+TDyTY36GKwRBgLOSMdoVhSB74Mn3jPP
2ft2fTdBucdWOJsr2sgjR/STwku6sftpTbvFJxmiUtQNLSNdI9PPi9GbOH5GRikLF6/dWRDyjXuC
2fYYYdbL4EqEyCTZ0ews5TOeU0Yn4zj6GxOeD2fnvTkn6NqQy6+le12a+SPpMLSEnaaHy6IYIhs0
qhgODimi2dCxy/eyq3DzJxpvpO9s67FOV+5kLY8slu+8JehWkzLMldXqm651vNBuGuFGFMvays29
OaTJEQ9FnH76Bm7CxTxK332zDCAr+VtnFNu+8380w8zu188QwxsLLuMiWNWijAz2WKulHn6ormE7
qclv2NLSdX3FLLWk22GPwAd1daB6iwiSFYtsJITGQulCSp6oxF2TckCj3m4QIig0l7dkyJsHjbpe
gTDPyVYYaMyHem74S9zkWOCKMNBxYpU4rZtV2nnhWLtHVRhHch0jV0xwsiaZ9xsmOdBO894J5WJ4
NTf0XPcERi7N1iaDLUB7bzf7LK+BTXGqsfFujcYpKI9rMscmqvLuQSNcq90UPmTtTaPJsYkscGbV
0aVPmDk+zJ7sRkS5tYlvfpidWDF36DH/3fTEjby3csJaT9Qirs+m//8zs99+Vue34rP9n9dlwAfF
Bedc2v2vn//Y/vrn5LO6TsB/+gNJmVk3X/rPZr7/bNn+/h6Ocv2b/6//5398/vJT/nEa7+j/MI1v
24z/KJX9PMX/5d/9Po8n6kVnV8Uc/FeMET/y93m88QVlqMOHF1XJb8kwFv/zt8G7pX8xqB0MUj6B
RwNj8P8dzBFD/p/n7mC1r4oKA+mGdVVV/Fnqx0gYf6pq5b4Q1XLyErlsNLPlu4HijiDNLtV3Xe0Q
D4rgk4vIqGdpYyMyS8j31fy4xD0SMRIXTCbn0m3IfjFmIG4yNqc7Jnly5c0aYEklm8UMW5H1WBoz
b+75bihzbRF4csIuqe/4LTnk5tSe5HnAtvnpCYTbUZ1ly6ZJrYBkEyTx91ALvKgR8bT1x3G6Wzx+
X2Wl89aDJHqonAk1kst2/oZf08F4M5bqzQrKZQONW5KoCX5tBs7OgZ/a1NS7fFbMTL8aBDVqB58q
y6BGhGj9fUisxN2MgUd1qw9xkq2LPpmaKz1Ic15TPSBp8bry7NJjhavBt8KRmna8wwPV45pO8B2d
8bKm/qaSs5FgXNRdeJqyqO0wSwqS8cyW2dVKS3XL2Rv29W8mwAu8l6mRqtwyvoQeqoHYCd055eSK
jZb4DgPhuuUTneoaSQZ3yY11D8BFmbwXy5zcDt5crSt9yZkSe/i2Q2ZG/svST53GqThOa/B+3rZ3
l1XHn66kw+bDEfVw9igb20jqibXL4UlSh+PHHGNCbZv8Aro+3xZNoZ+M1gebF2xUgzklGiALHxuq
gtqu1V1NlgUfGMUKu+uzKtLmIL4M7jw9cpnJFz2dJXvOMo0sYkaiLpPOp1ZO4h5iKYHHwVSvykAL
NmlpZPvOD6xX4TA+GYF6rDKvKfdZUHYHOyZczjDy+5Tow8swETuALDTxIlIit5oxuhQA5X4K5geP
w64JNdw4705lxPeFTL3VRKe8l4lLQvTYFUdPz9t1S4hIRPxMTkXslmGtGekWN1Pw4SaSOWQTN+Ju
ILrkLRm4fikCZv0czD4XRCcM7VCmLv9q1kv90rTMqse6Xp4sM38QmjJfXTdRSWTa8iMz3asPkC+V
PVr2hivd3ie0twyqp2LfWOPnFfLwtjBBXAeq0udwSJPujTHfWixY2Ix0tEOpxuNgp85tTjroxhoW
DGcu8XK7BvDfnrAT9xRXnvE64UA/G145UraN3R7yT74nYyygyq/ah5Y0o1trdKqdRFRzHAnsOZMS
wm4rUc6FVEbj3A9KvCBqF6+8o/l2mnrr2FdLvuvLUp3lYucfKuncGM194h2yxlruaqcbaGyAWZMG
YgAgUL5HVYGfk1hVRueaNWUnf26sS7DAh6Ck4GufYwphhO9n2aGk+bztGUzcDI2VPU+tDsXAmkf9
pOSQnWB81A+97MevWeaqA4k0JcanLHhlqimemsHtjlA8Am3NwFoc9MVbzI1RpMUdu8d4rzBYbbtF
T2CgBv6mqQfnhwOwZQvAdX6ehClXDCT3pVTFvnPiEzEvJVrkFCv6L2usMtmbgTrOjo5vMbAoTu3+
OwILkIyyzHc6ZOGwdOiYDKMdtk1Wehsz1afVMrn1u4qd/qjXY4aIlvRPt7THi6hoPVMJz6hqeusC
amp+6QmK/iCtabjwgsS3E9RNFJyzEQ32WKz4nqBdKiaxG0na2ipbuEw9+ko+qgyYJW873xZtrDeB
J9V3S2PzsPgFE4Qp1q315E42ytCmu/MMaEpMKGeXDQUyFp92+sdipqxSdLKp+CjTzDB0eFCTHE6k
qd8p5oVnszKTF9Pn+784AY46awb3qM+ZfnIzqZ+CTgZnjQ3aBd9iz0XRzqRlVQYJyvl0m9e9ykOD
Lyoo/oSQUwa9RRSPHYUryNODqmgrSF7Aetxb5QnoQhh4FkcNU8+j5gJ4NGvb+OoCWzAjvdPiqMUq
95EKTL08ab9Bg9oKsWvntn5nY8hyTcgDdwlg97oyvwna5n3eOpC07Sx7MLCB49rsvDOcWwZaeCIx
8s6yfmwx2THy9ZbTQHH4pqqeVa1hjPd5VjHV49vj3ZTjOH+fmbzNEUBWgqVLZzxoSTFs49YYzkPX
WAczN6/ZJnX9NDpOezc59AD4v5etlU3phZtNvbpBX7376D9+zIBVWXh0bRIS3POdCYRAlbowTyM+
GhdIj8y2dVbwyzoGfvyeUaC1VOuGFCPei3x4UwVzqmgw0b9H7tU8mKd2/RT3Zbeu8OTvfafI4shx
hfxR2rBe22Con1FWue7arpLi3UoSf1vWU3zqjdg/DnBgwnxamn0a+IymJXHAs8n9xkSty88dToVb
4RftSRpzt+7hGB3qSiOMuIPpKWzJzDr36CaHsn9G/A6lVTHfZYWnsStvrbG/YED2bxZ815+61ef9
NYKb6zrgNT7mY6c9pKnjvhKYydEjWbJQ92rQlji0Fam7Sxyv8QpUt+wzrXPGHpVjaUAUh/jICEUM
EtHrGJLxmRgzwnoDjcwzI60ion/9NwnQcaNn1pvdt9VJS0rnq89AOgTEZd2MXWBzDM7mHaBgPUri
8nR9A0k5sYzt0vXRMJfZKhC1eSL1WewTk/zIJi2ruyoxrUcPBsV68jRGuXXlbDVXMEgMgOPCXTaJ
xslaYA+WIvZMby+ek9gfXYqdNjQ6tayQDgVfDQdhQFm35kaH3frgxCK16ReVfSfjGoIk5prgkiel
twWRXUWjbt0Abxp52wtbR83AmNR2p0PQmf4atm79STa22ZELzDgYDby3YwEFASRvZ8gyc3unllzd
SUgLO5I+zd1kMQBYHFYs47gEyzY2Gu+ZWsB8mKxAoA9yLO+HX2j9a1H5ziaW6sWpc2+tieBimU2L
+6UC3hJSp7Q7kyMvCUUn0gPYMA0hmNkSJsfYNObSrpePDJhYzT42Hg9mP62ciusNu2/CR9OmpRHS
uYupTTdGxmXdY9RFgOg3nlhZ9UL9gSKhP1tJX9P4Nk+l3hS35I/Z2JJYGW2578rNQNorXTqtkZYZ
3s6scv8WH9/EreBlrxRoLhNfwVC7nuNdr0TMJlkGZogz35B7WBwQRcg8u8M2gVYAlghCek+vKF+H
lnQm2q17t2nScMRMvHf1mewmWbOkzIGy8+EIPEabS8oEUproUDlWEMBQTE9UqgCNTH38Ouh58qjL
Kn+0TWpAG9GAHbFuqm+V7ILjIl2qlcSJ97qn0JIkhC6id6i4wRgZx3viTZnWEB0lDuALmINng5Gh
tE2Cakfvl7SfViE84C3MSGYDuYBV+zfx4MjV1PnNwcnZ4BINaJ0Yks7noGYQCzeM9NGkng5pOS7r
hML/BSnYUdjuQ+KSkd2b2ZkcBYNnaR8K6RnfMnxbzDly2FAxkoYQWfSLsQzmfta8q+wxtVY1MIc1
GIW3Jp0ZXWgXXzHQC9LBXeWEADLKZkNTdeW41S10+5IY9IkW4ZjlRgH1NHnkbbE2PQnKEZ1qv7Jy
ihstz24HO7NOrWO/Gi2LyWno+qsUN19J6TMLLHJemGJkF1AwHkAjpRB52uWBzbXFDs7fpEk5H1g8
3KLkNZ/wAKFhxrJc4BwoUXB77IMXSC4kE/d486qZHtwuth4DlHDJhPU6a+bE4BFhQhH4wC4c73Zy
Uxkpt4QtzcfvTWu9Ncbo+KHAy7BTWjwfGGDrJ0Sf2WpIRjta/IZrrk2zfaY8fzO33RIpEuhAhvRj
qKouOeMT5GaXYr51dJ6c8PN1tnQFfYJqoFsolBZ/0JDd/Soy/iMS9GeNIDoxlGAIL9jdweGEOnRt
HP9ARExjxgdZ72d7UbS0ddrksZ5YfE5pp5fuV1sv6w94eH7Jla3LfxKV/6Urda/ySfOaQwOsIvjT
g6PmYhOyqGxvTFXzsWCpuUHNn976MpD3f/887b8+FE43eppr9/tXf1+GGsolkJKHUmZdrvmOoJYv
QW59/v3j/CWOnBcU7KeNRPWKgHP/bEmW1TyjRvGSfa+YGyNBtfduP5nrvMy6u7qRxFIMATYe3vTi
TV3TwjlVkvRWi9Nrc81urVz//a/017f4qrYjURYHOz3tn2mkvd75aUeXAam9XE4wQOatJa65nXYe
kEugJ2nzMfUD77PRxL+6F/5bzflP86NrFMQf3qa/qDnPn+N/7N4Kxbe94SP261Bq//2//hMo7vVf
/jZB8vQvLmObX7Sc10nRb9Mjz/ziOJxJvJ8sl3yyvv41RLKdL7i1oZxSORu/TJj+NVSyzS/EC/PX
kYhi5uFr9+8Mlf78jeKTxA+6Rg/p/BYIS38+OZgXT0wdvIUsOqbj1uLShLrJ0x9elP/L8cRT/IMz
ArLD9UGI8rha7jz+iwHaH4+nrho0BTh52VGc1uHktQupjIMX0Zh1//A1+dnZ/+tDgRvhbLAxujt/
NlhVRTzVIrGW3TRkuNvzTB5x5MQoxxCzXxngu4It5xbCmh2iLKn+4eH/8nIyI+eXYOZnINqG+PPz
M0W54ztXft4OZfiDWXjPPlXk37+Y1x/xf2wmV0wGD4EH1cPYjqnoFx/GH876BhIaVhOjhpMzPmCv
fWoDo4p60uSgpdaff/9g2A7++nA2Z6BjE8Ti2zhNfn5GVlJToiKa3DEJqQ8MQQzwmQGuZunExSFH
D2fHY41uNqk7PXTwNBWk1gQEehayKZpVy8o49MwEV04qfLlHKBAQ8FsNATsaDBJV2MKlKkOzNtQY
FmkQNmQX7FlgWe+mGLfJ0Hb0QT4nXdPp5hMrJwIn5qAvVoh3rHNa98EKRbK16vV5eppF3NxkbjIm
2M68Jl3ZdVA8AMJOnrPZg45WMNOIk8q5dbBR3rswxMMBU1wIqT1hklIaYVIQI0ojV4NHderN0C/L
njr3xEZs2FhF8QN7y32V2R/orS6YN4poBLx2UPr0LaH55yGEu9YcfmaBsHkl1VJvZe3QLpfGymnF
+NmkQb33RHqrZnTTWVCR/GMW/XqsRvc8IYGhZ3Tjg5lYT55mxAeRZl1Ut0j0smH4tJCEPUwAyVaz
IQSDyzp56FzEqL0vIz0YEiJRE4qrMR52TMritSBE81S2TtSnV989cXdHhwmnXI8o6eYogWYTMMUT
KBkzTDUPtUeyWgqGOzJ98joUzFuk3sqIjU05NY37iIlRe07l0NyWFVrdtU8ezgMg6eGYN1m/Y0hK
fGuD6Z131UmPcVE3pwrS+9osa7mhwOMjUoCLq6sKwO5YGmsgCeZmyHL9CV6Vj6annthoZWb/2mc6
OtRIn40bsn2Thyytl3WZVUYY00Wt0hpuWzhm11xPcKw3cZw2F7WUzV3RtDcxKulX2o/uwUbksmOX
ZJyuQNcd5lx056Q3b/qunLZlYb2msnFYhGYIEYRnTTu7zYILBh2x1TDLnpZEq+76HOd0288nZo6q
jgKV6xv8uvVr5V7Bncy6ktCYHKh1gd0faZWwbC+pi1uk3cDkJI0p7kA1BkbClEOmiAad52lIDoQP
1GzVxoua5SO6oIR2XGhbGwXNkTpUEj87kHkGRfNCKLKxNa1M3xkkYu1m1Al7R7X1ca70a2hJ4lS3
+K18k080JGsQS4l+seJ6fmvp9q7JyuXNkAjt2CWuubWmgOUedDAcUQW2YvpWb1XrNY+WSItlW8A4
ELkS0W9YxEnlIq3g1ZddGcV+AgovjsfjJISIyE8e4bZp6bYddNhEstBC6BBMYeJ+gtAng9By8/HA
7Mq4mQLL38SCdO4KiQ+7bcwWrpe+WbH1HBgLetuu0+8zOIA7c7C+ITK/gYKZfAUPZ4eGxyuNVuLQ
2RUtfgzPFR17t4pHjNS1T26xuwhYijWihzrOV2TkfCdKGEU2CZoz7uNk2Mda0q8NTb+gEdl0U5Xs
hMYcrArUuF0kPzaJ3fqROBYPRlg7aisFbX4D9tB6aweyE6pUuet22tQqsR4cRwVRaUjG3qU3tHe9
pqw3zm1/nxWjhaYopTuCsLJOU5bDbFjVco5z2TGOjNX8WGHDgq/nLNTPAQ2E6bw21YgWO/C1cPTj
KiIvlnWxnt4kfrlNuQDQf+uYMZME625eGOW5Lfx9PpiPsmAIasYGKgD6RbvxNXTZWryKpeafklh+
xlMgoqVu115v2m9EZqh30VvDLTb1IgidnO8eR4J7m81iusE5l+/dwmx2lp/JVTUu40s1EQFDNcQj
68wY5ijHjs5UjuXAj0Bo+dVfqT/EWLcvhDK5dH4gI428ENjfnNzaevjr1xCWGeEw5fxeFLN2iz8S
YGBbRpJxwZOTOkgvA8ZJUd3kV2/JZEek/Tnr3Cddr188+ya3srFG17QMt0Xra8DHdJc9uPfhkUkA
eTzgfa9jR7Ak9z3AeJOxJcKnWDfYppD8zGRmSRtJgRukO9Yf1RG+lrNzOse5daG37FItSb75zrpI
snmbzykvP8bSR2zDZDnhrt3wIuUPFuHakQNFlI6rk+ZXu4aHSSbWc8dC69s0uOnZbdzluS0trPgZ
BggB0e/cG6pDKyf45GHg2NnERod4T7QVl+ePUrZmGNNhbFgVtHvux3E/CIszo2Yg5h5ZoM9mvjLz
tv+1rvjvIv+finwWQRSk/+OPa+jfKvnrnvu//vPEhrgiJe2n+v7Xf/T7hjj4Ak4CHojpXhvxfxX4
gfOFyvcK78By9ft+2P6lGTDomD2skDq743+V9pb7RdeptnD84fOjYv63YnGcP+FD2JXQJmL1dJBt
krjh/Nk62BguzvY6SQ+LoyNFpNq6erhtEZuoNFx7eNWTwjtrjlPdZ2ouz1drVVj7hW5EZdCLteFl
+lfRSU7kxpzkbcoUVYauRmx64DXbKcisQwdgn/MoU/XK8SdWq6BH4RzFEkHonHL7DzBfbvQET1lY
EQxBVIK8g1vibws9SLexF3tbvgIIPIEPx6uWecUvaKY9HjL31LdXPc7Splpk9aQ9hMXom0eQwO5z
xnHcR15hMlskyB5CYj9shXbVmJVVfF/VNrVYpo3TvtffpVyqN0Tk/mmR3DLwEf2OQR9ZbyPGMa69
yb0dQZWSEucGuQ6wt9L3qKTtnWxM7WNkhPcDe3pwCw/U31dx0WBzNuM6Sgtl3MHf6bedZTX3dmuP
ByE9HXwJ858isoT5KXQuXuEIYE0gxlHdgrc+J6A0j61atA92aVdagaoINlvqcj9n9cvAivVejKa7
lQBFHglI6L4GQTfRw2hL8w63PXlBPyJZEjqoE9lcih7jQ0AwqV8SHUsAYGjqGTsBJ5AeGk8QrzXO
55715vjMPIcTrS/z9xwS6S5YiEYy2LV8LHqPExfUmbYkzkE2nTqAfFyOKs6HqHSoYrwJyuKqQaEK
YJyireFNTeQLGmnsF7xKPT+t0FoW5lZ+nA0vjiiQXZ4oFw9Q2Li/MTJH2wlHT7cT1/MDuc/ps+wy
pnDs/y3EnlNVrQvWSAaycUeHlWBaknqSDyAGJ7s/9XawtKBKdUvCiBniTbrQHEDcZik+tmXKiNJi
bOsE0/gjw07CYHG6RqOW8MS3SqTlXeZi/rcRjt4kTbWsnGXuQ7Pxi5PqNHFjapbBtgjgucb4cEbR
xKw7eeJOM112H4n9Xk+jrdjvOihEc67jSunFblELSXTIA1Hs+SWUysIJLkk8p9Hoa2uVFsjA52Hl
Ns45y4Pho/QsudcbzAajwOK1GqgrUXan03FZ8AaR4NaVj0El4hetcBPtgI+rFuug9IzvuEbannJm
7O8HoNYx5bM0XjtEGVz8cNsvRl/W3xpCCylRR+NNYg1A3Dh38307Eiazs5FxtmHjM3fOzLmlZbHY
OMYd9Lmwjw3ryYJaeqz11H5HGqqD4iXgLYlgSuc7lZT+N4GJ/ARCYdbZ38vgYcHTgtMDayKdIM6W
fMXSqNr4aVm8wZsIHpGXvGv6qFauaqyT0bvzp6MaDJEQd6sSHnhcvogEMVqUNwINFrvE5rXzEAOH
/5u981iW20ij9KvMC0ABn8C2AJS7db3l3SBo4U0mPJ5+PlDihEh1S6FZ965bElkOSPzmO+fwkGxP
1EF9iAyCqTpPaf+SmjN0c6/uoRx8lqUZ9zO8lgwWZnWRR34kGmloi3UcOgQGbRba6KWiderluWgM
cXb0TgSrRU/K98CKthkGjjXAeRFofqsfSCnIHsxRcw5NphdzqPl9bEe2UPoHs0j9aLU5UUdTb5cA
e9MsZ4vVlqdkseQN0gkckP3G6h+Ul9l8saLKX4ssl8tOGuiiONHi4RQnMyIlT5vad1CQVqFbZA8j
dZ/mjdV1d2t3SvvcOAJpWGfkI1uuhcsg8YH3c3zvFIo5e9xrXirf3WmZvkqcIj8sdm1cW6xpKpx3
Om/ZWQ4e64EfW5KpuR8XoWe2FSj7FJ9SU5vMgD7iMSm6NmRgOyELUllQlYUM3Vqc7XbBU6Ou4Upw
F2IAnsWnvODYbAxbHma9emIlNxw6xXw/Y3oJ5a4yJbDmWmokbqMbSX1evxCNMVfRaLgybKwBoKNJ
R3NHwnWONb9RjsOVXUq3xvRLTW32umoJJOzC6L/Q37ylYB8H0g9/1L8N6IbzW0KHaC/83L018ine
r0apHtyq1B9cuoM7jsWZoX+xnhjYv0A01g+SHOCHwehik9SCPH6ZSLl/s8iwRFIAeXFOyQZ98Qjj
4ZCauK28rK3v9GGu7nyhs4JNKuKQssImdhXpHTQ2ghnUmBzbPPKCuVqym8H0B6QrQrLx6qrqJvd1
3q5baHt8QMF1O3yTuNVBxXaG6tyLNHj7iDnNa8epY3jftY8fbXK0TnlWTE9Qfx7pmyMcpbVqy21N
y1Idek02hKYu8Y3ftO0j+kRxSvjgn5FxrfiDK+cw93LYz7Fc31nBzQ3VvrYeE5y3AQsX4HtUvhH2
sUOEETPn0ZAZ65XZr+KUZmxdq4m2vBzUzpGmdRvj2WtzyBbxw7TGm8bNvFa0S01Qr7bgXhuau2QV
2WH7Pp9wZTcufr7Cv9iaOORSUdsX4wj6bE4Isf01/RL3dnbMZjjenZJzy+vo/XJeICfuzUJNB3/x
/dNoDN2LipvqbjQIxOF+chckxMQ1WC3TI36iZMxIMFoI/shrfLEGy5f3k6VXoFS55QfbgC4iOUQ/
5rK0b2GS4+tV+POp48GY0WNNN7XvfdabzP9sdJbZ7JzOkQSolOm7PsXFqWu0FhebVPMYuXDUcPml
PKTt0nICS9fFPhvz4g7d3PTeCjGFRW+4H8wm827NpebOw4sGaJhsAuyUCUFYcQI3zeaxXvw3vE4T
TuzUS9sr2cnBwFTbw7B/ZC7yIdPi4pF8uU7eufhSdkdL+BIxHcbHDg6UhtQvpgv5j9TIqHW5W/o0
azd1N998Y67Lo5JJuLXXy95KXbFvfVcEuBED/+QMD1YDb+srnJC76jj0WvrmtJaT0axyiwfYENNk
qQkdNCIudwNWrw1jZkl3aDBI1oczl6yp0BCONVvIjzJeP1D7zq+IfOvP+TibLz4K8idDJu1ZyuxJ
1gLfFEtWJyG7NhDDSIhtMz+45fqBAxC7k/Rj3rsfxDANn6ymo4KwFar+zhk+CF/Lj67wyjtplNFk
V9qFH4eQWNUWkD+9/GatzrjlzMiC+Q/arQzBUlYeyUbq78miwDVzGOwUn0GFhO0J+0AVVau53qes
yjPUihOhD7vvfcH/Wqh/bKFYR/xtC9XU/cf6F8+L73/mjw4KwPY37LFcFAdC1w3fwXLijy2JYdAV
MXhm2k3MKLtp+qU/UFs8L3Rd518xyEKExubz/7VStv2b5WLVKGixcPl1beNfbUl+iRhl0OuyjmG7
iR8jwVYsWn8eg7foEAh2WtJb0XLrgaaTCgrvaDqBI91iOYqmsGqEBQTEcCFa7XWClUxQgk5/6WLU
1lCmldkGnp7K+ZSuEk0BeBIhP8rEa6DOPBvhXbtccINW5Wu22vLSdKv+JbeS2cczt8CRS8cZf9mK
oNE6ZJrbPIu+F+apk/44nhH+qelascmOUpKfKZvQveC1gP9pyzo1MIa436HsuOjD0jJLb70E3L5e
zRAW/n2kkueUTlE4jDPY3JJ7xlfX0YHdFwsRpO+x2IwgdFkS2W6aXZdkh5+AgcRRU4M64QGZg6pn
9Xw/Sg0LwcEMG9N/nerZItGz7BHIJc32rlDCvs4OxwGCRlS6y3xJfQNkcpOjGgZSFiMmIaspc2A4
YSmHRyxm7QiSStWx3I9h75kkohlj2zHQepmZc7bztbvr2il3ryZDOJ/5RpargrVCrJ5Wt11PvbI7
zb4SKpmLKFfGrrUnd24PiuS+MiJMcLpucrvM7HLT5tCc13uG+xURNZOdpr11zCHBGmbSXdGOg7gC
0q1RNgYG1asJqJsWQ84j3k/UbI4ng0Aln1k4HktYCvDExRzoe0C4EG3IfM/+MFqm8UAM7XyHDFCb
v1DV43zuM/n9tsQkD1g3WOY5lfEo0FfuOfC3JHcyxMVbO5XDxgb642WCnCDEZyCaXagiTtG/Dfkp
QyNlRcSg3VNYq0jHfBapZzHddgvSaD3Lci5LRGLh0hZJoJmGcfbyoolIIVj3a5YVB6Klbo2snR96
d7AzlI+lyY4CbirADSk5ex5leWBbfNtkiHjxEZoWdUlpLc6pmgna4XztPjZmW342e2lYgBCdi6ZL
bhCuF5PCkfRYD+9q9lbnzkJObFtJCfeR5Qamd8N7mttjH5Bm49xpfIMOTVibvCfK1q+S3K72mLpo
h9HCxEvwctcg0O3BWI35vm56Y9MEUlXaJL8hp/BwiCtMnR0gbDWSGjBuqly3Po2TThvWxzkFUV/a
F9fL1zNVGJqYXAdOG3gyKQuvER2B+VAmN27KZCIcbBcnJdG9pXMRv1MT+PumWke6SsuOClnUZ0K5
2ue8W28czNnvtyv7FhhcD5kIYCAijes1p6Hkod0HntU6YIco4PgGWv1bYyz6beMUyVvSZuuVkvZ0
acaiPHYl4pWFpdYhz8ct7aeLGRG23RdzKrpD6yr/MbE12HPLMy9eIV5WU7+trRx7FoTXl2IdHYgM
Sdedd9OrI5sJg1DMwJDhW+aHylngYQkybmAYSt16cE2b4XjdWd804SGT7fk29sWa96ehLz+zSvbx
rwF/DrVhkf6uGF37sbWmOQ0wGmg+43KYPCHiTXREBsr5hCo1O9RsEPk7iJWAXTYDyB4GTdjdnyYd
wXoxY53isUYgr4QgI6tOvOPssIomUQpd4oDL2r53EoMLfeizK8NPhydYPBRCfD9P3SzvuawRc5vL
hRgoLXCK2D9qguhgICIpzp7SMp9uqfS+zG6d3vmllx3HuKm/MODyw1Kn9Nm1xI+70dLYOlStQQxg
/tBXyjvhYkRyElf3o6FtS2RjWkwwSysOph5NlM6cYsFTUeyEkNlNXlKUAKJa702ZbPvMAWOkybDz
cMYq+4PjTWwrjXZ9aJieBbST0yviWDgdK2+uTSw5WfOI+TMpEfg1mFb/LUFwCWDF0qsp0+4w26b1
ZmJMcrsajKNG0nXultpp9kaZ9HcmArstakh/hIlbiwDUrpB7QpiSqGuk/pEMRhXa89A85LbW9Fgz
pFgZ5YO2swHHvqG604/1WIsPmCuu7A64tKKVIydI+2XEizlJp7BuOPk9Voc74Y3utSnXBJdnzYKG
M8znREJee5OTnhtftRRvCO96qdMILn66fM0W1T/ipyfzQJpxylZjKelyDHTILO7dnWHAoa1qWYbA
NuXXqsJNBKyI5ZFjNtfYe+SBZkl1Wetmui+FFgHY+tdyNB2WzEuWxie2o8V1qhsyNJiXvJfdaD7l
Xdlei9bDJmcyOrYVbuo/2P7MqNCDam7mOINaje0pGNNMv8Vvrnit4FtfWbioO2SZ8UtbxNnVMEsM
P1B1PBvKXqJUb/IDFrxLFGM7DpBdd+yb+bTAq+CC/aku1xEPFDE827aOSCCzO4x0gWcD17EbWuNU
v2Oti9xQMN8415PGGBQLZhJhmR0WpLMYJjl1tsX32E9v9oy+kvxd94DhCYQj6631TAiq+9nk79cI
faqzu6SnH3Jz3X9dVqc76vbKg96rGeztuqTL9gDg7kWgiGJJMyoWjY5iv5jEDCpCb5ovg2zUHpnF
UP9uP/u/4vgfimPm7lvJ+t/3Cy9fVUV9/Of1wh9/5gc+ZPyG1bgFeqwbJhDNVpz+QIiwdgNUY2Ng
s1GAN/lTcez8xj+ALjIFPouAgawg/tClgRABkxnsF1gNGLpji39VHP9MiJhQPSjcBO+QF+FC+6U0
9gwIiQzA+IhQHGuqFLFjTpjR770VGkJEgv+BIfqVf8PQn/mRy3LNApT6S3RLDNpmWnANxwF7ajx0
dJ/DfY4brKrG+a5yhXUqV4rnsFnRkv/p9/gPr739Xj8zN7w4HYCns8yBwHN/+YgpTp5QGZ5/TPCr
K/ZC4QU3zgavC+D5kNNVf0z8qvV3XZ1ZYbcu2ddZQ+4Usf+zQiLG1t0y5NmhH4l3saQmz8NWZXVe
Tr5ZXgKP9otqoy5JVlYeAgEUu/Lw/+ND0D75UGV0CrRMP7cwurJbq8LX7Yii3Yxmu1n3aJvtUyam
5Vla+ohsrRBWpFXLyFBwbj9MxI8DeifLNvzy5zuY8Pmu6TAJ0ceVsDg/Xfejh1xp9kmS9MbJeKqy
od8v9Yp9Nrrp7PD3n4FL9i+/AwkEvuERFiTcX12UOwyyh0VAx9NhTaFCOwdDDAkpSOz6+1f6C2XF
Lw4PR5iN53gO08Gfvyxn5JHUsu89jhbPRI53fjyitc6YCcp73Umq30/H/3p5b1fQT1QXr+frEFZY
c3OR/cqtmUZX15VW8npEoN1zonS7dUj8y99/qv/w/W32z7hEetSClv2LcaPPEIoIBs07KnPKDrin
fWuxrT0Wnff09y9k/ofb1TENJmHceNZfD4WcWsBnfeUdTYazp1V04A/MXQ7Lwg+3VGTc7wjEAgpo
+uJhGR3v0pZuga0X6r90qNerynHkvYKPQiM6whO1yOHH3WiA9iUAEeemrJdDxrX5PCaiJvMZGYG2
S3LGV7BovMjcbht+z8R6AN/B18lds+Pff0jL+9nzeGPxGFZwNAh2ua4PlfnzVRJjCTCkq5qP07ai
p8OdTmJb2+MgVqAlZZXvstOf2RGFzrbm5+LNj8AQw340NghgwwHa72QA/o0hE3D91TDJc3b8xX4X
G0rAdCFSxmQ+GoQKI3CcSlwUCKN+oqtBfwl8TaQaaAJkvBnWG65QJHuWBck7x1lxdDekIRlM5zhu
mANPl/RYgZNECGazo1b7+ARtYERq2sahsxrvSW3YRK7lVVgbMu13Mok/pzx4gqorkhPsCrAIFlXs
PjYQo9qQjDF2nagdTTtw7XYI3MGF3eiNBMmiaoqXHrKj3BCPeoM9HL9FkLWwdPI2FCQpeuvgxDZ8
SO6m4PsFqabaho/gKqU/tUNXveLjV3xr0QTNuwItLwsXmlGaAzaAu4aF2ZvwarTLG6iyKZNP+Qav
rPgz3RL+5oW9l9UUkITs3gJ7yU81ho8fdRgY8nVxDYeK0TY8BtMuLcSrK4k0oc5V5fKuXUNGhemf
5lEjzjlugWNnjJp3yQbhoJYgxTW/bN9nyMCCkcaG7JDUBdwCUOakLr3tnOqbdLS62Bvso33nfoxK
X2+MQYMGwtXSjHSeLwHCBwt7GN87DattfVSx290B2HT1qdcHP5Cis54Km0A40CO1QUiDtKyPzQYm
FSxyQot4FQzZzFo91wvGfA0dHj8NVhXdBjhNkE5pat2bMaAhZ9t46sl/RECNtARRlPnFUvzmyjXa
+0WV12S8p7htgFSNSTmEw4ZZpRWaKqXrZ6w1EkgzNlu5PyePdZ5c4+X0nm7AVrqhW/EGceXKfV36
4qNZ1XU4ITdCvAPyhWLT21tKGRcxD9O53tAwFipAYrqV7IaccXe/IWRMgFOOKLAyYzMsIZ9pvtI2
6KzAqCHAoiT+gD3NwpsBTkvheQIgUIg1EjGhi3gYiZDHULGH/XKh26YsC4cE5E0R4n3lrHgb9RsQ
p5D7fcynTr8fsk54qAkYAO50M29v1+9EHTMe4DoygE9pPZdHY0PvRMPt4mogdwVgjrkWQ2RO2JAT
YCN3a5/iLajn9Wc12slbHhvDF+LElzdrVNO58rzxVIzYhI5Ja18UHjsH7PMQ/MX6eBoQ4txqS4Ev
R7kspIzo6IGMU535YqWjkciLKqCN3ayt87M9MqciqSY96dgkRXbZAEotQ7zzrYG0WlKILtnM4KjW
K0Z/Df83x2euDTNm+2d2nEXoIlBE+EaOiez0AiRvXL4hiZyaG9JJyjBuKQpWAtF3qkF025qVF2YJ
Tw5jjT34gqGN9HEyIz6xOgu3NyFKlwK3H325Wnu9e139yb41uVFv0J7KISzinpgZnTDir/hK4vNZ
6isGr7n6nIo5IYs6Ey+wrjXen8J40nTqi7JpU7ZIE9XJSMlH87kZyvg57w57LRzlDZ1iBpr1oUxs
+Zbj9RiiGpyIA6Yu1BxU3mVhWKfJBj1tE394afquPMkM713iFlE15zZnD8vyHTTfek30R3xefZv3
tVjtjZWuWLGy1DwskyWMwCWSJcwJx458NfLJCY689fVqCp3BMtmrsRi0HTu5XUm+xffKXvkzpl92
r4nrAuAqi3dSDD775bHnI2lYA+x6S9BD90XuRJaPXtzgYGCnQyxZ25vrEbekMvAF5mvUKk7QxlgN
Ukeq88h+hJDcdPlGDTy+ZKPiXG9Mec4Z9ZW0zLZ5MPRKHuJac9j6NNrDwgukhF7x5F1jIXnbMDrv
U8wuE5427R8QrvG/imR4ULopQyVS4w06/KorDFbco2wOHVap04560bpyZpKjJYeCgRL4ZrQk5kzb
fJv4DxfDgTzdN1ZMeDw2TUasEXfZ99nOKSYnYu5yp+LaH7FoSNBgt+OSHvj6RfEZqymZXlRXyZGr
mflvP9fDsmMWo+NpacKC+nHltJysC5wsqzM7vZknc67W0/fH+/8a1n9oWKkB3b/d5tx8/aQ+dsXP
65zf/9AfHSvg2yZb4UpHSEV/uf19P9Y526bHYcnjejiSf+9Kf2xzLLY5hAN4LtAccX1bQuGPhlX/
Nw0qLe/P1bVOo0vLY1ss6y1GK/Yv/dsWk8vOPB0vVrX6YwoERiXM2MOyZb7AQ4vMXjATyLZtOxM7
Fu/FtoN3tm18t+3ly8pjRV/z9q/VtrdHPete5u/L/H7b628J6ePOtBQWqWs2vIHTVjfqOwwwblyA
TxFyY26sQPEdG2g3goCSpgvwh7Vu+o0vINlZ7vXRqwAY9Pqu3zgE/zuSkG10An7Y09n+jizMG72g
yyl+GfRUM0H2Gv+hTL3qQZk9vhWQDyQjw0BsNIQrnfUByEI9IDyN9yiDwQ7ifo60yerPRcsaA6a3
CEbXmCM7tREnZnhpPA3Yy34UopLHDA0HIPfqzneSsfOdK9z0VVbFQB50k5Pek4zm3k8F6wpHpg/O
7ObRqNskaWh6PV9UMjGWlt0zEsoePt5Al7GzWYEEOgTvU90PyBaM+VMxzwr/U2JPj7o2ZheZ1dCG
det071m9MrOW/IbPZZFXN940pjC46XpWFRK+XcqSKixHTwR5XdCe5rGW3Zl+lx+1MrnFHi3f4wdf
YHvuYDZFJX/Up4b5d1oPl1ozMjx4K1h5opGXR3q9YV9ANQU93Mmth6/jcUFteC2kPl2Y4C1HlF7W
RyxumjMupf0jKp2S8gWBcVSbLVa4lFPeqWKGdr2ysd9LQ2jkrJf1vdbr1mO/2P0HLPzLbwvK0idz
HLLQZWMHyuxoN1Ym9iQR9W98V7BFqP18ZoRe9WapbNwbXluHNcNFzGGK9cAWQ8N5Xc0gYV13izK9
ueRzPwe+NWakV3PhYFOAr8pnXLsB4aSipt9pq1WDpGN0GdmMw+9rkH2wTl/20RJX667SG7zhOtLJ
QKs+juboXdV4MhzoK9sbW6HGGCgp2B2tRHN1yUyWItlF0ci25tKutn0sk9Y7MvMtv+Z1kt/pLSrj
rEjW2wLBfLvLnVj7jLkh5WqcdAiD5OTipAxEO1zVmSs4v9L0nLEIpWqP8xCs3HnDV1B/VTOVvesX
epTa3XCdiRaQDyXGeK+0ZP0gS7Zr6Izb+ap1suTJx93g1sPEhz1fwhNXgP7pXQ/WRdFdOFaPRn5c
MQAzjFpsFdKw7tIee3a368nQ6DDZBSH1XKbKeR6fGK2ok7MwTSbow0AQzciatSwK+eqFY6RlEI8v
C0HeegSn5kSZ1urXPECRSWPRAgABpRYpUgBuq6RKblVqm6ErXeu9BAgsdtzb82sXpwLJuTcsjzAf
VhK0tCXRmhvpkYVIdR5WUI1dpYkpDkZNOuO+xuPmNo8tPMWRcRTVjYZY6UUYNQ4QwqVpCWwpY06S
DNuCtWq+lLTt21Klmq+tVVSMpQsHvJ8wd+0FtVXnRzkjpJgddzKHVmbkMER5Lc39DBKC17TXzvdm
qRuvqotrpBIssFq5L90GyPgaaZ43Y3ZkJRV62T2jdORUm8TIha2ddSJLHmPc7xb3ORFV2z/0G7aL
LXvF3X5eWxMv/wApUjW3oT0Smfmo8jnxPtsJC846SEWpT85zRUCNFJHXYlO614ahz78s7OWN4oB5
ulI8uJjG/q8O+Kc6wGLT96eJyF/Vr43q0/8Tfix+jTP5/Q/+qAXc3xyweJ6/1MbMH41fagGwDV83
UWz+LID9jna4vm4DyusYPDBg+lEMOL9tsSOQT7r5O0H/b4oDW/D6fxq9bWLNTTWPGtDk4rSNX0dv
TJzbjhh587JSySTrIeuSpUcBaOq7ipASrbf9qK1wwqTqxn9rx6x9/aCZDAcCMzOO3dhql5j3Hi1S
q/YJQfdQTmt33ST1EWpxOHuSXhSZtnvVDLX2KHFTC5o6QYKVeRuKULmPIzfVc+6B/O4GzPEPRiub
XdWxwnXBBHb8fcbehKnCdmWMLdA67k/eN9soJznSg1y7VqXOpg+WnMr4flrl7dw1IeJifeNKjKPs
WmvnURoEonTPRIpimFT4YZrILwNC0nDIW1KFRpUHyqqXa5yiQOOxPJtH/XOq4Qouy06L4jw39ou+
rgcOS4rvxDxotVO/+kRGRR2TLAKR7QifqFtVLHakMd35SEli7UtReUEL8Xu0KpfXr9jl8k3ZYV8z
VWdckT0w5WnCyjDWY8vIJZiaZdv/tuMRXOBWLb6OArJYIw4KYwdr6e5svbXYwTlWmGRsvycOHMzu
yu5cZOI6NXxEv1b1sDVnUY/IwK+GI9gHijzsfnYLossA8EDH1lM/aLAHAc6gL9hiLcEIERCxiu3D
njVvWC5DEihHcxEgDZ+qjgXuPKP3xPvsqlUZo0cQkGYVuJaU7Z5gizpExIB/NrHUO+m4R59chJ5Z
QeAVJhLONdZeFitrdhZ4DXtZttTWgFGpaQP2ang9ncwGp3SoZ8o4wxtDAEMQ1NlwoOq1JexmokFr
Cu+d4yWHeXDhQSBiIt/I31umnlcSk9eljrF2diwZDsC5uMonh9QaBNMKhBolj5Qil09N575483rJ
zUnsEvb4e63O9MjQ1/Qg2urj6uTvueztQ97ECnZ1wtUHkddZEolu41zE6NF3Qq6JTWK1cycuCU8l
90DriOUSCDyTEBx8l/pg9IhJs7tSxz3HOUmTGPLFXg0UX93VrBWf1sWeozn12ijP8uXo1AzY1xVj
WeATbKfrXIaCcckxXWETbDzQAgJPZFgY6k3reqTAYo4BljusP5tFHpDU2VGDh+LezSu1j638WSFr
v671tNpb3qfE7/TznAgZOK2rPZW2AdU7YDMYijLLHqqRIJK6c3UwCewK0X2oJypZL8TtsXggp9UO
u2697gAp98AzU8Qq290zBapCx9RFVM9bV29qOkoDtUY6JUYEp55u4S4mFqMWUkORuyeDbpZ4I288
mmaCldloXnWaPoSambbPuPfwLXr4nZs2KV3MPOjW8S0EA2tIBnJy/Rl9Cv59msFwdpTrvk9bEfgD
gBS7//qxIPcAS55BPxt9Nzk73wXcCiatSEljImRl7sknwnK4iKwF3x7e6nARSKr5D7VL3RDIiUnk
jWYXnzKkbFTWmx+zpDoZvJGQtJXvs1075yjSEtNjS/82x6kH7NA45629YZ7bP2LxesLuyT17UMIb
3fngxrmMJt1q2AfMDMum0g1tG8LWlP5nAJOHDCqKkdldiSEW46/MOCyZ9rWy12VfKrCYXlyyif++
Y/w6uQtgMIA3WS+aCpD8tuESM/4jnonRiJ19lA0URuKtjx0i1qMg63xXFmITVg59YOjeEplZg6AF
P61AT1x1vZhiP1TmR1/iPuNhGgOY2zmPsZkmQSV8gAOs17jVIDHk15HkQqxowbEdlSP1LKGpIJyK
fV6aY4RTUwehy8QN3aB3ZJ5925Tmu+t2lzyxSdFx5hdv6iBHwMSCcrFcpEpZ/eT742uJT1TYtuIr
oD5YQowAfEqY+hvDlbB7tgaeec6IVKVqbcrrEqUDlkp3ZRrjhGelXoAn0TelcPDPfIx2nHVoDrZN
oxFTv0Zy6svLgg88SUPkcjsWuEyJBr+z0nfcEv2nxcbqrqyNq9XddhXmIve9V47h7PGK9bo+SYx8
7shvIcSAh9CsxYzmJ7hI/OHKvRocZ6dXzmOLHjV02Z1dLbI7JYqKFHaRLU2P9TLTfz1MK+l+KIv5
bYqH4SgWLNgHEz/xpEz3g9lPh7metT3BGw5Kr9G/JRfyTk8EvaBtb2+ctBZJnGjvwFaSKdvgMR9N
qLpnmU07DrTyZKTa6+BjOy3h7CxoK87CYTh546o4azJFyxO7R87f7EwCAH4DGqccip1tWEeDAq0E
bLlazj4Rk4Wrcgvub7fGIRH560RiLbJz74m4YiZkcstmSb5ZWitIPi7jvSbKdWe3rrF3GoHFl13p
Z6/VTYg2nuQrp+oeuQXend5CS/aJqVzdP9tgaUjaE0+Tfn2csXjBJAuo32umlz4eK1JQckTvOTGx
XH2VRz6D8nGxEszAt5sMAwans44SGh1+UbSuGT9bw1RbzDuWRZHRGTldw+ldIIBvp4wW24ydB8uu
hKs+NESurPVZWWMn/CBvPLqyHRuTTEtZ4LRqVer3PPX/ldf/VF7jpQfI8d+5kFs0hE39ZyzE/P2P
/GCmAaOZrAEkYE1mUcBSIv8Yspk2RTcLbHw7yPn9Pn/7MWVzfzNdyiOIDQxSfncu/lFYG7/5PipW
zkbMPii8/X9TWFvmLzt0qmWgCdKuAWCgpinjf96OFt2wFtPgZ3d54Vu5H1CMcuKrpHBv/bi17Xvb
lao74AyBeVccA6xQxY2ZiyExdPF8Q1VjcF3DVe46xDe99ZB6pVbOrw4PoEIPXAxGdu1YF8dkJezj
ri+l/qXS20nnUIbE8AJlpB6C+MFoEtSJ3CDeeGh8O4mqVObnKq+Nb1ZSp9gcdNL7pLF6DWYa1bMo
bMmqIWE01mP2AbUXH5IVqaDFxoJtRNYgh7TcYdhJU1WkbZatcnarZWvPQtc+eZiKhdVmLUIqjIAd
HTELW9f8Mhd2dhKjM7xPENIRFSx1rKrd9EGhVwKHa+blDpwm9lm2TJWKrJZPvPOGtfeijvFG6Osp
wry42KOA2YzfJvdTNo39c8cjOr9xCLkLsbsWt5nSkb8uYMsZa8wN4CCPG1muD6qx6/Q+I6zH6fs6
5JdY3uKlIRIJ7xAcRec4eaRjioFZKMGLgCTW8ZS5cXq1TvP8hkzUcA4u6UWnpLbGyCeirmZ+lwPK
CrY7CU8zq31d1KyCBM6vCzwxVmetq/UG2AwCkYN69XAHmwTxzeUmo8MzF+GVIBNkJZi369R3I/kP
PXype8cnMQkPKsZqZl+UziFKFNIOdOUyBsnTb0JR66VJVhy7zB72U2K5oSMzdpZNKu7las80KmmR
hITKN/eFS58E5Il9QSWNe83xJ+wBK/cc24Inu1KO+2WC8A9pn4YbWsaVjmppqpQTefE9Yy9rrb0A
t+bLtV4PrEvOrB4nrw18p4aMifgiOK/B85gH2YVMm9OKSb290y2GcfWO2BwXDoB0wQs6I1qIHR7K
ngd+yvjaDitOcOt+6IjI263GKB6rtsbET7Cqbl9KNQpMaRpw4iX1wWOJzsB9hm5EdKGLfSDzSAp1
/+K2yA4qiagQuEgUYld6CwKakZlYh3HH3Nx0GuF3Y40hthvXEyvazR+/6Caa2JY1/WlO2AtRS7NN
pgR39ZQtXWk2R/p10pZ6nERB47FE6Y8YOYo94EF2h18HRX4qR3KcGmZi3NmxJ+Kd1S7kNah8W+W2
cTuOl5URuQxNInWCJuXXDNtxY+31WlPrLodKYGpd61kXqGqoxPW8VtMNhrD6AUu2gZ7VSpg8G7bG
ggiqMyw1kWFn25TjfozjMt05hu6qsCq96c1keH3oqTSTs613D+jt8vXeH7TPhDzV3FPIKOaAtn5x
bvrG6iiiJWvufTIszRt0GX4j3jKkT+tKavOBFb6qD/xD1t9bpGJ/5CRaHrEYmpvT/2XvzLbbNrYt
+iv3B+CBKvSvJEFSlEhRlKzGLxiybKHvuwK+/k44zjm2bxLf837yEie2LBFN1a6915pLWlQ66zjD
m77L9EgiBaErd2WUVfOOsPOj1dvujcHYcb4fUkmk8ZhGoiRTc1Ibt9LEtdHCGZyRpN+Zxcj7SIhe
kvtJyGpm9djJ0qlOdrMy3EOiYYpErakpdaPEWF47RlvMG74THTA3aP1MhIFGBlEmym1IFPhGIim4
0+gUQjAibXlje4m8Lm3ydgw30TxfiytKNZPw9Ac6uPFGNzLJfU7NMPnc1E7ymuid9hHVzvCyoJ4b
vylNk3fNVMNGS2bDz4WtdVd0Dcw10xZSBhHMh801f8AkI0erNMAn0q6mcGW7cx4d8GNYMgef51gV
xyxS0qguOYExSbGhxlh2w/C7GDj+o6XhsBDQmw/BOVp5bx4Zv/ao/2ipPwiG5I/DOD+ZPMIAv1pF
he8Vutzb7ujc2UR7bsIumMjhimAuYbTQfWQBkPw0C2gAOBN1KYLWPGW57IdVTqy3OI5NWR7njuJ3
59al8Vx36jnECOetOjueSfaIg8xdD4PetTSQE9Ufc/IiTvMk2gtofvKUGFOr8E6oIWg4CJkEbE77
3ABizPzBBMkTHGpIAe7JdFOx/W+78v8T9iCY7FGB/H09tX8dX+P4x3rq+5f8WU9Z5gd3qYlAZRjW
H1raP+spW/8gIaAJUzBKXMqmf3nQpCSSeSnB6FGapi0XI9z3ekq4Hzy4IFQ+hu4Ifuc/8qARFvFT
nxLh61LNIfFFueVyvFnEfT+A33TAFDOhx/K+bSui0Ko5pzM4COq+9Zzl3k1lhs1dFGfNW+WkEipz
ql2kV0/AdTV2gix2rTV9GgD4gKLGDdKDdedplW+poeKt1vl7bC3Ea6UNJTVbo6p0yRgyrkrcLtse
Yx4Ty8SDj6Crc+QVSCySlLxXOdETSdDleQSCouXX+q/FDKViFZmoP8C+R7eqYMSxitpufPWYar06
iBbiTRhx2dbM/xe2G+jdLd39+oBHrfrcyyh5pbqZzjjJxUa6yfRC0lMDzyCEZ2FMc/cV9TpJqVUG
ml/qgnhT+050GvZeeoDyY2+o+Xek02+t4H+rNBftsQsLlMYznkM2e5fH4MdbkDPcSrSgte/nxvCu
LIP+HfIjKhGvpIu1MmQNuiCWuXcunUoCH5d8tMp2S2sNd33YEXE4+Y5jlVfe3A8s9lZ0kr1ZfhFx
qj0VtdVeIhRZvhUnybG3OlC7UD+zxywL3B2Ez2rbI9K7dd3mY4cVeW9V4w1htfJBRnLnRN4XTob1
5x9ekvMfn+5HtuzCrfyxP45KXHeWB3gROy4j/eW5/OG5q+gah4FeFfcmdMUXqFnqHAKLfxbSRGDj
6M1VnxgNmSQjSBWAD5K6rJu3LfC7o+qV/rlKBZfBs0Z1GxZmehhLg4bKxK9qQ8qvsirFdajJ8Tbq
bXEDcRDisxs8snfInRfH2WNaIP+x00zfx8UIAkuD4JgO1Hmkl3T+rKPVWxmdPlzrs/GlsPubsZFi
3/WBtQcHgSjdpItGeZL6ykKuRNUdba34Jau85EDS5viG890gZ88Y36qGPduZsmbfdEsuQhQNayx/
246e04WXMj05wCx5j1Jks8YXHOdJs7KDxm43aTJb165J5zKmxuo3cdxyiHASb6fPjWRWgJjaKQoy
Wwvu0qor4uRIMmN9M9FkQClXVF/dDOo/waioC1YW5P69Qj+E5A/8oqeq+DpDXHcMaH+eIYwMRyut
+XASKHvu19Gc7Elo45w1m6G8aHGnbttOcEFlHG5jQpP2o7W8m1o63+XD2D6ZEQB+L0zDG9NsPNpf
Sp3++dn5Zc2yGCRy1GRWQ8S7x730liT5H54dGVKQhYOjXWj2zHed1xc7DRzC46RGAtQcdI2mtzw7
YFjeRlL31m3XMvU2xyn6klSlOi3tiwNkyfrJqU0iIaNM39Vu9ayY7W5qhpgfcwCQ63RorGyVDEax
y7j3NyUcwJXehbPfWqHyp7yUF8yCxOE4Ex91IlLpSG5svGa5mraDacllQS3TQ2NVnfCtjkRUzhko
bhM1qFOTlvPdt8e2YvSyjmN7OjYk7dxA7Qne4ZTrz66Wt0+Lg/OpgOJzituY/Jkc7Eu0MaDPfC70
dIe1hlCtXpFdSsu/t3fmNKeOn7oR5yG9Lif/ny//txP2v9er5fJzwHcdnVVLYvVwftEnj7VomYs3
wYURLaTJTgAfnJpau09mj0+AnZ9TdN1qD8kUky5hkfNcHUmcjtTOpf4GHsI7CBuHTKsDuVrVK2a/
ZmKIMBKUsoCGX/BB8WF00saQ1PXaH7XM36ri/+oDYGjjx0LrbzhysYX/+PwUc9pyhg+dS2bPna8S
QVegComKRAINFaVgnQnqkfVC2iwxRYQcwnaJEdID3boWox288+4RrSin8tVQjrixR5UeIln1wbbO
3OAhc2pQdlEREmn3zxf/2378y8WniwIJVkogYKRE/fyzc3yPm9kcrUtJPxQaRNsG7zzNAep7IN2P
Yo7nIy5nAjcAKuy6fEGcSlANV24VD4cyd2nWe7K5yqwlXtqpNSifubdDUtnBEq374nZ22/jGkXz+
MYc1saLN374PbBPcIng7bTD2Vwzr3GGd1rM690y/CkR8DkSkxCKgUTYsQ30fPAFlRCrjau6BOG98
3ngwtllrhES2ReoFtdG8a8YFYD9F5N1BTHHXnZTqqwhb1itJ3jODl0oKfzYqb2uU6WeRN/s2Moqa
zJWquqK8D14gHjVX1ATq/O3VCzwt/EKiTDT4pAXw4xUpykvVyEsm26nf5IkxrD1ZR1/0ioNZokfB
C0/e8NXM8mUFWS4NwKFDjzroaOoLBMrMWflIWMHCKfP0Qa/kjHCptuNnCDxv8DfLK3Bo6iodJYfL
hiRNolXlTaTGdmM5mTolYmYv+ecHgSKRO/3TkwC4m5pBIM/8Vg7+UjawVud9mw41QUiiA5ui84LR
0mJtzkZV76agjtZOhGZpFc1RuKUUq15tHJjwOliTfJAzV5EGmJNBS3ao44x0wCnXYzRbWhITMxAW
HFvT5XUVjv55GvXsI8t/91mO5vC1jx1T23i2lTubNnIXMy7l2JHDP3xDR594DszCyMgHyIJsmwkO
vSsYXmTLh5raAHZ3rpRJVuxYCuJSI2zkKH8w/9S2dmfwYo2QxPT+C8lkLJEp+K2mrMu9EnO7M3lr
MdTHS8m53Fe6zd0TJ7Q9ug0iQJSMZ98zpidRoWrCfGCs+Hki+C4JL4QXmjysiWyxFdCFfsN7hj59
GNJDKRJ9PxNbqWGvAK471zIqj8jAcSZXYFUf2QfiR0JIsmxFh5tJUBkDYGpxLhO4nNZ2CODR0ZFs
4VqmtxhV0RcNYsxFG8alwIFwc9BdxVbV5uSow7YCOBr1nd+pKNf5uBiiV1nZcqFIfufXQdfzGkyR
nIO1a7emuaQkFA9h2LVXgW6y68wiMT5HRsC0OBR2lV5rXbeUP950F3ZxicIH1dDnHLEzTb0amfXE
yq6vtWIWNyEwEwg5cHFX4YiJg0hnQD2WMIxnUc50OSe9n++SwiMPSCBzuzTUlvtuaaOsGFPO7ygd
3St6iJqf9TlxmgiamE/qzTz65jBAy2ntGGpqg2UeWy9PYVxTZa5U2Gw6z0q1lVUFDJKMOXtnFH3p
yjqL1xZlKwP61MEmMaI6cpw8OkO8HtdsBh5Xxpvmu28v0n8nBb+bFHDmY/P4+5Pt+WtRLPiG1yJ+
/fF8S8tp+cLv51vHBBwvXeEsJxgXignL0Pfzrat/wMMphMdo4JvBFAHtn/MCzrc2BEudU6zwwJ/8
+3xreB8g0JNryEEId+oCRfkTovn9XEEM5N/v9d/I5T8sk2DiTdNARK/LZdcEJPDzhpnl9N/ySmf8
7xTptKFrT/PGyhYaRoAH3PeQDRhrPOFNvh07u/ZWsm3YUdxS6Nu5BsS8pjwkppqqOLM2EWdp7Dho
2TeN91YNXXA72vZ0nU9C35hxr8RqzpEhc1xpyW0TE1FXdoZCQzNaofmMdSuK6yjAg90k0UzhKsvH
pp3oHyd1dKJToPuONs8fA6kZSw6DE/kNUaKJT1e2BqnWqGKv1x4ha0LpzitnZDxFqUDcsSptA3MQ
B5F0g2wl2PRRsY+dOf6qCRG+jexlR8XXPFtTmfQbFJzmTZRnAVFdTqv3gFE8RIg9zQC/1Ebr7Llh
dj0g7b2Ny6g7UtwjIQoSglD0gOzwEouszwyDubQTJsOarD48+9AgVxoHFxDCuadWHi/5asgs46Pb
cJlhH6d8C7wcS9gbGTqObSJTqEOfnoK3MmNTHEgdys+dZtjbzp7zO+yY5Tnp3eY2CjA64tEFiIF3
ji60y8qYjhFBax7G+PXCWgRkGOr+5Ngoe0lRJAW2sLC/OU5305fmM3V7dy+gArs7twlInZdaElar
vHfTHUn0xqPKUrkFXuzu8ipM1HogaeoIPRwsuqGnpH5TFVjW0F4QQbqJb9uBdTBAI7zT8y18MxcX
ZzhTNhWbFm/Ijpb+2eyXLES63sZJaG3/IqYq/NjARrwd2sRaezlc99bt1hZaX+atJLoYWIIOXraY
EqqkuEO3ax4hCz/Fo2lvUuxBm8nuJzKiwuB+6q3atzUr34+oZ/VSdOsUZfKFVE79tid4ZhMoc7wK
bVK8E8P1c5PJf9Tr5SaYy5wD9FAG+4TQmi3HnvTdG8c3QQ21pRMblOhWM3HhIWfNR6eJal3kjKU8
8AkkEsCvkCb6GOuu5GlbI2O5xtsUrbDv4baL2uc5h7MyE4aFk8oWcIJcfsqWEUDYQyMUvYhB/Ufa
M8PD8IqisL5YWVUdJwhMB8dtCcPVIiCxNDzXmdlEJ2OoeW54bMeVsie5qybQ830RxZtENxkqVTat
E1dY6jKNnYUVKibajKlSPoXio4uzJ96ChxmRYFhiNu0e/1YURu4Fag8wFNxfpH3fS5la471Fw9gy
4dXRTn8UoGISX7eS+NpudOeO0JQgelLmjAOqF0lGjJBXssNlAEz5/kN8IgRCPnkGIY6rLBFgMmkA
UOSaotQsTplGkVyNJXocNvw54dMk+kxdgpemGe6HODbH+w5mPH6UMNQS45Tio05e0rRr5mJD5VA4
SIqtVq6nighnIJ9SsbL1cRi+5CIOsf1FggEPuWk5jyeiN91X0ywYV4pYLQqUcSJJFHEGo6U6N7o0
xIzsmi99iQ/xzUk90kVfuEYezeus78oD7ikDUXQRMC/lXzYwO/izlsboiVTq4KFIe5vpCZ0X8D1d
IwNeLIT//92p/z89aIiiCxvg73fqS1R++fo/V232Wnz5aaf+4wv/3KnFByF1iWCWnZe+8RIM832n
dsQH18NPzdT/F6y0BKAmID3YuA9MnfP+v/rQJn8dBpiFqkZ0yH+yR4My/Pkog+PZdQ3dRDqHcHY5
kv+8R9ekUTe5BzdWY8LO3CYq7wln72I/dL3cj6X1PObDcMQTA+28r56z0NKu9NEhkrInrCufI3yE
rZnfeUNeoPHSH/E9hjRJszphJaMrNC+5v41wsrVJINk2oVVE7KVzqrIhxX4rzokam1fPyI/2mB1Z
0XckLwabrrGAIY+5tQIn6q6GJn7nWBKf0GyBhncqhLVFWa90jfBwZUl0/fp8XXr62RYtkrdmfF1m
QbjTUASZpN82Xfzeklu7yZk2+k7pnhxD7UYsB2sIuO9eStigGC6BsqAWxv3WlOkRiNLZTKZrFEoV
wcfaiun7K1VEuSkJ0LOo+LNBvIFxf66ndlty3mLCGRlPQW3u48a1V3B9Pb9sF6uRRiZsZzynQ/bq
6Kh/9XC80MDimCPOHbvgBmj2e1LBj2gRyG6NjCBQI0fe2i/yqGEcHkJjvLiFstcu0serJvPeqAC8
nYjMfRjCR+sls+mMUl4baVTqur42rfggo14S1qce7Gi6jJX5HBnpIVTZa1Mnr+VsnZzIoOFtm61v
8oFGM34vu+lsMoTdTka3hf8D4ZreLkpNQkg6jnPw2xIAblwoGZEmiF6JxFCpR36cet26Z9xw3VWs
x6G2XMsof+3FRHFEb2zVsSLiKieMzuQPEEN4xql77iSOimi+Fi7NVm3QrysH+vCQRu9Gxh+zRHxM
U3VN1QiUpERikXxrxZrTI8YnIhM6O0MXZ2gbzszIxGI3oVg055uG7NJymh8bs6YnZKmHXLc2airG
dRE1JEyU8WsxjJ6fSYV/Zb4eZBizgDfxKa2d55hWt1sbtx5pJGt7RCgNi3y2+mZfq+FhJnw0jis0
xY2xD1FxobcABpJ2AzsTQdt2OUX+iOME744wDh4xgL6aOwz4MifCttUfi1C8eQbu85wO3aqDmSac
4aFu+gdTZe85igRi8KAk97l6MAJGB2lMJClTexhOthathYhj+ilcd1HYJ4RAz1iCky0UxVMFImbb
LV/H51xFCjnhaNjPRDlPe1vxOLJFnCqpVZ9wVnlromumTaMFw51h89hlKgzWiLmJwAP5u0d3MBAx
ag1XHJ/dxTsPBjaaMh+5WQ7HtpqIy8yGAxqcdi21zHjrRPtpGhr7RrhpRb2hyhhpeJNGVbIBe2Bs
SA4fXwOH9ukKu0lm7xKzLhgLBI+50qgOZrP14lUuke9EwQls8CdAznS9VIaomO1uNuJNBWLFr/Hj
i01j22Qax6qBZldCKrGd+pRp0bkgJt1nVv9YapicWtp2GHmsV1VMzVtR0AgtEJz4BGnjVZoSGsae
vc3jvEdaUgZnlM2QAQoe/zmRbyWJU6u2zpGPDDRZlRRbw2Gqz09BJYSncFUHnEOUNN1bBjD9Tkke
uil1nh3NBiZcj1fB0LxrY3Nt2ukfgW5/e9Zi//ixIcUqDmeTQC6TV9/BSr38/g9teVL0zD4Z03Jv
IqSiFV13iyzkFFs1Mylh/6YBtgwmfzrX8d08NjQMxzoD1F8TqygC+8KenGIf8qqDlUhJ3DUiejcs
6D9spt/PlD/Oqn4ekS48juWE6jJs5biKwO0XxdnoOMpIgqrcS7gD3hK/syzHiRgR6bfoma74lf6b
HvXP9pHv3xPIEnI7iEr8++drGRqFF7k4oajLrAhp5fBQKl5szTD3o0Yw5vJ5swzhcsvq9s8f11ha
yL9c2YULxeiZg7hw/s9oLg3HOZncYk8b1sCWnrvnCRv3slxco0NI97qn3sZWDdt0hBGaDC3vLXxI
HIoEMqMgCiGt9CFxTyhc956XQyOCkyvd8Xq0Wb5dm8Mb+OVVXSbHwm62uTVcVB4+6lYEQ1yZpx59
GlG9pbcjRaJ6CWGxrk2X5eGfP+lfPELQn7AJCaZJQK1+ubEyiz1GOCaGGtluzVI/6958zmf617/5
Pn91RfEA0SLBC8Sj9Muw0xsF4j13eVY9Bsscpc6TiE1fpzlBMe0lm9ZNj10o8rtsmM5Op+d3iJUh
+c3hez2wLi+lCmPxdCWkYqoJqtEb+wfNs09GM+wIcwDFUMU52jg4brWSKEssOe1oXFe+iicgc3rT
XopUPaqGbZ/4VvOATyhH1tyV12YRvwcx1o8izb6lWJQ7pSXvQTk/umG/nTtOGqoy9tFk7aOoiAnV
mBcFlrpG9J6tZT+fnQk2l5T83dBKPjUWNg1HUGP984X8ixXGIDCOrqnuMrf5Rs75YYWZHa2sTc0o
9vMovpUTipXNqqS9wna8/+fvtfSFfn0LLJ19ijaw41mLae3H1ayRU+wQ1l7srXS4ENt1yBnk/eZb
/MXK4thMtKFOCXoUv/am4qgm9lvXi33pDdW2jZVcm8FM2ql8Qx0+7TpCN1Np7j1NnsbAi3ynyA6a
Cp5IOv/s2gMBd7irkJMnxh73Ipusx+pUTfmRhs/7bI8wAAM0jGQRI4FD2L7q9bm9oXfu4w376NJg
Wdlot68IpSd0yaJuAUxEKpxXV1vZwB4BgS53vaJnpcv43Sp4BOs4PQ7Mu1IrnGhMIymYBEdYiwi/
grP4GgHTpSwkkcfGfP2bC/YXbyz3wiNXknUY2YD8+aYsRmhVTnmxFxkHhSHK43WM03sltZTPHHEF
YsotzFXuKbc40gctUxuaFrcI9B5dpJE+bRrknME8oroSJS0y/XlMKmPj6pypGUSegt7BwBJYp4jO
4MZqWImqcsT1lkyPuhzf5lZfxU58rwyqQ/JJmJppikAV/XGiEFtVQVTtjAzmfDVeQsvuoYDwfJrM
BletPYxI/MB25kHm7aQ1P3pVM/whff9PtmH2jOUf+qec3n65RmNY4yoch2I/usWGEketnJEfx6TD
F1Thb+6IEMuY6Zf3ZIkLZVljJun+n3eyNo2JNlBfQP9qC1/YGATdIDkE7FSe4P7MJY/kPHFAwvPd
rZKECjDMjnZKAdiXgQ1syavWMV4jVL84gRlEdfBy3M/AQW60wb3NPGxUkUe1r4rSgEjUvuXJfFEZ
TVdn2Yx5zEIjfQ3GpUoleiKZiUHvofOoUq4pV/2hS9xtxy39drxEu4tuA8kGxCdQx1rHV1TjsK2C
vltlUGeulKvO3w5BQaHwUXQpFM1+fIg7DpIund81syHkk/P40HQAaSfTA44zPMhUnGstPhgG1ZpA
UxovDeflF1rO/wmG5YGsevz2ZtP6y2vUKutUOuODjZhwlTEU4X2qICnXVEt6kBxVDWnKqfjTDX2j
OrF4xbqgvvEs9dZ03WbsucDYKI4xzui1pyjFzcx8TqLhMhqmvTZKEF0FOukhOcw5XJsm5AXuuuzA
oXiXB+wsMWIKRmPzoz12x0xYnyIM6odUWKcBrDFklImhLI6ZuSGPASwUWhTrlHXms8Sk+Jv92P6L
15tah3mmviQlG79GS2FWSmpm3vm+daY3fHeXVmffGzhIBhav9VJ/fTtql50nth14QHBvvPNFBB1w
ZH4Jd+OtoKFFckJBqg1WVHdoDIf497BeQygpfE/10z5DwMABLcX2FpqxD0UsfKvB5B2rhuDCOWRf
7ObIw66WUeU7TAo01pikmx4Hg3JLb4xqbetxv1YhXIbMpbIOORiyH0YGLjo4lYtMt3/oBlZQnKoE
tnAk9Xrmo31/MS04SmVmKz9uCBitR7B00fiQBAzocqHNaLGnN7udq22Dld3hdIAX1z4NbCIcMvsH
A2LGUs13zp/7639nYb+ZhYGVERR/f99huy97TOnr16bM4p8TB75/6Z89NveDxV9F3+0PbioP+J/D
MOMDvhUKCgqY73lu32dhhvUBLzoucUlksimhKP6rx2bQfmOvs3glbGZiIA//kz4bcb6/rNWeY+mW
jn6E5ELO+7+eZPpYpkWTxAzSB0eMvgfbjC4EHLBdBNhhC4nT7NfANdw7Qthm0DNxEZ/ojpebARAM
2iqjFzyosfFkt9F0Lm1Z3A+tHXzyTKHO1WyM1d4ZZ2tfNTA2Vh4o2WuIWWyeaYEinrm4nW86TcHl
i3DiGzfU+dGJ4RXnxQytCyCKOqv92otDomumiSqPxjLujHlIivc272OcO1AMt6nWmrfIS9Q5JaZ+
rZX0A3y91gySxYhKWXELimSjGREYs0G1OATLCao0Wa4VyxlivD43DCZNrnHFqqkXvsrq4UVHTO1t
kO50X/kuCPUas8B+GPRgy1duVccRf3E2+d6EflUFHF3WKfVzCpNjpA+jU7j6BsLB95gbvrcCa4Gb
WuQaocoJvsy2xQqcirF9qmYNjWrAT/ZkQqJ5KkaArwBI8KguwtaxD4qHqnXL264FBH2tahVaG7On
y4J2kMkIwzUkFbgVagYMM0TyO5Xyc9VsHqxTIiAvC2cI9kkzUc4dkqDqkwhd9xxkVDIr1nJdbAII
Bhh1yNHbOm7esp0hyajy6jYVtXe2CCePbhKUw/uW67cdytq7Yb6BLiKKxpuo9yB3REOOLNEqynsh
avdO4xzBKQW4O3ZPi0hs9iT2GPEQlClA2Im7o5GGcKV6p7xNm3rQ7mdmM77tJALpPnOpOkt7k71Z
Wu1+1vKOzwzqH6Fb/Xlk/3pp+lI+McvF4uHR+rLXVghwTWg5BJQu6hAhjJN3pzCqYEo0vXv2qPBO
GbMKWfgbekwWwa808NqFE4lVYNNF2vjqzhizU5AxN1VlOOG2n3R8HSop4j00s26+Ag/LYSoOeu1G
Bsg51qN0ct/QlVtE2Fs9IPaRxdQIJUXVXxxa5ulNRAjuuXI1YawEnaGPBZPgY4QReyRUMDM1fQWa
ns7n2oapbuxCKIewBbQkGdFZaVyIZj9ZAJBfalKtSQL1RmIBK9sIuD8QFFcoHPt69AFguNsQFLDs
9wGdrO7Q2Zizr7K6nuInWbVed7D4B/0nj88zkYba/YQSFOtTcHTyfLiOh659iur8FHhGeIOWg/Si
BJcZUVrSyEtTO4S57hCLAJ3lo2XoMarPJaYPJ4MfNFO61W3+szN08HdzOD7GnYw3mheVxzaJar9l
D0t6EW3AGFAHI70RLni2aHxkdhrikbUj7aGAIbUrG6TYjJ+NvFrrroAomMCKg2EUAmWSbfiF8ANJ
NrEeg8cZetlvpk4p6I16cgUb39pMXnEpZ/emS1ryxGDtArMo1WGMk953wMfQWsYAVZc03DVT+wJT
wa9xRK8Bnu+Ui/l6iiVKxqpzToRo3HdzS+h1OO7Ip7QeRYNEMekx581TX96Orn5BK8M4uuEorLXU
DaEJqWDIAsZrlR1ug6JdM98trvWiar8mk3PSZxm8wHAd8d/W2X1hU9wmQ9muCXbF0QtU/kyeirGt
S3wtYwwjwLTnU1y7wAZN5tsRYWlbYrME1mi+StAPAObelNUmdeeXMnBolWbO7Vw1x26E/VhJZMbQ
K5tdHeCFTGxNPzZNMN7aLbpELEyfPVbbHUYy14+DKdiie2ZeHlhkkYG530OzxOY3DNoSoyHIx5yG
Ve+En8pYtptQcPJJnanYQCIrKUzK5mlM6nGv52H3kX5Px4MxaruwUe99Y2e7aVGpQ4EUD4OQwScj
tTSIk0FkXtmJmQN25pRxBeR1TKF5mNZ1UcfV1vMa5qpViL4MDZZ5cMkNWStNc+76KvKwULM1JTlM
w84yc54Ke3ZOU1sDMxrSOU58t467CzbM4NGrLV5ZKw9gY/QR+eYuzNYyLTmbqDh9rpws34qew3QQ
S3ebt523K2csDNUY6E9eE2p+N0CvL8diPoEHLDGfjw3um9y9M/iNY2srDfQ2jKSwzvW18OB9he1s
nxiGCpIwVJeKg6WS8MZLc9ejR2bV66yLe2edSqrGFXrCeWOOkJMsMqjXgxTGyVgExxibFH45LHsQ
qVHsOxgxDloDSbOpQryiWq89dpXePvHEFfUm7sfqWjeahYlQ3tHs109GkhYbl0hvu894DMxxqyuk
imoZ2khoEauhNTU8Y07y1WCK9hXd2ZLlB9YOakkwErNi2tOhoE1iAE+sIVlhgPpYwli6RF5K/IXb
h36FJOWmDuQnzevf47gIn1EFkYowFfq6Na2PhWlpR96pdE3y5sJcZp2bpzr4GDbmjgbrp8Du31xZ
W7u5NDtAkvOwxt34PA2Tt4EqKyGWEDdKiOBqMPSrFPsI0gBZfQ2JHFiliVZi6DCS/SAZya3lDClm
RpJ2zlq78dN2TO8KYZ+KEA4oLb7ezztJeAJa8gWCEDUjoHSRz6eF0uNXefuF7J0HxhCUUtQXdGME
w4uBJB+RkO1JnE6NvZfFlRCNpZip0a5yqlspdjkfjjDxZ2n6oEmb+dlY658i6cR7ktycr41oLv0g
3smvh2sSk/euOS8F+KxNbXXxTqW6c/CmYL6p9B5huUEMfMhZgFn8ATpbwNpZVf5A5P3GDQcyhNSU
XxlDBUIMBEBii4/xOKU3Gc/8CuyZ2IqmpdWQdNG60pMdjN/qUHbq3pyjdivmqGCyCZUgSuYvHfXn
ujP68p62/bCO25lrHeTGRD+F4BCLMdBqKtp8S9RHvmo09y0I5TPBbMGLXlvGLa7kbI326a4WHc+V
9ZbLXGBR7hm0kU1zTexKed3X8quTj2vqgi90PetoQ2BLtSYZZty7FVqk1qxMP66RMw2uHe2oWJwL
cvoQneqYbDEMqltZOAGgz/LQcNOJcNrFkX6KJjSdlgNJIWGCh5dVAeAQiTgZVfJRAYBmqhr1O9Si
FlInWZSXPurLdcJR0CFIxLLDEviPcm+0urU3rT0/dgmCVIrNWhS3pdOFGAg8TnnlO45XSAg53iNN
vw3G9nbOEH9EHepfuBtJlX9iLgqKoVUPY9ufK9HdIpw8Uq2BWLFnOm1doNbEkaTUgGCApoTX3IJc
PWwsvJyMqhzTuikS172x8xpAmY0cenLgldPmms+yKdI/2jj/Pfj97uDH8Y0z2t8f/B6+qtf2R00F
ppPlK76f9zzjg0V8g+EJD76osxzQ/jzw4Qb+YONOwSdBb3dRRv5L/Ugit4kEQzpg+RleMVP614lP
Wh8gmDL/IbrlO7zsF7XjP6kfhfmLuWzpyVkmYg8H1Ppy9pTLoOmHljnviwZfl9zpsZbN06CZDpmh
05urZHaahVb7EdaZlaK5fXFG94gLcHi2h6S+r0qgYnrTHnq8+sBAHeTwZa9dTYFhB7uhTCK09bX2
2jsOpAO71Ou96QZMoC0L0/iZoKrJuDPNOJX5Cgq6cK7IYnPliZG4Xn5ss1r2bPokaBs7oFjIvtwK
bVWyhv08Ex2VekOXE3IbpIn5v+ydR5ekSJpFfxF90GKL63APrTJyw4lUaDAMMDP49XM9p3u6umZO
zfR+diUyI1yA8Yn37tuvRAhxyAst5fDaxIjMGWp29EA34H5CUKVulky7qLD9cV80vituJpjreBeu
4E7bxpOwLMkOufbq3ET94r75Sz4CgFjZpwIx8MnoPjCYImsMqV4AJrxm+F+9ZItloYByIlT226IP
+s+qy+IfeViRyby6NEYD5MUeJiVqZ+DDz3RWkEsnXsJ4qJk+nsmCWK8MqKQ4Z7gAFLBibuO9ssnc
2q09W7YteQlHGP/iw3TlRBJ3503HyjIxOKM4+CDEALO4lxfwUsvnvGkEX9Zc3Q4cYMfK1W9VX0Ju
mzQizjaB2qZzCJtDmxfvpSlpPRcoEVFsbntfngs9z++kznYAmsYHrzVwFTqV0B3n4ffJZDqVs/7A
Dkp7gCGpNt4pN/WbUQDkFuhEpLT533IAQTsvq+fnNZ7BgNOnHeiP3ljLEHgaCX0YIySZsdsd3CQh
Srp8Q/+KnamczisY+zSp87u1GKJNO08ffTvetKrvjvVUii2Ygi2+fDcdEbadhbCdPQlvD0Xe9iSu
1W/CtuCtc+rv6lb9DMsuvG3DNXvQSR/CnzBWmmA8oSXLtjWn68FXPsUy8HMXlexWKWUQyqOP8bUq
LsQpy9t4wroXsWI+RX1Z7juzBuls5cVmvbI7SINXh1YF5TfikM2NYSSxE0NgPWE39QHY5D8zL+vv
A4v4qak0z0AOGuj9yCrhYpbHrg7DdC7tMPX6JbDSLsDyhx33xLlQ7HGKJHsQvTy1Cis5qFD/JKet
PdHIIs7k7EgZNZcdEVblt967loQBIbB5DlQb/Ny47XsPU0M3LZtgtXD22arZITAt09g1L07QwVdv
6jeryU4wzwgNG5lBY0F7DwgDxD9jqptiQN1kIYL5hedUfp1XSLcOI/pa+xgY1AADjl64vkAum89h
OHHHgy8ath6YNvQ5IStfFaO3xI8Y2zkwBsWzbUE8cST0dX5igqKj58avxQM4RrIphwxRi0A9gJkH
aGlG9CBtDPmCL2PYTpvJdtb8QOaay7g9l/j4vYnfxoVVQ0VFmDg3g7exM6UekBk4WOW5LPJEwY6I
jVl+DIJDdZdH/nIzT2XHup786uQwcWmZjbWEeDMGXm1NRqaefjnDoEs69oy5l5nn4hcI1oR7TScD
zZg9CH3HumP8GAOuFmDAPth4R7X2ueiSFskWcI5isNyD7aK/GGomvktFcnvRc0pADt/0Nj1DQG/A
ohS/kC0Gb5cla3OgXsKSFa9fjOMnb4Rmmbumsj65pd7dtbQJKSc4sR3o5K3Bv6tsGPmycatzZ5U/
sjGW29IV5Vsrq6ZPQ4i0t8zoFXrzefW2rLrYQbTZ69CApUmTxLs6uJv+xkkmlCKeusAFFk8o8azn
2h+jT7cNsEzXybBZ2wRv4ZwX3MbaYMsmyc7safrs2xCSC7TDia5vmiagGUWPhKXs9j0A7IO83rWs
88NHQgs9nHMBFGhSw0mxV7DDGLCXy3jUDvQKPC3kNQ7xGqcoCrpH7S0fJDAHKEba5Lt0x8fI+IVG
Xu+poxdPX8KlYiNk29bO9dQJ8kRMiiJ9N7AQMbGg9v1dZU3WGRV0sY/V7Gw7ewWs2ZsyXfKYLpzM
xpTA8rtSx/X9atnqdikTEDrLHLGfMSQ1jqBoVeTOu8l34RkmvkltXKObpKqwbzrysFg5O1Zvuk1m
Ti32shjhMKVubBjyJ2gWZCRqQD25o5/mGERdHTMS7P0WBtbcE4xkzMFahuQkbZXRWRubKWLSfl8I
LNjZFuvW2bEs9Is1gucW/V6KIGR8ScoKJmTMBmmA8rkdp+GEYj+n7ha/zBC9tsR37ohCmPf2KDD1
LSC3LXzHdB8GzBl6rRurHn7QB99Sbs5nx1yNS/radbpRd89SmtRnwxfb2Uu1x0Nln1bG0EcriGAn
i442i8nwJs4R7EMGAWpcQwfDAMd5N4Rf15XuqUM0syvq6avb1/UZQw+qbnDFaebphTV0RRpHo8bD
WPrFRtf1rzlskr0R69dc8FPrlb4atWeQ3Wa9kzFLqTj66yT/dg1JgsU4yYesdrNNwSznTvux4uGO
kwKUx0fvBL/oOH/iWsReFlAwKOO/t/imQGaPw1sT86NW6QNPo/X+JWefLd+I8NLnEE2jURcPfdBU
j4nbi5Mdu+tF1QgedVR/nVt8SRymoDSBnb3HS88DY/Ke8ed2G5UzfKoMqso5LJtvLtTsTYtQ6zQD
XN1XKlo2HRCXPRu19sJuFkrosvob5S3fxiKDrIB0KtUJr4F413pn0zS/jba7PtQeYCSepgkyjCIi
CZYPTPDyFQkOH9z29cRQp4tfhijg73r28izn7AThWm/YXOWPM9i2h4Ds0Q8YkM9BGOoNWZF3vtsT
9z3HOYC5ogLLMGZ80Mx2/VemlHpDICYeMzhQ/pqFLh6XKL/iq/WyJU0YiHOoGIDnvcvwzXSM2Pie
U1c4/b1yVjA9iPuPkQnir7oe7Y/ZNt8rkU33q+1Z0NpVoY6VmLz7oA0VQ/CKqF7fFpNKoaIiGlQJ
8+wg4Iqw26chToInhFSjveHUtCgxXOFuAvCev0bpkWTMjZrznaLP6tMlkuFBCCfglukYwR9pcuGG
z+7Vvp97zwg/5w06mgv4geoLbHb7GwTtm0YXGTCoHurikHs/QOMFjOFK97uTV3ioV5Bn0Ckw8ZyE
7pEBlTUxlltDlul3m4jRrejn8XnVcjhlHJ63eBeaAzD9B+yd54wWMdoqHgfmyBav4nIOVfQjy6N2
U7hjdJ9MQfkOrNa/deYy2MpWNyAZWCWKXqwMcwZmyv3k9U/S82VJe2iPd6Z2Y2atWR+k0STmfLvK
GDApi4PlvouBaeaOrPZZpKc9dmdQGrwuVCOhdagCFooHpADlO6dZ/c4jbv6CMdR+rquJeN0qKk92
oKl4syG8GTpMn2mJsAicHwrot9yFmHpW1tJi2ySHBQUKN0Rh63on4IrfuAOmhqI1Tn01eoptqLDd
rPYoHydoSO92vM4/4EioYzz22EKqarr3QU28AmmQNfdfX01bD5tI3Qa4IKiukEJIQl0r2odRv+SY
ypjWB/6cbNdEeAgoGrGoXVlxP5yBS7TtDkNH+KqJwQ6/5DUTmq0iuY/qZ/YTbkQJzHORIZN/nJLh
XejVxYeKNN6tPpqfm7UDADIWnXXbdKb8IPuj28ssbq+wLNMw8e/sbRVXeZz6fm3F6djq9t3OTPao
+KNH03K8Ill/1i21MWO3+VvXdj2ulwjt67TmZ9lRkjadGogaaVX7wqIaNY0duQcdt/Wl6sdhv7RT
se3zodkIa21YwUiyezVk90eWYVJug5VFTsWieqcqZ7603Tqnvlt1xzky+YMrvGx5iqNK9vcG/3Gw
TXJjD2ENGy10KRbgBCTLCJR9dlkE/KDcLBnUpXU0aP+5n3IYaxxjSx9HcsQCVLRJquG1r+fG+NYG
GKSza1bRya03Fpyj6A/B4o+hd5yKMHh346tGddW5iI44rYTzDWtBtrWtKssvpbomBXAJywrdX663
oQusflNbkeb0ITTmoiZLHGfsOE9mwL3cOgR8rwGEOzUtsIC1FCfJNbmdJ6+8YCwvN5k7R79gOvjf
7e46MMcIPwFMbcXLWCdZ+YGNAQqcn2imjHiDY0yqV+Z+HP/sAfUfQ+D5Vuqw8dkMpSTOuNL2DuTC
CuN4BK46uuP6aVNYn/Ui0PvTH4NbsQ89P/ZmdYfpUYhSkNHst09aOwFc+VJvcKmLbVA4mGqcovVI
HkO9gguK6gDvNNM8CGQSStmd7w8tGb2O/zpSRWL6NSA1Oqfa5TzrKM6HZYf3fNrNTXRi1qu2PY37
05SXyV7WtvsZwLw6trUU5OhwMuHpjdMIX96hzD2FO5qsO69sQ77esdDfmsRSh8b17z0DvwUS4r3i
lWA/sF3WAu5yHJwG0PE85xf0zrFJCXO/LpPCYS8SE+wGVhLoktcrWrkqkZBnbbFDu1jQjVj115Ga
Pu2TqD1aJRAUS/Mk6XQIWTlumIJZtgVto/K8PfG3KPWTyLqfvHXBql0cZ1aVt6Zmlh6A+pNU4Faz
a5ai+ClE6N9mGWyWrRhy1lkW9+7IwT8T0LsA6disEiaJRN3OQ0cvj+A/kjtlctLXGXUe67AMdmyp
ODDHHs+S7TzExK1jVx5Nv5lF/gndtyJqGHouhd0Q39VgwDamteud02TkjuFs+8gxyaSeHjuWl2XR
flhi/Bi8qEZxHR/8wDgkUAv1wyYD6xhj9zgt7TV2kMazTFUwzaiUMGAteONSfJHhNlybTyJrih1Z
eXgVOvNFxDQROW7sdfgBBPULxvTr9YYnb0eUXM2C1vMATjDORaCa3WAzCD6JJ8uIArTDDTXzbw+3
qZqddHnm5cAOL31YdVwtY3RwbFBGrvTLS5Pn9QPzB9vezsQzxzslbHU3TtTbla3c7XAd/5h4FKdk
GJrdqhUpiFVs/9QdLVo1VerY+tO81dbgPlYT5NZayO9TYaabCEJNShRgdMM2ZVsUi4AvEQ48gC10
2FGrHlcimPY5i1v6NUqxpUMt5K9VeyJaXtUbIiGWd5YLY8q859ZDLfBGKfVSWgP54tCYz0WINGEw
K4VjX5wy2POM2WdLbjs1f02cAZ/M4qVF5b51FkdepSDHiVDGGx148TvIuTb1BsmC2wZU4aLne8Hr
TtDxWrvnbikupdV9TCIawcQXzzIE2clJutcL1VGXgyUqevfDK0iZ9FTn/xiDRm7tHDm0sNo3QxDm
LyFaawUiHAOIY+pB8W3EzLYmbJ/iZYI21+eEeE8izr4qe2bjYZTCaZAs+mmAR8/KLIbawXJR630w
IsCk+Gdc7jcmONSzlzx1HFjoCb2gD3l7GVzLWBaTxZ3Q7kK7ljeMwVO9lrmh1cm2fFUiuiXuS9yr
0KewdrD/paTIQbYP3bXpkHwifNoR7iPucInFJ/6B/1V38S8XwAVReBwecVncXEPcbpaAh6sDuyir
xTwciKEhaSO8biQiEv2CxtysZVRzqztvkkfSBgYF8XLudRYoOkbaCVj4yAlZ9AQTVd4V74ne0d/k
o8uREBqp9BF4I/Ds4Ssk7Rv00TY0McFmJ7dus4Td69pgba1IWheOmvakCUW7qA6bGxEw/hsSe9x0
lPobKlN3k/kDkUDqManGH3ZbcsVnS8DSv3sE8EO4TbtEJyhRbhpZU3Ggd2GAuLbWvXb9d0Ca43nK
LIjaMkTc3MD7KWyR78q+dY6mojmTwTyeOsR+TC6mPrXr4AeLweSRBCjGcJkG+dMvX+ucnbM7Ld4+
qiVOtcn7lgXKedYx8W6hYe+OEL7XP4MxUs+cfQR5hoHcRPYw38iBYZTtVBsyzfzbRsYWc5ayxCVu
1/UxCbtbf2rgbK6ejzOkJER3FyEYZ91gFzAfeD46yUpoY7mIz9Hpe0LhfQ+EPVby7zV+c7Nxltr6
7CGV3kd2Yx0rHngy9TA3HOO6khfotO4Ge0dVbE2Zs1oBaOu1y/KNOotbK4fcT55BfN9rLwNjWMzf
rTL8hfRgEWlSWOPNwBj6cTU+oYNlpLuNKG39GptgfnDdwl/vpIkxr+io7Q9MQdsiTSZPbNer3eXq
yY9Y9ZdmK9AcyQ0SA7EvWWDTL2TWnYOqF4M5D4NjmamXJQ9eqRCC5yHLQVEOy3TkPkBIIke2dEn8
pmOw1KLo3OfcZrkEMuY+dsbsszXXZOQ2izEru8gUGpp06wy2JfQuDWv6dCD29EwNMZl9DkMbu10Z
zjd+x/mThhMu/EOeIahlSAQQVDMLo6ZpsTZ3NDeUd7oXIMXDXr5J4Q/nYSCWMS36CHLFDELgsIgK
TxPnwgeA0MS7Yxdlv8CJdcJtTEzQ+4wcPOU2hrnhMaAu2BKTFeLNAoY+V8+wsYWekGF25WUVQsgt
DyzwkXLOqZjwPKeOO+FJltO1EuKU+QDMEX3FOh1za8/VdBQxWGKY5QNFa+zHXZpbjcJa4ZnnYBYT
wyebTVlKGxbzTVjJG9AchBdFXuXkwGZE9zBTW56WGgH4xuNG262DWUoKehpv4/KIpgRtxVZ54hdO
727HiuBxsSjrVwzVNwK51DYQM0D0MhseTa7c96qiAt+iqsNZLgPnYRx6+LXIseKnMZA8TznL+odm
tdS75ZfzjQdkeU5JXItv5WJN77Ww7DubjK2DK9BF07yO3uOInecpsTLaF4md/WxZhfttacr6Zhpj
hcf7KtEFQsVd2nccq2kbxJ1LzUiOITBVWJuRxhu4nTVTwdSTqI/vmPBfycaJ9BrMP+4SwCfQAd90
WwESlXm1NfX4sOajj/drES6Y5d682GuU31Q+R2XXkKnYgPT8yJyRQm0NJwSfDJhQmiN4S/OqHN7n
MOj32uKpm/c+DzMuqS3NTrmz87E6CAvdCTmx7VlmJjopbU87Ymbqi3BgeVDZO/alR3D9OlXdRHaG
KdstCidYN5JsFq+crEdRD+IOoX98bAsn341qFQfcj/7GEzVXiSWRAcf4Ur4wvbV4iGnxYlPfXeDv
6P08Uf0zzoyY0ljFE5IOtYmTHMgquwwym8b2dp6S75ZynB2HU3YMi2DaWljPbzE4BBuvwhZQDlf4
oxM/4CI1J70E6iYkm1cDvGu2/kTXMVMxbpg3y5uxSOZbS0b1hXTBb11snJ3KMFtV8fKZLy1gVx+6
dhZXjBWdrGVWJpc3qySRLoLwtYPURPI4F/qhUCTRKLm4p3rsmdn0dbe4DNrWLUItZ4s/KEqnAHm5
Bdrro8T4saFVIK5TGjwSkcMaN4565sBO0jTbLnBV82QCyANLwcOmCq5Ckhpn/sWKhq0OWN8wY3Wo
NPpi7yDPgeW43gEz4r/b2ePomeVew+pLXVW/JaP7xcs5rPHT70rk7FsmJZ9JJyFA5iw8NJSC7Wg1
9rbDALN3nRoTmN8Cl6ie1ljQKvgkeCZYO8AFrPdeUYIdrIZ3MQ7VA5SNIymZRwqr6aBWX321YM+h
wbC+eDaEE3ulQjbI1g9C8aBGyvHZJtXwqOfhEbVds6R2H/Nod66NYNFY9zF4IQggCCsHgLgXvH4/
fCuab39TnSXnf1qyBmPQgxV00uza89ZclBAGs/Dw/nsX+/9r6/9tbe2jnfmrtfXr9Fn8y9b6P//C
37fWjk0OVmBjurf/ISv+r6214//NDrE5QrP+DflnNf1PZg+x5GB5Ivbff4fRetHfsHDbHvplHJ8s
uv8tEMBvv9MfvCQkauK0tEmQ/72pBlTwr8tqEF8wM5d4uU2urFcGGYghl30b6uStbX3vRJhjjSYp
z8WZtQzKz2VBMUPy8MMydPIoB6jVCDRwb8xzskO0ZiCfLsEDp+xoE+sNASSDiu5pm4S+I2ncfqaf
rGgxHa1LomAkvFIpJS2TiRZ2fJhrxUPYbjLrPmnZUdz0smLSuHEdp49/eSJayvmoUX0bdcojeCbZ
KYuwzmG0jgf1LBQf8rPV9RGTOb9w/V1eadJm+Cx9KpKaoowQbhCJuWBHmLdufjUkrAuGgdYH6aib
8i5r24IxHgfZRsPdeOlaF3A4VHES1/EvNYANvml8UC9x5VMgANyuHk0Pd9wwpVxRquyLPps/s1L8
HFyH8SYJiCXuBSJokl6hF8Q2siKHualQQgXk8JCuYIhc1rYazi41cudcQ3rMXZHXyjoBbGM2XNdW
vjxbizOvjMrzurouWkTgRgeXbID5oDK7n4ajY+eZA6K3ZX9em6ewsUt5K2Dgd3wJLYbMVp3+/0D4
vyBCvADrwF8dCG+lzBHr/wvI6+9/6R/WBWwIfsjPQTDym+OFeeCf3gXULdgGEowIMcOKP0hZkr/x
cEFbwiEQhi4nyz/PBiL6vNDDOBdGseu6YfjvmBci57+ZaPn1tCP8SF4F6pg/GTJjFfZ9D8nnGMfs
mCAs9ERxQMpmjLYMpDd5O9NlX5cuhtnKwqN4tRn5bHxCoc5lkc93Xk/gXCJZUQZR5mQ7iVn3oVg4
S0BRNi99R7oZ6U7xaciml4yMexh48/BpUxjJcsu0MX8dpdW9uRPnjWh11rDNseSPIOv6MyuF5OIv
Jvjs7KEh4cNlaOMJSpqUZX/yNoW99bM2kXlFkNuan0lElEp1U8Jrv6NB2Ek8bnFuqrNd1SI+hAoH
ABYuIByU6DOO6Ikzhwz03nqx/ACfIco9tRNMqNMISTHz6SvcIHI9c+dI02z1wLkQNoyez+OkYj6W
3nWPOHLzSyUcpkZ1eD3Z3CsEP9Y62DsDqQREBH3z27U7E8cOJCle/W0g/fqLrLD2BU7mby2cFZuG
/d6b61bLU9sHDu5RkvYOvWjFAwtuOzr8VvVyJlof09gg2MDw/FrYY7Gty6ohV25VQ/QmRpTnNEuG
oIBVYmKAgpSRVZwlV+dztPqTez/gQhn2FuaYFznE/ufMKUoj1mjx4ec+6jjocy+GhpRPmSjxnF4r
cV6SmuwYWJ3aecnLqcctIa5LhslrbCwd/eTcjSi3r/uhkZbPIwuVZQJ9OvU/AHLYH3Lo6r1meXt2
2LxfD17+sQH0BPqMGVOY4i7kzy1Fy98JPPAKF9EZ8eFCuGw3wcQwq/JjCtPf6QyT8q9sqCKH8Z+b
IHljPexhs5my5M2ZLdhaMr5q/BPpOy+uE/A22mswro76GWH6lBD3UEzBp8CjAv1yQjSaSjOu54Qd
Bu+zdXjo5Q4PxspfeUPR9UNhP+NX56lem+KG7S0vQDsDyxBIbXy6rcrEBzFPeHTyTNVUnov0qm1s
cDxvqXND9y5Tjc724wRH5zQJVVJbsrP5gWeBCAi01Wgk0LrCFu0H2RwaFjzDprc6TIMpOnP+B90l
P96E1zcfr/hv09Wt+QSlNvyXdYi8kx+2uEFMwdeyjpP4oFa1Nr4leBMZboWHmIi4y+/fGEZzbfbK
Cr2TbhyuzYEYV5x2Os/eNAPheOP5AaIsX7sKqqx0/E97Yfex8XPTn0Nbig+efjiaECfIY15Wgf+Y
V9QItXcNUym9Eo8lAmTP2wwuQJU09xre1tIiwSzYM73TlyzW2+9XGfPMzY/NQtrWxnMCXixxf1xl
FqjDu0QSfQcOdPTosPFfz8wHSNF7RpDf18B5rl+pi56Bz6S6LvgmIiPPCabZ8yJ7/j1ZSoyu9FSs
Ziw4nIe6h1CXwitB/a0bTqioGuTRb21n2ZeDaH6x5eCKrELrek051y1dHlhxe+jZ4pLh4bSGPGVR
m42J6knD3nTXI7p0/WRrbK6qWsQHCJGZhUU/Y81oiq510sRPxGWK5w0DjRhFumsNzNFd6DFzi1lj
s0iABKEdZecqWZI3vkw2N1cK4xMQlwkeKpl5H0whRhqxyjXPiqv4ULH52iOkJqJb5cHjXE7j98rC
p8YolNuiSRrzHIfsYSNXcmG7UkveDB/AJbR9i3eH9sBDs0ckzmbSsvG2QdIxAOQjo5ozSRChMkmi
74OoIgh1HejXHQUeZgp3xICU55V/wkvE57sAdHmTUcQJMg+kLkVuq+/Z6fg78sXdfGdNWOUhpzBO
aKUvTp5BZAeQuyg2MC5ylOSie2oUUSf4DJqqJ06qcF9p8Yjr1HL56Uetd5MBezpWZFT+aILoN0nB
RHubI/AyMGb86Q1GvwCDWU6iRddFEg7ikNJ6hfAk36gVxy0ab2aNTRKXh8VhPesaq7k4Bi1Xw2Bz
b8d4p7rcXn9ek9y5A3QznsHyRSinqwh9GpAG72OpK4abGiMTC/fIOc0ruCdqr2AbaM2UODMTzLYy
W6NLkA93MpTtTwy6Ber5GLE4gvYB6f9k4rtGW09OaxFLSjfgYX2L1QhrmK53eCQIBqOdjdhKhWaP
DEht0VeKWxgtKPesOXvolOQ0WSKUcZaYn5hX0PNqgDhTMqL6Qk7kXURNR/maCa9/00UjnxvtPxQB
hOPFBZarSfV+yuhQnruITrVB1xHfD+jzYVw2ggEJVv7c1ebsZ/HLmrvh+0wm9KE3AQ6YQHd9wv0h
GnFkN3y98bHhiIQqW7gP44j4O2RfGuxYH9kX3a+scDII8Y9onXo2cwS8NJV0cEp7knxcWmWxa7TN
lhgUoP6aCdM2GzaFARL1FvHNcRmaZt5Yjt/slEd4b2zs6cVFjvpRuoyueRQS3DhXPqMs2xInFXpc
1RobhOHxftakCd5Nrv31OmO8BVS9MNvTRoSbqMumCyLyaqv8xH1ewAmcF1M5j7UTTr8U0YtflyTv
h08z2Y16JBcqy89wA+tT3tQMZQf5xV3W7LEoHESSuPCRojk06BN0zgb8p4pCeUMehHUv5RTuRhdQ
GXKL9idMAXMZrqYa0h7ZB5WT+ohJ8NrmZOQ8JCIJ7s2sc0ZDHfmLKaZWcRdZWX1rZ4hVtyAnrUe/
7oNt5M96x8cVpcoPzQ1Do+5rOU/IIHvxms3Cvqlt+TbxSNyx3gm2Y2V/OCSZVroaL9YS+F+0ZlrC
PbdIpuWjs4P2XZzH3M/vvbifb+dIHuOZaWgduSAxbExVZB0L4190Mfm8w5iM5cL3mi3Yp5mB5GLd
hT6Xio3lsdUxoJ/Gec8Y2qV5EzJBdHuf9eZ0neEz/HFo6zgLcSkUJsTI4yVoSnJ44KBceITvEx9n
ICwU4T3GuR8+xAgbnnvps3qXOCB4PwWMztUQ5Dip216ylULZ8RraA/MiybzH8YzYMPkN9snUts8I
IgF9VJQfe5doL+BODUlI4qp2ZR4XsGZnavkAvsvbw4lcXmwp1XkZPfsdmiQHFMaGW04gdSzNWI7b
qU0evYnYENHNBf/q+uKM02d4KoKWWTAGD72DA4nXtQDOfTP71fyI9MneygyIPCSFS1/ny6s9Nhmi
03Z+K+biC1oTxv6BE1NQGJW/KrRZDIUNUp9h9G5C0ZqjsZHv+GCN9uEc8j1MstKkrbVAd1AszHCA
lroIuBPaCZSnCYY9416ejg3shxRxTHMQaMDe2E9j3hdGPuNvikgwHrJqx+MQ+0g1ltvhGnpf5eCD
2OA+FagMxxTQLhReJN/n3sc7mtrFMp+N9Jm0uq7BcMd5ihmSpGBQ5IEi72QOf2HH0LDkwmA9FsnU
fBdRNBwTmWS75lpaYRGSWGcWuFyMrvtN01YhPuCBrOFOIZub4/lWC8fdZkszbRY1KOKEI/dcV626
W8dYeK8836D+dFCr1AZWbvtQTaW3GesAa0pr8vCJLb63bgIrucrAKsqCTvvfajBV+Z6FENs/ZVML
1qFT3+c8ZHPVmAsrsXGH9jkx6N1iRo2UAbcuWFVO3sXLQdYrdCqrx1gbsvlHDg/5ac10BQQ3L/ZD
PS+XYAyCu6ErSB5lMWwReRcwdu+b6WycYTnEXWkenGAaXwrdsncYziJezXZI3OG+Hfvxe8hpeVDT
IG8cFWQHmcdvFGp6HxHBpyLpP1bMHUjuUnUNOxjwU8OcF6LPvkzWdUm1L9n3ExTL1qB1w/Vp9mzx
zdRtA3U/cRt8AEj/U69jIdp5GKVqFOHIKRFFPVjwwe+tAlgFuooymL8xunwR89IRVyfL2c/cQ2tx
uJ0yAyep8KKn3mnehdeY4tw1Q5RdvM7+nPQ1sCKgkAPiN8yA/dlWwF8j6oVVWcFmAUiF/V62/JPU
cIa77KFn2kr8S5NKHIoon97XAsm278k4jx5yVwwPPP1OU8sTVB//0Mn/D3yyP1ORIGYGTF0dD0Sn
4/sh3fkfLR5EOKO/z6lrIyn9k/boRIOycF/WJRp/JNIpD3/9+wLmff+CfCGPzwPw65Jwb8Pg+TOF
B5/Swsxr7I9dK5MLenWSnjiYP2trIpgEJud3iNm+fwcCbPZOUuJaXjajYxXtLbK0hpOPG3sXDp0v
71upnLvWCldxQ8RK8qaKKdmpGgNq6q9dRtnWhqx0c9tLaOj9aX12QyuDuWdqeSznmTITddAnYEA9
PePhxl2xkoGgWQ6HTBm/rvQT2KwA70PHyvDtl15OL1JzYry0kSc+dLOMP7hkul/xqrpnjyipMZ2G
q/6D+BABFMA35pLTGxF10vLoZhtgZY8rKOdxn1Q0Doc473Fr8wflvd8LJzzIwgHvMTpx//G7F27D
wflfQnCu044/jEpJfoiC0L+SUzEnMJz505deUyFn4cj2OViu/TLZTvQGs9PQrv31t339Qf/tF8Fh
pwxgD+j++eqKJR3c0PCLEODwFYsY6d3UDXw/3Hv+51jG9NZ5f82rWnnKfvy7vz22vThBOubb7DKv
WWx/vLYFM0bSGwwCz0q4L6GGwFMO5UL9SJgS8Vj81nCKaAIs3dK2/fUvd/7MNkps3J2uDWnQiTww
9n/6kDU++Izsy/44Omi/UqXz2b8lOtZ96aqRttl3Qt688hdYo0iar/EH/8HemTS3jWVL+K84ak8G
5mFRHfHEQaImW/LsDYKWWACIicRAEPj1/V0AdImU7CoXHP0QHc2lLV0Bl3c4J09mnrgQfEDXDC/g
5cjvmgf6X73jr+od7DTm/vsyvY+rLH/1IsbZ/uYB4zTHJjikgdlpY6cigMwDxqmMDR2dnmbQsqBz
Oj4UPiSEfNTCTAtXX9UyhD3xn/UP7BkNCYyTQ5GuVD/V3NiwTk9WSzUosNAMkFYF1EJOLTTdSiPH
X7veIovM4iqxYh2DQMibV2oFNTXUBJplQy2/V02IQNycZ7ghwGMQ4U/gpZCuHfzL5mlup29pNQfd
SA3tD76VhwgbKOeqTURFSrSdY/dOnLUXIRfWwGY6L9aFI6INjajMBkTVz7RARzVl0xVUFwHc1tEu
Qe5RxKUVigg3stz36HaxrdjpqTOxjfUnuyw/0ImLyFBzsup9ne9qxFYhUMVuJE1zEUvSbUS+zJsA
cy9iTYg3hJ31yMH9vdr61/wK3g9IAYlQk9Gd72zW2dTbr8uLlDzqpi6rGCo40W0t4ty1iHhpNqzO
gSS8N4qd4aNqI2w8w4M/yGZKZPhTX8TOWJYSDXtlFb11PUjnQKW0EMj4b/g38pUt+++xA0DGYRGV
W1qFnITAbbTFKd8lF8EB39fytwHYwhvUCuqd04T5SRPyJ1UhGMrWqJ7aBT2OaU6szRSRJxjkgZBk
mUI1I8XREjvCrM40ybtV6B7B5kIm6UCypJzLhfcaJtQunyoVDXGn5s7DDlAvIWKGbq1d54TzaFmg
u+OgWecos/MLuxS93bOK4HDj1/JstFNSmJcV6VGaxTrfh15c15ZykZNE4aeho7Ymrwqc/IMTV9Kl
Xabvq6DScGyR4i/0uqguZY9QMaosb4qJI1X8XMco3nXvMy1WY+K3JLyx1hHWtk2aZ4eRZ55tosR4
7RaZgYxh5AgW9O6zkzrKXYXF50x3jf11VW9WeZNMxlVtzJyt776pyegu9zYx09pQJzih7rGYISMN
ZdLKIuaWldX8Ex2I4YrmZrBAB00yWzaJ7b5JclPXzb5IgN1/wAyX70jh9Svst9S3gYHL3kiPC6LZ
bGtM8l3ElJWbKL0BWfxS0kD2dgTDZaaU0kqLoy945OGpAbd7u9iJrDwU+TnlMTmbRmllfaagULyr
R0IxvnNCgheH9J6GRqT6UpP2O0YSh5MwLssvQL2JNJUrpFazDDk5alaBHdR8yzPdzHE0x9tMutsJ
lCEQeMNmS+ljspcr6OXAEaUuf64z+7OUFnRjVm1KFZBqIIH5G3uimQTm59AnyVcFyKGDdrjOZiVB
csShREAhqQBFdJw7rNdIUTcQcOn6tfYMBf9RVb5nBKoGkLpvs61/BbGiXOzlGAugBFniHkJpVio3
WQPLWA52xpMi3XyOGtgmFQhOKmXztcB08L1IzlKB81QN4iOwnwIQiBzLWwQNMKTUCk0fCgdxKjlR
tb4iRV1jmJSBup/taSFwk+mqMzNVSJ5e5Miz7SaHCWLCuZNpcflRS6NKP8vrq1gyRxdunnnngUUi
gFhlNNcdHElsqSrnsbZGy0fzjk978PhptN6WV5ZvzrUYSe3GoVAJtwdRY5Cu9TsaqaBiMKBk0iUk
mli7QJust9H2ch3AvUiIKc93GH5OdnLk3pQ7DJwmxbqu3xEF6Qsd/P0GLGf0ocSSoAhxVqULeBRm
mxAvvcSa7UdqNF9vroxq/0khzZgmaaYs9vhZzHR+6irUpeRGDtWtf6ZrI5w9tslWkaY6xjfmIsAT
hpMq3d6p8IzeWbpFCyWDbtSejoBgUm3q6twhJqFqGwYBUl0bftTeLK8o0aGmTndfwsBag08VHq7z
pp3OFYonQgJ7G9Zu9Qf+5hDSdqY593SXHi6oD/GIdrIH5Ht47ZjYeZx5RixPE0UqFhBqQpoOO+m1
HxZfuFiMeZmHu4u43pbsUgjaNWy1sjRE+5z8QYm5bWamZmbXWuTY850rv3VNw7pQR8gmfUnY18fW
+jw0cX4hR7vIYEKf0T/ImsWosvGAGO0uMDeQFlIl7LHswFsYpbbHIArGtJGX0NOS1JpnG3gnhSnb
V/vY9AHnwntHuCqYmWuelxsbyQNC0z8KNEBCKYR0KNpw9pbyLpzST3K72GJMiR+qi+BO2qtvUjkR
DmKKENJq1Y23cf1bHyeISRBixohhvD3VFV++rPKtM4cXc4X6YztD+5Q9Ai0iKY425WyNNPs6V1UK
6IXmLdLa/moB3yxcPX3c2rS6KYLyKySGYibJFRSngutGTr2FlWbuBZV+FU9Q63YnO/d5FuP8EilI
GIqdfgcPLZqnowxnkvV9IWWju9Jbv9kzr5c40SvsxvAWjVE93xsBphNwN3XpzMCVba7XJNwaerqY
XLugPw4Vm/dagJSvLJjX+23hu8Zlvc6r4qbKJDeZUcCSsZpoeoTkklrho6XhlS/NoPbX0sxz7E39
FnatPfpUZogHpz4Yei0YcwLTb9qS7AM5DLWZSQ4mVAbu2yCgWykGbjWhTBaE2u0uoKo2oXCIYfCa
6s6ZJIM5Vwgj9TOpqLevlUQZedPNOq0/qqj3PkaJtL80IYZhHhJn59tqVOaTXWTShABO6+5SMoKS
oz+MmQPSxwu62NUzOeLEtIKRsazQ8UyJ59aXANSFSjHDhKJdFzj6Chk11t8znG3KeYVQ5RFXgtE5
HYX1N1llbeeltcVhHZ1JfBbFHK/BVmWCMF7azz3JdT9olYNqfS04l5sAJxE7UkXTBWhWUwmT/rOS
mkp5xu0GvS3RNupVuilQUuRKCiPlTKkKGyOm9U6a6xl3G13hPWs9yUykBHVA5a7K5BgetJXtaLko
QKvQC0YLqFwGgZ8Dq/wMMo39WtZHRj5J8nrrzwN9S7MHy65ha6kFAit3K6FhpiHMlC4z6zvLS7f3
a3tdEkgalY8e1dYRaDr7eQpb6KKWvT2YXbDfSWdSlZpku2mVfwxxm506mS1fR2tLdMPgy/+E/702
R0J3rqIvRSxX50UlMCqV3/cdOh4h4nWxxsO+zM8gE+9H0a1WYZ4gIiBETxFdSha0fJI+YnMk6IM0
D6I1EJrXOfL6mIJTkEs4XOX5Jw7vGvemzKC5hvwVNiUyNVOXsLkj3kINEwhCN3auKFXyYl2dpYWu
THLsjTcTzfDoD7DNAH2NwEPlq3s3G73EWwrt1nVZmPrC8Czaw8Z0yr7LwrQIaO8ah+cacO7M5ku7
xOcA+C6Mtepx71jeF5uY+71SGeaVQ2tiqifVzrzOJEKzqePKrn1Dhwd1olTmp5zuYx8rh8zQcHVt
Ho5qd6LsdWmRAsKn+IOtjc/qRsNSDkQQPAOJNneJYt+E66paKfR0p3GfLy85T/1LvxzJMzoiGJ92
O3pMTII0Mp35CFtCa5pjLnbm5hEgapyr96B66kw3yvgsqcxgFmhYPIIwFjPacu+uanNXYpPllvcZ
RHVMMkrAQh1yfBJsvCXGVvstnTUSbS77qPyRymzAW5RdTvsrdNWqk2+xUfaMubKTzEclVvbXFPPr
W4tWDG83JeymCef5GocAGRlzLIWfXFkKXXD2tU0nDNrUU7CRLqWNs4Uor2+vpK1r3Kl1jrGetEkW
Si3xB2qh1jK1zayipxexv4RHj+5QkaT4E3A0R/G8NDb6+TocxYu9BOS+wczwXUJdcD6S0lm+2dK4
zIXbuxaQ61qArxwSOzyCwd8TEwFMtuPkUwUfyhPAbSAg3KpBcwMB7OJNwV5vwF4YpbMwwuLEFVCw
16DCZgMQC6h4lyflo9HgxxsBJe8aVLkUAPN/V/7fARnTZb6cNbSlu2KVVverrED2dfCxEf/7JvHj
/B3a8tzPq5/9oR8P9Gr1dwhTNFYASjoCFJpnap7lR0OESx65eFz9/ptqjW3yYPxUKdiLD+hRmMRQ
Spr/HsmSjhksUiADJhN/6cnkfO/1f/xm7Tz++Gd+9OjtxCwef/8NFomwBe/7+oAVOgCZIH/xYcCn
r28rY61ha+nAd+LTzvd/fhYekiLOxSrEmSZ+SopVhFvT35mDkxGeLAEb+ydVN7GrPnl5CLaypaoY
QrWT8//18svHyI+nfpan/kP+9OX50tpl2frKf9uUP7MBlDFGx5piSHb7kgz4dAVYxhjUFioVdOL2
M7R9gIrc6j0L0hgkTZIMgMPDWz6dBVv0VpMhQNKzoPm0i+4/vw++vxTsZx5oP30WamMcT3hHUMvm
A2386STIsjxmqeh0lQEs5cNZOawjUdUlpe+RqMGdN0U9THRlf/r6JuAyjH2qGGo7PeC+w3p9ovz2
K+lxHGgsdJtyjay3Lwm4/nQSxIVAlVKHQtweF4ObBAh6Mgv371wJJ5vpzytBk8YybTdsuiK2b3ly
LZr0SzapnUqH02JwxwHsLkjcvSYBWQgscuoscncznIZGsj02kFia+O63a2Vo+4GM/7Tg9LNnIg0y
dRNffwCEdiWcTAKHgqmKhtnK4DZCZ3LZbw3IY41qmWbJ3UY4eX3bHhMf4X1pdtFBO98DuhfpSdr7
TCQOxMfTUNTuTGRnPT0TTZ1JomMedIqBXgxUvq2+x4GGSoxdAPe2i4ZPrkehRyM4kBUIGUM7CGBT
Se1D9bgZuf5pioi67eWtYKljjSb1zE53M7Yx6YC2AuSi0/4oP3scinRZIh2WxXd8tAdYHbJB7Vzw
PMRneGtAloSvbq/jUKEzjA0DUlFPjgCLsMjCOZhMpL0mBvfl0ynqmdr0p799TnsF9RbqshfDoiZB
MDuZ2NBiY60Ro/X6+kkNWN7Yex0CnpPgGLoH/BNbEOralTagzU9OZ/UOi+lkZCIvNA+AyMkV0Bhp
k0QjiG3Xx/AAE4rmvUNCkgNWAIrJDgs4WQWWTU91y4DO+We4wLIb1FpAG9rzKFTtMYkBCsduEkS6
8fRCADciKqbaZHdnxeAuBIWuXH13hLgPKTUSGB6/vWmMTQnHeBWNVfMZ3H1At1yld2BscetphP6m
+WJyZFucl0CooKvtLLTTPaCdoKpSl7j1CAxx+4c1CM20C/xOwAJ2Am0QSaUPCOvw7gYC296RoTkW
GwH1+elxiCSd5rtQxY12EQzuIKAZhNz79VUCY3a7ckiUT65GSwJXIzUgRGpnYXhXI7TZvrOg6Sx1
ARE/2fBPLwXDHmNKBzMXF4LmM7y18AJJ+afDZItMUSFKOqCHJ6AJa8GQIQHY0JGbz+AuBzobau1D
/fNjUVPGgIPkw2aXEp3MgkkxAf8aFUvGocEFbOKu0Nnj9QHSeXc8YroN//xYZGKEQ8RQDwSFY7Fv
lKiJuw8qvkpJofmcLAJbG8MMxC2oK9sMKDSgvC6q4b0SRhV0GNEDpYL2uHsWJAOZ6Zw4mtKxDwZ3
K1ANRA7RbxYEhk6VQAAH7SI4CZAAkam9CgR5qDUl1UBW33cWFJgmNIzCrKtdDCcHAjMwBlrSEB12
KdXgjkX2aVvl+OfHImmjKiRv9Bh9eRZkGm7puPvS8vRwYAwreVaI9fvejXSLRuxJRNzlxqesI5ul
IAkokQpW+xngWhANz3qdjpo6RjwF4+JQWzuJmYkQ0FABKg82ccItSzhY9ZsFMEMIBbhsHZCUYygB
OIm0CtTZHiq0TMW9N7KuamNyJ7xltO6OOFkLohGfzJYgy25RiyFFCkj82of65+ci0TJgEWJsiFbN
5+T9qTESJ0BRO3BzhhcpCBpZ371ATqBYLPauiCTK90/zR3EiyMLwEhJS82kP4kGtBUMIkHudCOJ2
UKkifLsjOWiPZgGA2eKKRAPbrpXhrQUMCHuvBZN6KpJdao3f7sCns0DuTNld8NW6BKoNUwe0FqgA
aH3XAlV3TZZhpyJbbj4na4HKNlGjwO86Bu/wTkdN6V12ho+lwTkjleyA5pPTkfKribOAbg12LeAl
0v+OAGNk11Na6pDUk6JDuxaAGDvGy5C2AlgCZ3mvY5Hqq6Zy/xETvrwVOBBYasAN3T00oPdHoKm0
d1WPEEFAyNDxuiT5mVTBNOk6bNElmK3QfNoJH9AsdF61vVYBrET4F4SBoOkvBkqAr0yBpR0EHT/B
y/sbU/VNADPx/PCxkb74q+wl8cv3fuAg/Xj+/53so9F2oGo4+kHhrdH+7T+VMf864q82BeYn/3ko
ODd/p/v17gWf/+mjv3V4q8M/XvirdJk+eBgRCqVP95i3ywj9zP+Fy6/LaPlclPDnk/z+29FzPjkF
/mLgLDgZV9Qneo+b+nUSHw/cUOf7Dxws4+y4z3hLyO478mQZ+n8k6Ynxc8vw7T02bqXp8jE5TKxY
fK2sqv/Icbx6yP2HIj8avOHk9h18ugqX5TJdPR25ZXr2HrmT2bxK/niFP1kRfT32225JdH3/ypxZ
9x+PV2HLT+s78vkqwST8eOSW/dh35Atm3Pefzrisgl4f/uFF959vR/2PtvricekdLUC55Wr1feBF
GPpx4meHJxRrG2aOIAD1Hjp+9Jcnp4gwXP8FIyfl8ZfX8rb6PvDV87OpJYD0HpgBioegOrx5M8kt
n6Dv0NdJ4WfPprlVe/Ud+2bpx0enB2WoX3G93CzTKlzGj0+noyMa9X/kLFs+eEW2yvOjNd1Va3uP
7z94vrs8Vle2ldD+Q3MX0JLnaGV39cX+Y2c4nmY+jTuPJr0t3/2K0RM6SJ0MLQqjvYdO4vzkDOl4
+n1Hvl19TZcn0VNXyOs/9G55fG+RcomqUP+By1cXy2iTef7xtc74otLwK8a/XKXZ6uik6sRiv2Lw
m9Xefzi6xjpc/FcM/hkH4cMcNPlBCzn3HjpJc+/VZJkm3JTHm5NMWz78xX9+td82f2C6DE73fgsQ
9n3+155/POMt1tR72CAkIjnOarqyX++h05V7KmBvkKG+A79Z0RyuCnfLkzShQx76Dn/vJY+rV4vs
2d3Wov59h3+bFN9ZiB0579f8gecLUQz/C+LBd8z+KstWRyFFRy7t++jvVvvjrLIT9vUd93vtxb7v
vPG3ovkPqzTiZjucHeK06mTZfR/4RWtQ6qZUGvoO/XHJvRO7OFYexmqfuwHwew/+V76mPWf8o589
JHHmHz97W5ru/exVgveEezQrLRnmxyO/hDR900A8x58Origv/doxuCZ+4iFcLdN//RsAAP//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44D3C3F-C9C1-4C4D-B500-440D3791BE19}">
          <cx:tx>
            <cx:txData>
              <cx:f>_xlchart.v1.8</cx:f>
              <cx:v>Profit</cx:v>
            </cx:txData>
          </cx:tx>
          <cx: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3175">
              <a:solidFill>
                <a:schemeClr val="bg1"/>
              </a:solidFill>
            </a:ln>
          </cx:spPr>
          <cx:dataLabels pos="ctr">
            <cx:spPr>
              <a:ln w="3175">
                <a:solidFill>
                  <a:schemeClr val="bg1"/>
                </a:solidFill>
              </a:ln>
            </cx:spPr>
            <cx:txPr>
              <a:bodyPr spcFirstLastPara="1" vertOverflow="ellipsis" horzOverflow="overflow" wrap="square" lIns="0" tIns="0" rIns="0" bIns="0" anchor="ctr" anchorCtr="1"/>
              <a:lstStyle/>
              <a:p>
                <a:pPr algn="ctr" rtl="0">
                  <a:defRPr>
                    <a:ln w="3175">
                      <a:solidFill>
                        <a:schemeClr val="bg1"/>
                      </a:solidFill>
                    </a:ln>
                  </a:defRPr>
                </a:pPr>
                <a:endParaRPr lang="en-US" sz="900" b="0" i="0" u="none" strike="noStrike" baseline="0">
                  <a:ln w="3175">
                    <a:solidFill>
                      <a:schemeClr val="bg1"/>
                    </a:solidFill>
                  </a:ln>
                  <a:solidFill>
                    <a:srgbClr val="000000">
                      <a:lumMod val="65000"/>
                      <a:lumOff val="35000"/>
                    </a:srgbClr>
                  </a:solidFill>
                  <a:latin typeface="Calibri"/>
                  <a:cs typeface="Calibri"/>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ln>
                        <a:solidFill>
                          <a:schemeClr val="bg1"/>
                        </a:solidFill>
                      </a:ln>
                    </a:defRPr>
                  </a:pPr>
                  <a:r>
                    <a:rPr lang="en-US" sz="900" b="0" i="0" u="none" strike="noStrike" baseline="0">
                      <a:ln>
                        <a:solidFill>
                          <a:schemeClr val="bg1"/>
                        </a:solidFill>
                      </a:ln>
                      <a:solidFill>
                        <a:srgbClr val="000000">
                          <a:lumMod val="65000"/>
                          <a:lumOff val="35000"/>
                        </a:srgbClr>
                      </a:solidFill>
                      <a:latin typeface="Calibri"/>
                      <a:cs typeface="Calibri"/>
                    </a:rPr>
                    <a:t>$ 18.45 K</a:t>
                  </a:r>
                </a:p>
              </cx:txPr>
            </cx:dataLabel>
            <cx:dataLabel idx="1">
              <cx:spPr>
                <a:ln>
                  <a:noFill/>
                </a:ln>
              </cx:spPr>
              <cx:txPr>
                <a:bodyPr spcFirstLastPara="1" vertOverflow="ellipsis" horzOverflow="overflow" wrap="square" lIns="0" tIns="0" rIns="0" bIns="0" anchor="ctr" anchorCtr="1"/>
                <a:lstStyle/>
                <a:p>
                  <a:pPr algn="ctr" rtl="0">
                    <a:defRPr>
                      <a:ln>
                        <a:solidFill>
                          <a:schemeClr val="bg1"/>
                        </a:solidFill>
                      </a:ln>
                    </a:defRPr>
                  </a:pPr>
                  <a:r>
                    <a:rPr lang="en-US" sz="900" b="0" i="0" u="none" strike="noStrike" baseline="0">
                      <a:ln>
                        <a:solidFill>
                          <a:schemeClr val="bg1"/>
                        </a:solidFill>
                      </a:ln>
                      <a:solidFill>
                        <a:srgbClr val="000000">
                          <a:lumMod val="65000"/>
                          <a:lumOff val="35000"/>
                        </a:srgbClr>
                      </a:solidFill>
                      <a:latin typeface="Calibri"/>
                      <a:cs typeface="Calibri"/>
                    </a:rPr>
                    <a:t>$ 122.49 K</a:t>
                  </a:r>
                </a:p>
              </cx:txPr>
              <cx:visibility seriesName="0" categoryName="0" value="1"/>
              <cx:separator>, </cx:separator>
            </cx:dataLabel>
            <cx:dataLabel idx="2">
              <cx:txPr>
                <a:bodyPr spcFirstLastPara="1" vertOverflow="ellipsis" horzOverflow="overflow" wrap="square" lIns="0" tIns="0" rIns="0" bIns="0" anchor="ctr" anchorCtr="1"/>
                <a:lstStyle/>
                <a:p>
                  <a:pPr algn="ctr" rtl="0">
                    <a:defRPr>
                      <a:ln w="3175">
                        <a:solidFill>
                          <a:schemeClr val="bg1"/>
                        </a:solidFill>
                      </a:ln>
                      <a:solidFill>
                        <a:schemeClr val="bg1"/>
                      </a:solidFill>
                    </a:defRPr>
                  </a:pPr>
                  <a:r>
                    <a:rPr lang="en-US" sz="900" b="0" i="0" u="none" strike="noStrike" baseline="0">
                      <a:ln w="3175">
                        <a:solidFill>
                          <a:schemeClr val="bg1"/>
                        </a:solidFill>
                      </a:ln>
                      <a:solidFill>
                        <a:schemeClr val="bg1"/>
                      </a:solidFill>
                      <a:latin typeface="Calibri"/>
                      <a:cs typeface="Calibri"/>
                    </a:rPr>
                    <a:t>$ 145.45 K</a:t>
                  </a:r>
                </a:p>
              </cx:txPr>
              <cx:visibility seriesName="0" categoryName="0" value="1"/>
              <cx:separator>, </cx:separato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AD8F9025-F3BF-464E-B788-84AA81CB4F01}">
          <cx:tx>
            <cx:txData>
              <cx:f>_xlchart.v5.12</cx:f>
              <cx:v>Sales</cx:v>
            </cx:txData>
          </cx:tx>
          <cx:dataId val="0"/>
          <cx:layoutPr>
            <cx:geography cultureLanguage="en-US" cultureRegion="US" attribution="Powered by Bing">
              <cx:geoCache provider="{E9337A44-BEBE-4D9F-B70C-5C5E7DAFC167}">
                <cx:binary>1H1pU9zItu1fcfjzE52zlCdu34hWDYAx2Abb3e0vijLQmpWap1//lqjCBrlsONG8F1F1TjRhqrK0
M1fuae2dyf9c9/+5Tm435as+TbLqP9f976+Dus7/89tv1XVwm26qozS8Lk1l/qmPrk36m/nnn/D6
9rebctOFmf8bI1T8dh1syvq2f/2//4Nv82/NW3O9qUOTfWhuy+HytmqSuvrFe3vferW5ScNsGVZ1
GV7X9PfXn2/L1GT161e3WR3Ww8chv/399aMPvX712/yrfnjsqwSS1c0NxgpxRGzJ8D/++lViMn/3
e8tmR0oxpZXD9d1L3j/0YpNi4DMkuZNjc3NT3lYVZnL388HAR2Lj9x9fv7o2TVZPq+Vj4X5//SkL
69ubV1f1pr6tXr8KK7PYfmBhJtk/Xd1N9rfH6/2//zP7BaY/+80DSOZr9dRbPyByYco6eLXcxKbe
3K/QC8BiHwmhOHHobvX1Y3QoIUdCac4Y3aKD97dbYovOc6XaD9Hj0TOcLpYHidOp6V4SHwa1EUra
QpC710x7ND+S+L2iZPe+eozPU9Lsx2U7aobH6R8HiccfyebrJn1BSDg7spUSTBG9FxJHHTmCcM4I
26syzxBoPyrfBs6A+ePtYQJTxpus2sDevpSP4eLI0dohnMrtyjuPjZlmR4JrKqV0tsjNXM0fz5Do
J9B8GznH5vIgsbkyDZzNYlOaJMxeUnf4kSZcC0bhWKbXzJw5BAgKeCO6czczc/Z8ufbjNB8/Q+tq
cZBo/VGGo3lRmMQRm3y+Q8VWkezHigR4ELQJqZVUdzDSeyXeRgXPEGg/Pt8GzoD548tBArPdbi8e
swmYMUWFtO396CBmY5wITZV4jMtz5dkPzuPRM4SuDjNau7jtXp1s0rwKwvL2frFeIKzmR8qRimo+
RWd4zeycTY+AnmL6PoZg98/ehdXPFWs/UrNZzaC6ODlIZVpskvAfU2bhS/oj+4hJoZSmu1gOhuxh
cgo3dKSozWwqdg7pMU7Pk2k/SA/HzhBa/HGQCC1vk023eUk94vqIEAeKwncR3Sw9tSWyU0cJThH4
Ta9ZRPccifaj833kDJvl6iCx+VRvgvu9++/tG3DhjE8WbGffYL8e6w0CBNthjKlZBPeUHPvR2I6a
IfHpMImchcmy2+s6vG7qlwNETA5FUsnvHc7MkIFls7mDgI7NNOSZ0uyH5dHgGTqLw0TnMgDl9+q0
SjbZzYvCo5jDtNyZKT3LTKd4gDoOmWLquxfihYc023Ol2g/T49EznC5PD9KeLUxiys2NuV+nF7Bp
zhHIAymJYNuYbaZClMgjKWyHqxk4zxFlPzDfR85AWbw7SFDOsGeb63h4QVDsI8lszuDlH3sYRx4x
x7YJ2Outxoj7h24j6OeIsh+U7yNnoJz9fZCg3Fd1Xpl/XmHDNenXF42goTUEWkE5AHgYAtj2EaHI
cBTf2bwZQP+tWPvB2v8tM+CWh0nrrGHhwpvN/b7+9xaOOUdSS0kZn4XRDohRx+aCOXxr+mYW7hmS
7Ifn28AZIuvDpKynvPr8tg+vX9LtgM1hlCPD3FJpc6qAEnVECYqjYEXvt8J3kuBpafYD83AmM2wu
zg/SzJ1vyuFlgzYO0zY5HznTFlsd2YSCINU7dnSmLc+RZD8q30fOMDlfHiQmx7em9F/U26BZQCCN
Abe5N0ZzOMrZgtsoIew1ZM8QaD8y3wbOgDn+4yCB+XMDwjPza5Pdm5R/710EWgko5dJ2fkJLM3Ik
JeAjYgvezJw9T6b98DwcO0Poz8NE6PRmE7ygl0H7DeIwYrN7HnMWTlMqjpTUHAH1jIp+UpD9iOyG
zcA4PUw7dvbShWoH8ZawmUYCc/eCKjyMnbUDtAhFJXtHB6D+9pAOeFqe/aDcj5uhcnZ1kEbsNEFx
2oTV/dq8gAkjRxQaIkACbJPKmZY4+ogKR3HpfKejH+LyHIn2I/N95Ayb08OMlN/FCezXi7bdgH1x
ONL9HeNM5joDpgBhMiH3VVFEbQ+xeY5E+7H5PnKGzbuzw9Sb7CbcvGi7gD5CAU3bqGbuXo/NGTqi
wDyD3dQ77GZUwOnTAu1H5tvAGTCnFwcJzLYd8v9B1w1Uh8O3S74DaNbOYcOsOZI7Su1S0FnN5vly
7YdpPn6G1sXiMNG6/Vpuqnhzb2ZewP2gCoBS81RX24YFs6qa1kcORQw39bjdvWa1nItnSPQThL6N
nGNzmNXOc/Suv6iJQ3KDlk5JNVLLuxdy/ocRGyVoFBCg1tTEgz70O88QZT8m3wbOIDn/eJDq8tY0
YfXCfoccaSgEUWi02b4eg6IpugkpqtDOzu7NoHmWSPvBeTB0Bs/bw8w3P96iKl1Vt7f3u/ffmzMu
0QgNY0VQ2Lx7zcwZwgIuOPpvftIE9SyR9sPzYOgMno+HGRqcb8LsBaEREks/dXA+SDAfmjOljxhF
iyHOHmwVa6Y5T4qzH5bdsBkk5wfqYzZVtbkOmuq2rl8yB2VHaDgDhWnvajGzPAetAopIOCNnRgqc
P1een2HzaDpzjA7Tqp2H10Hob16S5cQZA2CjUfHcasacIpBotCHIhaaMaHrNYunnSPQTgL7NZY7N
6UEGBFMJ6s1tWd0OL+dyBAgcVMq05Lv6wMzl2GA5bUfiHOUWHD2za8+TaT8+D8fOELp4c5AInYdV
ZZoyfDl8UFLjysbxm10JgMzwmU7o2DY6bO4bpX7Qnqcl2o/O97nMsDk/zFab83CK1172LOgUj2mK
I1K7eG3mebQ4ohoMGw6G3O+IbSH6WbL8DJZv05jjcqCBGnRm+n+ev6TaoHuToQ/6G+2sHyc64KVx
EoehdrNrXdujNs8Q6mcQPZjRHKSrgzRsF7ft5iUba6Z2aFQ2EU7vrxtQqgAQGDZ7lwpBsx5yBE/L
sx+a+3EzVC4+Hygq3au/TRnfr82/z0AFO0KXBhPTYdx9rA2OD0BrCA7q7NKcmd5MLv0piX6GzP3I
OTZ/HyQ274LwJavRuFQAx3DhbXb1zxmbhn40m+DslPOTWweekmY/JttRMzzenRwkHn+G1bXJqvBl
MxuFSyAkx8H27esHJ4NGXPQP6v1Ngs8SaT8yD4bO4Pnz9CDheVfe+i/aW4Nz06jPoPS863aeBQD0
rrcGx6b5zLM8Lch+RO7HzeB4d3mQcHwO0Yb20gcHQfaD2sRp9b2exTlS6O5wxP1hAnnv1bYh83Mk
2o/M95EzbD4fJkXzHsRzNSTt5kXxARHgaJzr3GUyZN4tgO50hzvO1ICztXWgcR5GZM+Vaj9Gj0fP
cHp/mDh9vO1f9K4OipOb3BGwWVsFguF6yECj1skRtgGg3S0qM4CeFGc/MrthM0g+/nWQZu3P26p+
9d0ebPfvv4+aQdLgehtcOXRPos2gwSUdCkVq8Gw76BC9PdSdZ4u1H6LZ8BlUfx5mbvPnYHDBmn+/
UP8epCm1AbnM1E/uukGfALptKXJSsrNw98/eOqBnCPQTeO5nMgfmMBKb61/e/PZQhR598r+87Q6E
AEo00kZq+YNZQ18nLNv9fV6zjHN2E93P5dkPzmz4oyn8f7rm7udX4H27HnC5qTeru3sFH9yC9+t3
76aLyw5nQ3d2Z6tOj2Z7v9tPb35/zQRo/m+3FU5f8chezRZtu+bfxt1uqvr315ZSR9rmHDex4QAo
SFIC4DrY399fo1qHw7t3sSCXuEzCgafKpsv6fn+NWh3HkVHw2buT19V0rxKG4GQJCt8oQlD0+2jc
L/HtNsf3JhmQOnxbjd2/X2VN+t6EWV39/prD3ubbj01STk9E/K9hk5mNq/pwPALvX28uYW/wafp/
EhqVGe1ieetQr270iuUit5IFydtw/Cxlk8cbYZWyWmfFUA1iWbNeBv3CMh756melyKyFYX1sv9GB
HJplrK2sOOl0mlTniUxza3BN3Mv8q4zrqDdLrFUS8YVv24Le2r0Zmssk6O1k4zgy9655ygt14auw
yLmb0rCCKCKXZfouoKTusqWfyDLOXdPJNH1L7aGAyH6a0uGMpTyL/rGq1mDMA0j3LBKKo4/WCEUh
JjRIuikqxHJhRzxcI5umYROowLn1OpNFxUmdikScJKKtSvtkrPw67BZjmOMKkoR4IfPWv348BUX+
+Pkoa0znWDlOcuG2Pj29/wCjMeJOpYgKbyIa8zhc1IZLHrhaM6uI1mXf+WW9LIPaF4FrCWvMs/ed
4EPFFlSMquNvahVkVewaU/CSXuCkeYH3fi0ktvBDGW0UlTnam/V0uRDKl/ZMxj4ILRaU3LpRVtkS
tvRH27eLdeKImhM3K2ulvsSSeDWS9m/q9jQ203OFRjs8LpNgKDDMn5s3g7GNxZ0bf8CeU25L8qT6
KxAey3y3i8ImfJd5uEe1doPA4MoJ99ePR+48m7aNMBTHirQA4wQdegyNL9vQIn3Abyw7sQu+kB1R
cgNFsupTM4Z2chFa1NBzHhdDcxVXhIyBi/M1CRblv5UEDLFCizMalqZr0shjSQI78JJoIOWNUB1U
bj1QNdJ4LcuuqcQqdDyhvpQNlqBwK4Uuwi+GDG2pV21oSN49gQoy1MfLIhkO6+CuvKm0gGtbZ7uh
ViGJhjjzrj09ZrI8NkWeesPK8tJKD8eDU/bYIr+eP51ZMvhLHCaGlkBRcVwFZyAeL4Cvx0jqvLa+
4romO7VO+jqYFCLtTYA7W5suEqNYhGk1sNztNeNYCBmSoLlKcxUNi8yiZXal0yAts2UhTcku0zbM
qq+/FnOypw/srQ2aBefOCdr9cOUGtGVmS5rOc0pSjP3XvqxLbALSxAT4kL7j0nL7krfWVc7iYlKa
ujPTjzD3myfw+WGxUFXA1aAcbdWO4AKm7fFiOQWr6qFS5muWSAs2PIL1Gju3HUg9yDPuSdj9ym9w
dWEayQwWtczTksoTx4qsNnaLANZ2svxDgFFZOCbtmejj3KRPmBU6VzDcooSqL5suhJkiouko/0Pb
1/Muy3U28q+Vx5SVrqK6ypPmfTHWYZ4tumIoIJxlpy3eM0ORmmHpxONgXXV57p1Wukwif5GOIxnO
0qDIas/NNFFevWgksZJLlWp/TBc49dzDJDIrGmj2how6wbfGodcVxRNqSpEAPdoAiLrBLmhFcNwN
p6amIO/hhLAzs6LN2vyLLY2M5CIn6DkoXM9rtC4XdLQtmHZv2FrPpBF4r7kzJzn1HLzVdzVXxbrp
+NM6JOZWHC2oCEakpjjnPenubFvEfVylXmDyL3kJLSpWvIodcc5owIczXjUDlkN7bTJ+ToN+GGy3
CcquCBYw+J269IvRs07KVETj59JqKnXhhGoKEHrRpok+jhs5wWMqrrGFhtaW7WVeRvH4eUxU3MUu
SZLJaYVYfQBkMh3gl3zADYafnbTvgR2X0YAf1Uj82lnmsuLVWtnNhF3c+yECjOLu8drxraFzHdNH
+AqD4AGSh1Y2xQZ1LtN401cqK/K1bkvaXgluxvptWcZe6SZJWrJ0Yfle2p/4As7178zJPPG5JS3F
JrMdH3FGW2QGIcqvbcPcamL1bRxBQYwvbIU2lNnW4N6Q+VTnyZeRplXpuz0jdl65nYlMcsqbooOh
+PUT59aITXcDMwq/jSPk+ocnViWpgi7l3d98bKbN2DViMn+ssmM4b9UWUn3xIj5iE3asqSv/3IZh
wT79tRjTRUKPlILjVlxmw1egvYYJRMmPlWLkbVNYWqWfU5GlNXdr00jr1hRBAWsUxFVGV6Vnm/B9
Wzk+LE4eSOOvfKdmrXFx1UeXtG7N/OIs8Rx11fMycQa36qhqL2vHIuGikGNvzrCJSOBGRHhh7gpP
0UnZA4J9aNoA0cWpF8X1pPktyrXvcEOVnQ8uj0vet8e/nvHcriGNc8h0wxW7uxQGOcHjGcfKC7Ku
qOxPbZMRBLGyLBmC2Hac9q1AkCVOAtr12LZ9rDl++PVdZGupfNrSvIk65l15vZq2NCvCMS1Pwpzx
yUQWY0XoukjavAqPRznE0DqvS6eYmg5OCu20aQE1+vWU2MyyOYiAHLhNWDUgCGpuZqoLnqWjiTL2
yakDDt2qc38SoLZ4M6nunR6jojpANi/oJxWHrZxMSpkXcDRWQBHG015OvzJFjOMTiY5scRJ2ybQO
xdAZdeEVPT4VBnya4uCnqlrHll3yde6ULa8WA/wFpvvE1GYZAKamcUkJo1AVInHIbza1uo+pnTRm
+MT9drJUdVlga43JGJrrmjgxy9yhNsX42WbZ5B9Ty1AA0qs08YfVmCpa+2vNrab7hCi1xHJ0dsSx
+3g7wppkoaWxxUSX5JN1a2A2T0KWdzBrNSISPDCsPYJ/IceiWIrUF1iKurYDq17IpImgEoFmEf61
XZ/JFE6nT34Vac901EG4gOjKZtJB2kl+CHVpNwo1qML62Ka2gXXYhrcscPo2XiCzDPzsKbMwc0fT
IwUuJWMEbgn3W80TLxIZRK15b3+sGoodUg/opg2P4fuxPiLKhZErr7NMX7kq4QMWPGm9DCELjB5W
qSv7pH5vq8rxorVXCwfGAArZXpYgk+EBUguKX/cZHNUONr/oMixlnzgZdAVaNMHhx/0EhBWFFD/0
EOn2kpjUQBIZx/BNsaqnPPXXqy00f2wTMfnJCcBI4Hw1oqB5ZoNwsLJ80g8fg2BQiefWTczzhdcR
L7pQbBTlsCqCUuWOqxnTUeCWZREWb0jS8F66OaId66z0U0uce2lg80XRmd6/JmFCTjqvEWoZ25lJ
bkSUjOVlalSKPyQx0qR7J1pK+nHpRJmW+aJA/Fg1666TTntRFoHXG1elJKVvOSmpXmZZqeki6uum
9FzTO8UYuUHWlqJf+H3cQhnaseyGxO0tGYlorRltxJVK6kH4C9LTpmuOc90F1EP85vn1aR3YiMwW
9ph044i0FlsxP+3jwWvcosojtW617fOlTK1+/Ngpw8LPjUh8b8lFzehiQH5qBlf5daWXOmRdvPBl
4p+gb7peFoZ045mnM0KOaUcDtvatygnIKo9NKj4NsvVj65M2pO8/9nXP63OrqjPrEh7Dbm5kqVT5
abRbPzNubgwNqg+6H5P42AvBbqxHI5zUuDo2nAULuxyrwvlK08jJbgKWm7ZfYqsMxa1u6q4jizjp
Khqd1F5WSGeJPEAm6thLrVhdaGpbcXzcqpxVSXAbOBmvsco95U4pzkduWmzpkZZVHnxATb5WZJVl
Is/t00Z7YZC8zWQfF/4qav26a9920vPDcO2JtGvkpZcxXpyqSAS+s8ZeUTx283YkcOtJ5YSddn1L
qKJeBl45RsNp51dWEB53YQpvs4h1J2Bg2zxs5F/GapSsTrE5OstbdBxhC71ockRd2q0H7vTqXcJs
Gz/q7S+tMEzwHho4BB43mkoUX8em0Kx9E6ky99kJ7S3LthdDJOPGPu6ziKaJK0U7+UUirRDT8bmE
U9n03oB2hEUkAy39d0OXd7n9PvKsqEvWdswtlp/GzaCd9p2KuAy1W2g9cRJ2Wcsg/mz7nmeNZ0Ik
FVbKGgqY7HNY7SKQZxb3Sjt5S8MipMn7KOoix1t1EQyBvzIh2ojLBUzWJNLQWglhK+IHQ1gsSR5H
pbPMamLJ7C/mswzPS6NE60+N7xTFokTqjZVlThPCgyyoCqYvgfwIWdyi0FNML4IKs1/kAc24WkdB
N60YT+oYP0wV1NZVltqTyRdt7Tv2Qne1wQYYM8Qbx7UuU3wu3041qOWI5SsiGy/4ksrD05KAIsnM
aDjBQ3MRMPknTfppnTOhI3BJVmOVgMLKYicQt0WBhKZYl2GISGvROXSwi0XoBLKxgKBoiuZzHWVN
mGG9rGA0x0EzCtqfO5E9iRwC6Xy8UthZeALHW8VXz+qnDaZKa0JeDhZ+l+h0Wpq2pfgoXKxTdJCh
RSML5ribT1lyXnwF4Rbgd7LPjbqKpfA0X4hOgwByczugWIvd7vHGSuMr7ciaJufVw91iNNg15WIX
42o5yulfvJLxOSdhaV3tltrafvx+kbefA1PA4nOb5SkEoJkVtF/jUOVheRxmfMCkCzbi7/e4PuN+
SK6QgPtGu3ILlBnbGlsNmXdT+qcZ1YMnXRoH7aDe6bQxWKWWpQk+wnJwbOUCNIfXajcmwxT0+qlk
+GVi+6T4qrcraHJoEOzadk4BC5GjLXKTqY6eDI0zZedkC+12eygvTrA+SoQYsZJ2Mk2+V0OAferT
cnpMIAKFXw6mIHbwabRC0dRvMFM+Le92I43N0EBKTHL6FhqWFcahpMGxu6o6mETfLqg1diP+YRJu
hL2yiMzi6HRE/bDPj30CEomsurAx0Gkd+RPzUXXAN2xtVnylys+wfSqJiBWTL1sEu+8qcNnTF7J2
+iFa38GPJCOTOqSjnOTPGuUH3acm8RM/XGe+g+8NCk59fhJXg03rM77dK2FU6do+3i25jtoS4vQh
j/El8AAGD4/yMIafb2kxKvIJkVvktMu8sOosXJDK9/BwGQW4eHpZJzm4zQSEASgbwBQ0p7bxJ3Vu
4F/xu3hoVOSsYwSL/fCG6yrpzUktDEnTRaJFkrauV/mgDammDT4f1EWFHwgaZXKRFg3+O6QdeDtJ
OgqqqACXn1y0ce2BFOjKCE+ngW/azyrzemQB3jBOe7/TMOXRuucFg4VxyiBpnFWSwsWmq97KPF2d
Sg1X1f9NVB/B3viJMXF8sqOTozoJymjdBAny3etBVOiXPMmjAMtxzO90pjBOggWrvC72xs88cExX
fyp4F3TqpN5Ovdd+hSXieT/GmFHsd5VcqZFQWLm6FNPy0T6fdg34qmmLb/lTp4o7rABt2DTfOgwZ
fpTY4Ph8EYJ9tNwwGcEr429GxJl2QVkMKj3nOS3xCTXQKYdtZVNhX21JlpHKpPTWTVaUHjv1vWLE
d4xb6s1DWg7WsJAiBkXp0Ripb5oid8oWdQJiQp6lsZr0qRZdCBLej50appIrb4DPqwZYmmiNzHZa
vCbkE1XAGicGFx8lmY/huIIMs/y7Q3jmWW86ryrL8ELzaCIpTQN3d27HHlf1BwEaa/BWvRdZQ7BW
XS6TagnqAlf2uzZIIPVF+JwiJYcz1AB/tMSIWaksndxGKr1pu5WspNh825WMagMmmock5O2bbpSp
Z3+Ix6azrkoE02AVxrzQ6gvsLfaX1eUjViASZJqDl2cWjD/Sy4mlSkLEq4isdWq6/IvSQ1DQr6JP
VHKhVJEP3lowU9XWP11Io95bwaPxRLpVAv7bWjgJtcvPYCS7uP5I/CLy/YUnBx70l52N2Ka40W3Y
FuzvynNATRyXcdOmemGxsYo/j6JhwrgNvEOPZJ9Sg5jStqVuaINdnkaaLVr80rJb1+5QmeqXu5ls
sSzyCATxAp2lwzStO3OTJO1k//TgT9YE0f+kvGGVTp/I7th7L2LT7yQlFj4x+MP0QY+DnUhXyNyn
2kaYeDlU2Ue06F2M9UDzVQRFnbRSp9M7uy2LmBKWSONuf7y1peAnc2r5i7IfSm67lJXEed8Ett8Z
tyMZCHsxjJ5mp12RTVruW+NEB1aoE+GHQFhWnxYjwf4WBPWHC/CWk+RxiErjl92DZKnh0gpsFetq
m7FlYTTasRtleSM+xFuDFW+JxgInprEbrKSYSMiqVKUQy9RPC+O5QaEa66oJZY451x2qeO2bkPlT
GBeIHs+w22QSq7lTOMvE8COuJ5tJyXM2lRmXWddPe9L2RhaHrgyqLE1XQZRAG9fbBQEPPBm9GM2M
+F5RUSs6CxhPbOcJ4muW0IPLgX3ADmYwbor+QCsHNWoI4KvZVWCMgtS27/fQhs7AzBaWmDQoaUG8
BG4bFpPsT2R3j3O76fE4QYvraKYrNfH8Gc9aNr2xusoGVbU1jRE4YEiBPACa9OtHzQh0aBNBozSe
BcoK/1VTWv+geNg5ceF4CCXv9wiJe2MWRe4J8Q5HFafdrVUwgdqEERA2ohSAbGccfy3LYwoB3STY
Pw4uGncUyuHY5+yxLF7LGejbyL/CVQkwY6GkUzxeVbhfdDUahM5PrfOPD0QHGIgD5WgGcnE6UPlw
8nFQEpqkxLss+gyOwo/h8U/tIYaZ22n2rydIJ9rue3lnmiG4WyJtihu78XfV5kRmn0TCz+pEXe4s
RheME2k/KD5Iue5F5bTrKPfG8kPT8SFapk022XNewjRY1Sjgj56Q6PFOh0RIpaabDLitJTp65mWx
QROrswdeXCZbpeoQ10HH+yb2YNdDpw0BQSCaAZqpOZwDQgsrmASJcl4046ItkNmvZcqNJG4P0zIs
YOoLfBz64dGLcODIJxfdtp6Vb83srycxhxHA4a+iEZw4ByVL8TcdZjCqoKhZb7UXQRVPlmm8C4Ty
SmbNh8FyGoGLsJ5PdUkUQHC8HTcT33UXTjfbPH6e3SMawcUQzcXO7fV+UEQuMbCsxi0rnBr+754H
yn+6wR2KgfZ48YM54J0HJroNo4utW0KQPKFhxwn0IquKyWH8+oGTfXmwTbEhUH6aTkuiH0WA0Zzx
md0w9mE5yvjEzqwylgs7TW3+RZVQmKdU8MdHAToHFTzc54Akc27qUo+lQ+Mr/2QbirQS7Aj2EStS
/Pj1rHatGA8mBq4Qj9JokCE4Be+g6/0xcoSgLmOHQXVcjowE1YrJfupGaHD8rTH/VGOGGvrCVD64
Ve2m3ohs0a2lX9P0DN4aLTj+wsQ5mJ+3TIB7IO9TT/q+ORkQG0hz4fVhTPth4TGUnP6uiiJFGlRG
TGTFKk2akdULYoiq0qVTSlBtb3lPDVfv9baeFyskI/ydl6W06M9jP2g1WmaaVoUUnEiEVo0TJBp2
mC4TK8oBxS5AsS0MC9x4G1YgQnfgLNSdGdumGnFHYLq7IGUw3UgNpzCga5mFgNYwB3lCxhp8ACGW
auwLXiVTMGdtY5scxVFoO8kdOoZuXNUpHd2sKnUWLlVuJ1Hj3lMeBdxm4O4CmbsICpW1Dus7Fs7k
xO2iBbOE3CJWbJU7Bo9MY2QV7RuCakXoL5I+xYHBY/D5SZR84gh7Nb9QQ61FfhopYk1kQNWW4FmH
bR6mu6HixTKImxS0KxgYG1UGNwpqx3gLqzF+R1K3QLe2ZO91oXO7W/kFlLv4KAfdjuYj6g1TRQsx
IGHqwtQViggfwxxss79EExLaCdZBWVAaLVKKoPOfAaln5byRqu/YFyr7oXYuQJt5+YdM6yhmqyir
LIJMGFfL9PUCrVyopa8yMwDbZdezsRxcYoGZaBcIzah0FoMYvO5trKu6Gl2Uo7sQ2bR2StRFw4BU
x4IkdfdVkTQegqUnEHBnbmpnaflXBubFalxnW3Lb2aIC9XBfvXVS2O1onQWJYg2i6Ls4C8T3FCcO
WT05ne3WSO6iwcxOYqRspUZHTO62JVEphSXzjQ0xWBwzt4utVn+EETfOVZ5pK1mnofSlG/h+dyWH
UEbLIey841C0/CQkfDxNy749AZNhLu1SsUWvZXBhh3VCwBm35UcPm/pE+NJULrQv+BqVefKXT0Kz
zBpCMtcLSrFGsgtKiWXyzMnJFxNDHbMuV29VF+ZLWwQB0CVWuY7sXqwiEzbvxiipyQpReb1yBsIT
7FiVXgd5c8WoyM9KYflnaVvVK1mBgkbvi3/SmkYvA905H+w8KFDXz8ObsCq8ZRLkvjuILFtKTxdv
nJGl68HLUAXOcinw1c6QLUSU2esOX3nqIB/7WvamOUbfg3dT6Dg5jnuajO6gI7kOImKucgFu3k1A
0VSuxY3/qetHZ5NYmUQq36QfO4eFK8Jq8gZX2wShayyLvxWg6dZlXeHUdmR7H0AehuhXqrm+oSj1
IJ+hOb1sWRSE63zIrBWt0vqyagUIB5iCZTX0zRtelUPsyrRzFp6tvcD5K2yZHk7RgdBcV0xEdGWa
vEaaE6bB4LY4QXfr1NJOl5ZnlW9SjXaEpaB19KFveYw8KTVnsqppsfCcwGxIVOVve9xwdVYpOu1Q
T041VL/t3vQIZ8+JHbenYL+tN2HMA7Z0YP1uaNfxzB1HhwZIm3Pr7y4vutvCsvoFC+m4qarIMHQU
5GgfHMcKOzdI8sRFx1TZLPOxi/s3qvEL3yU0Dy8GasMQI6VatB1P+BvcFpzkb8q+KNcsb9iZTNLe
BdP7WXbDNWk870JQqE9bNfUS1CIJXb9PW3spB8NXwq6zi//L3pktyY1jSfuJ0MZ9MRubC5KxZuSu
TGXqhqaUVAQIggBBYiGf/vco1XSVpv/utr4fs7ooSRkZGwGc4/75oaKJfl+VR00WwN7u5spwMBC8
zlmXqoqYOPkKZ1pWcTSMBwmhoIoCsTz6cOSPM10XXvNl6V4muk5v2isRVZM3vm5Drfqqx+uD41pA
c8PC83SrE1+4hzKa6VCPm+2/9kJtFUwe8YpZpVOllA0fS5gIJxXpojY6aM8JG5Ovc5H5Sw+938J2
SAyetF2q1pAJHanpLllBJKuGkJdfNUFR0xSoz/oq7efpIXMZ32Ojz7K6ZFt+XEJJH8DpgO1wVL9E
clQHa3x46JXNvuq4fXHok1+2SWzFYVLJWvWT6H6s+EAOdMmN2aEMXJ8XXaZtpZMJji3vliqg1p6y
kqvDhDo0rLp8Ll/KcSk/Yq/iT71u5Yfd7PbD4AJvbC6j2wRgwSHASdFMflqeUV+SKnWjvRA98y9b
IMdDPIQtyCzIyXd0DRKcZR47UtCzAnpQyrMjRhK3tZrH/sBTo1/AdsV4/TY6h8EY7/ssnt+hy00P
5Uj1MVyH8lkIvd10cz/tfI4tF22wYHdjEixnbRL3MM6t/qSLIvkWc4vNIZpWe5esAosHmtZ9GC/m
xuvcnZjzsYRuU4yHNhNJg/YYhCVkj/K0Ed1eWmxvj1tU0JcC0sn7tBXLJxz43RGLLb/dQrKAYcrY
fijb9AKHO4zrRZRDU2zrGON61+N+64h84JDgHzov1VSDDAn22vXTu1pM0qG53raLLhNzA1CJQx0Q
8lMXb6XAni38Ls55cQzh+dVWbcl9YbsYyrwm30kbgUG7rGmysbJehUet2+QGknZx4Wls82UXIGo9
LNVQqvbiiOoeoLIMdyRZx9dh0V/xmA5CLwtfZ4EKpjd5f+fLHvhlqkJ2LqWKvhjSGlcP1AW3QH3M
C4usnQ40GuKkLmmY3ySt1MW+DMRYngUtVAMfN9kqC7+7KcpN5FW/LaWtRNyOd5LA779ZyZTjs84C
t+jLVFoYPaHXoTuNySTuY5+Qx3wsmaozr6nc0VLpp75jVuxg+a70RjAuWUP0mAJCbNuQHHI7z9vT
Woza0MO19AiacvK4fxDHpyZdx88cPbke6jBH5VKnwrT2FmpJP9exCbtPLt/kWstgyC7A9dqwcSFK
xJsFjfjymjJ0fxr7iFZLmqFw6kZgRUe7ZPk5jXww9p+2eG0jW61+CkpzjrDZBacigSNwmIZ11A21
c2qeS9LxHgRON5S60qTtBl6TpPTPLAY1U0U0GR7lGpLt4DJ0lXWQT1FwcWXvxzrS0PFv8wHbaQNA
bmsklK1zHy2sxt0L+Xkhq5/7+2ElWbnF+PjHwIsGOo3gV0pLRam4X5akL5ZmzfpsiCCwzxLroYC9
WZtwjcQuCc1AL5zCna3ECJm33hY/jVUsVhg/uen5cWRJKncdjMJbziCTNr1n/hh3SVg0WRHQHJJY
r8MT77SCHWnSfK0iB/c7W6LljqSlz2vRt8lc5QmPIcVBs3sNFdHfbYnSJNZqjQ5StmG86yyNTFSj
hKNE1vDmgaK5KqfZ00oSmaMwM8XKhho76YIfkAFhuG0HdIuwL3ZxO7+l3RT6csdFHuZ0pyIv0/Q2
JDYzL/ByRXvspyL52ln7Zdto99JR9aUrVdpX6BLEswPasWuLVh8CnB0B9ohMw/3Kt5thjYY7HTOz
t1SXtZrUpqoclKaqhEjFsx6HrNE6WytTsATbq13Et6Vrt30uB7h4nW9vYTAWQR362U3NhrMmeShn
Gj/n4Id0wyykHlwOuF4q4HDueygVf1TTOBe7Oc+7yyxH+Wymeel2xne2PUE07vKKCF+ehOynJhqn
Yc+nNn0eeRDuyoXKG96m5DbiPrmJFDxL2c3wrkt0RU0UtchmmtwcNh9FQxXkOIOboLTTvFNhJu+A
D7rlpLRrq3J2ga8n3vV1ks1WVWUoWiCk4CHNac7w5nYrNO7nrcWNbVrY3tOhh73WaKxJV20r13c4
5HH2s4wPDetRXuAltE84dNje5GVWm1HR15514RcIb34PZqc8yKAU+1zl/QPpA11bkdG3YBQvQw8Q
rEPfts+jtn+XLlpklcZSvsdBq88miltftdr3Rc2gjZ5bFeFNdwEEbuZtjV43vu/RlZytC9k3TuP8
C2+78I2HsbtYGLdNqiZ5iqEYv0J7j/h1S/Oqivtgus3aNkbZir3xeg0m3xJ+7YXXUVwPbR/NH9IW
hO2GjMEHhZYss9OYjkzWs2Z+gdW0SWiFuevDOh6wjVQZYX16O6g5+qCULryKBryGqh9yWtQcv7eG
+oVrgq4qPYnMRHmzUHCcGqUW785CyeWzQtNGa67iOPiCc9fpqiSFs0ey8KxZVE+ObEqjlys2sA83
y03FVqLu09T3H8YWCqcDGs+9NC1gKNmm8QXOnb5RK5iSSneoaC5+NuqDR4tn9QyV0VbMDv7bsqxY
K1iTaNOMgoj53cK0shUMObsbexufoVF3IKaY31DLgxr9gTFEtt2LnC43yYr2rSKoRpZmaCeS7sgk
gPwGm01fl3kY3nNlfc3neG6GgEzBnXF5+AxzrSgBBaGEq7LF0eHgUFOdsfmNbucnSntUciUqT0Ac
RN7F1IWkNu0VxFtFkKqdVhYBAwApuIjqhAraJ9zuO5vBSRG87jlqNL27drG2bteJRSip47Hd3sbZ
jPw+kqGbGzQVLceOVmZyU7UOTTesBxJE/ZjcZyZui4qHE4u/DqBGyVhbUvi+3cMv4z645VRmsqzR
bPtEVWajYjZ1jvM2XRsK+6oYKgOYO1mb0a6t4Ddr0UZxUM/Gl6F6GCzEobjyoLxLs9dGTeyt63gi
u8ZhqcBFQRgnHnVl/SSzZd+hVBtPhhoifpun2dt0R4E/iXGXTrDantsggvVyUOCklrHRa0KC/qE3
iuN7SAhoKdMDZIYFYEG54+3/EKTMA3yOcz+uTamoT99SmEz0+adWS9TVb1iG8qqMRmHr1Q1CjVfn
HrjA1QbBOtzy713SBj47AKvesN6mcC7Zu1GOElqNBXQugsa27V2GEwLb8fJqKPSE4rKgnvR3QV8G
a1KbbjYTP2wwt/Bt4cTrZf8RF2a0okmHxazjTWzw9raKSUAWcw3mJRbtc7ykimW7DJwqi8+BMdMq
gSGxBSUOWodu2itV9NiPySIbDgjpNgLLhcpdldgx15KhhiqSA1tysa4KIqyFkMpqEFVmcMmuG33C
hp1yAG5KSAejLC4bKr9i15Iha2GC2bZUpgqTqUx2+brFyQG2n3hVhRleCOCapYok5hBUicHa2QE2
Ed+DkaPIAvxONd/JbC5pYzUwFV9t0QTvccvM+jtkfy5ZZx+gldojZGB2kUEb1zzKzG0frqvYqViA
1bIlfGBFhue+9C4/Tajg8ioe1ZpUfnR8POglAMToC+VGZHMs/662oOXYWhPRVhnOUdMs8bY+zYw4
j/qADDsUoGgQ216l6UFnySKaVhT+g2ytX1UVdm4KnwrOeNo4DDr7pjFRUVdzb9EZjBuxaEZ0H9Id
qgk9Hw1Nuf3eEX8VXFBQR2O9cdrtEdOyLdkLExZgc6KpHOs2SKTcJWswH8NZ5u+DHZJwrvM26mQN
PZGlaFDzdb4TRRaYJgpSs7yBfAA1AYQVkF0NpGOyqI/CCFgRtK27Do23qJIJZfith9/mKxfzfJfz
bDiTbpYg2U2KbAXQOiVAbkSrmZtiTEs4UmShB8QW8MXkviNVDLTuOKlh6msDvexjA6+Aa6MtHw0J
JN7npvZZqPzDii+7Scq2KHc90IofBOwStMNedReCbXj+gt7S0ce8F/padMURO6KCyc46yVP2gS0y
Xg+xTfon6eL2FpRk973TIT75wm0etFprIIxsG/OVYoF7KXxqHpweKN4CUmwwh3MhsZvmAlkFnpZP
IdTDvCl76U4hNAvWOKAxn12cIEaY8jk5jknfg07U6fPUdnK/RGPwluk5rMocGCLVwwZAf97WComj
9Q6Ryog1kZktMl3DCD6+ZLa0py7TgNPmcQMN2rXO4+WWw5WMQDNcqzFfoz0MItisQYxcYdPZ2GLr
JYg7sGpROejCuJsnFAXjOt/GRplLF4W2aIK0U/keHIT65Hy+ADpeRrxLwAD5l0TToqsE6u/7iVwL
3hlDC8YKJfXKqoy3JWgUPjHa4EDvAV5BLXnYBASAasuUynbcgq9r4kCw3TZ5PKZLQdOBGhGqsbH6
zc103EXt7Gu3pOt7jt3C3vhl1KoZJls8zaleDJ4uTSf0AwwikIjkbTy00U1BB56DEmpXUemwLW8I
odHHOjB+9kTND0D1+hoIWPQVoRgzwmbIy7Vm6dzrOncJWxvj1n6uBl0s7c5QVgzYf3U83PRhtKb7
JXPpK2mp8ncQrngMLUCKtRqUCN9ZCeChEuAw7iQAk2CXu3RFT1BGCDVMbZCKnQh7+omnXrsa5yaq
OpTnDY31VFw/t+zexQ4qdBzJ9q4YRPw2AbLoKmuG93gW8k0vUla4SxWkRwCV4KQ6i0t+0O8dcUGH
2sqTmqDyuNUG6Z4ZssuXsTPkpHss6kYznt8vZpHnJZ0Q9dA5v0AWyI+kDYpXCMYsx2XQZR8q2uKd
T4L5yeo1OnHMVIzq3hbuWq0FAuTMCIUnh4F5nGM6Zs1WEhROgpX+MKaRHZ4QlmWNhrbVaFzqST3F
qdmhfAlvxlVSoIEufKPt6t/KdgkrNZsAycmU70QxtL+BKg6aJE2WlwLl/iFM2vBDAkB/C/CQtCIe
HxyI/zdEbopbD4//oOyCVVeYr+CTlwdlgrWtikUGIdbB9lB2hKOiCRNxwHmgR7QZc9wUOdgUPPri
pkh/7qF1NIVHozIhUrxVnobylRRD8tzTOBF1AlH/pNQYwgkDaMnj+NtqIP7rHVeQg/QHDigubAML
HCGmNzS0UqgnncwySe+Xnk7Y5WcMVwGapCfEn8EI+LUXE6wG+I3yPllB0qwHFyGqETWxDPxCT4Gh
ot9O4LjX5aVl3qXf0jGR/NjLQixJ3SY6WEhT2DRxGpsXB8wCSwt4RF+GLAsacHfhhrKxCFZWa57p
wJ/M6iFiVlnk032SjK74ko3jgk1lUnzwA/axlAZpgzoPmEJD1qzrwLMkQKxAI6OMB1S1IgqNRQOK
PUlBglIlfwQTWfO5gZ8JTm83K7dyCsOSdRywkOraK0OOa3CCC9L13RZMjzYuFrQwLPaZ1q+ycK3t
G/iwBfo+JIaY7+/6Xs5GNrPDlKdwF6jYzNOH4ZsN1wq/RbG1djJBSVZtimJnOLZISfZlDcH6+k6S
rAvK4UA7b/PpsyHdFqUVawuOfwMKn2f+hiwz+uWbfp3bIat9UBa53f8bd+7XfAi8P+SnS0RlryPA
ygzcw6/e3Big5+i9Kr8FPUIkf5jeUcZTuE86Fh1gT1fYUdSBSHSUV7kekEOqBtgoc73Eo89f+t99
rn/9un41l/GyMKwkQ1oV08vgHcIq+vVlsXRFMqlj+Xcu1TXaJH5yH4KXAy5EIuGW/Ruf8ldL/vqM
SHHj07hGh+H4XicM/JVKgGZYLAHiEj/Ez2e0P6GaOB01nPk5p4kBA2cDT5D4YD28yp9fxR/jEx5+
GqI/xwB8kwrBmo4u/+uP//1JCvz3X9fH/P1nfp+U8OefMG9ay1n+tvzLn8LtDa9jQeb//UO//GY8
+x+v7jpC4Zc//MM0h38yr+Hpx2yG5Z/84y/DHH6ZLvLXYQ7QUnDR/Z0E+IdpDn/eU/vPQQ4/H/PH
JAfIXn8D1YG7EmPUHWYmXG+r+nOSAwlxFw8EVIHYIB5UAmHFdfTHKIckxO2MI4zLz2BnAUa5xt9g
JV+nOcQYDYGRAiWIGJBnOX7JfzLN4ffU2F/s7+uY1+J6B0WkZTE8Aovt1ysrEFQFgNrJDQ7tqS/3
mCJRrOZN2zIZ9bkPRA6bgZdFQftDPiOmnV7ichAwTQUC7vlSpXJNVHe+lo88vh0JFjPkKJSiXdCj
Ahw0mw+G94tvD7xgKWOXtHMWZdOGv23NEUglnusFXYObtq7qjDCeXkIrUABAHi9yUtGCuBpiGpS0
M0z8GHZG7Aa2ojJobfAejfoa/swWKHrPiLIhUL0rks7ljwX1hpb3jC07hwq4HSpRwOKuUzPCZRqM
RnauylfSXhMfcirUz2X7f6vm/ztR6M8VEOFGHAgn/fNl8+dNzv7hQX+sG4x/xkQoRN6jGHlurARs
eX9fN/Hf4JXj+seYYli0Bf7pj3UT48Y5iH5dw7C/rJkYM6TS63ABvLLr44r/ZM0AuMOi+MuiwZoD
GwVoJMQrCGOAOL8uGm15MfosnM4J+s4mTob9Qu2yR39bPKZ0pBJ1XkdQ1s90S3dcQ5d4oUvafx/y
DLQrgk3IN4y1ECVrD4hOxPoTIOXhpuhK1j8s2ai/WM3y93TLxjMNu+FmcT1gK8J1A1eSiXPkW77P
eGmbxfbjpVcTke8jyolbuxq1HcQaHjq32brbECTaC+t0+W4BXhVHSOco6ZZpzd6s86Z4WLE1NYjK
0ksfySXZxRkKmLrsVMG+2oXQN4NjVRyllrzbo+Dk2WWBGoB8IgEpB+Ei4Iz6Sjio9O5uoBghk++L
adjUncSA9bmiHmNP6nxc+6Q9Lmggtd8JQGVEnEdAiJCdpgjQagqwJRco36MNRlDVDvg8IdqswjhY
ypjl4BpjbR7WIW3D4Jtzw+y2HacMIzQqPs7pBhceAUBei58rO/t9mY+/L3n/c/3TYpuSsEkRBdxq
niGXBRUNPS5F2VCg+d3671uLgjLlMNfAYDe2kwwQdYTgwAGKdqvvcrGQUwBe+CFAn1yhgI8rZxNd
9ei9TpQQe4AVHD1zkhlWxXMAhyoc3SOCcuk+K9X6NVc937nBDPV6JTiYnEGdF4JfNGHxAQkncZJy
MQc+2gnF5SgzoKWDORWo3nND+V6IUYIjp919GkGGsHTwqB873gALiKseCZLjvJXtI4I94nM7kkVV
vB0KcN9W3Q999oLsWvcYd9P84KjNHwdobu8UkknTlWF71pDWHnE9yP1qJXsdZt8+DJFcP8OvQYHh
jIFCCRUc1hXL78qSt6/o6uKjpxm5J771SzUjp7O3SNle2qwdDpgBwbYGLDdfX9VUpFWOovFlAhfw
DBSBh4ADUGsiGTHFHhM3dO5ruW7badRRllXlMosdlMDlBDRCH9BDdK+xkvFNueUU+o5K3SeMmJnX
qlC67RGM08NvoUsyhIfyLfUVRiCNOx5JYBfgex8wHiA/aZd+6qe8mXuTxFUS+/wCyaLrqh6zKcCa
aGPvTddFyBeDyE6SEm1zv+K7Ngh1PAKiGV/17MeDbXP14SL6OZy0BfhfFGd802K3Kmh666yK2w0l
9WObzfQ8Anv+1IXx9mbiTYh9CfznWy91cEPAmUFAnuL8jOxyuUdW9Yctp/YYpsG0o55v+Abz/rnk
hXkLsn74vPKNfY7dwkCoTwX/PJGxbBzHCsvIAicJwOmuzN2yZyq7wUCArBYFGw69jtf7sRzTs/Pz
VW1YofNUeCy5D3uYB1u6IRiaZgF7GFF7X1t/j/RMh37dhh2CmmmBHoAtZG4SMq076YyqXevo9XNZ
gNcPFKJZUGPSgjvDS0GIY02j1wRDKu4Xol/Ypp97RfLvPpVgiOD8BGBQXJyndaS2/lOu++RGoAu9
BOA/qqyf2wZsxalM5vx2dXrC0jDz8zYUQ5PqQH7LDORK5Tb5EGN0zAcyq1D3QzL4qhRO3aDZSeC3
JSkQ1CFKKiemtdm2srtNotC8LylBUGJAqoCLADpfGG5IpsLOwQiVr+jQ2Y/BgZaa7XSJTOt2aeY8
LFYTv0W0ZceY5FGBARtuvUReFU3CMzdXyxIRrLiEBnfh5MleyxDiMmRV+cj7GR6oWsJyN4ChuLMY
utxWQ8sCW1EBWu0Y0cVDSAP3C/fIxc92aYsP7gSBOM/gMiET4codYIH1KSFtcZF2TL+aVMubMmt1
hlR5iDrHBLF/6MKxhc5f0BnGaBLc5pji8Qmm73yXd6VBI2hi14QxEi7VzOhJCqC9lVrD4kLCCFYc
mzku0RSOaOC/TTjznkKXraeOtHONX9rVXd8iDMRVeVimxF/IErG6LFTxDQmd9DdJku9MTRGmboGu
qq8ZFfAB/W7SPcEiJ/zWeVrcljHnFxrIDPzL9g3hXThVwSCrxPsXGehnDyquLkINsbSFAowYGt2z
MEwPAdvKxynUckeyiCLQN7v52BF6N3Db7aFgt40edfgZLlRy6Ls02GO9f+u3sXjCMBtX02kA/gBS
qgqpVmfXc7j+uk2H21SGXZ3Oo8Vd84LuCJ35qs6JbDkgdy0fceWKZgxK98BWqb9PHnxfFalwQNmT
FK9d1iZnvMK1iRwmzshUgQwaeCqAhpJ0P0SrPIUjdKFgDnyzzgEDwAJPFWKCPCzGmyYxfnmPtKbN
UEio4Dn/sszhRw+dod5wPF6sE52pstnRh6SYBOBLyRsvKCjI2M+/hRA0djDazXOP4VI7C41jJ7uC
75NCFvA1SPvMbDjfZUG+HJAImvAqmL63HSYM7Hrk77oqiUQBnYuSkzM3miW0Tkf3oYNk+DJ5Z/Yd
YgLfEWkMdysk5wrb3hdaDD80Z/Mphj4GooBzTEXC/7VpXlaA2bOjZUtwCvohaSwLoa6CB7ls8H++
lYgzYO+k5LCkI6kSaAqPEFDjczT3INiWfkJMuVM7Mw3lMU7kvM89Ki+C9MWBR9TeMCEReB+8mpol
JKQJ1m2pPZhKQC3z+G1JHeJ3yfCJmS6szUqzowN4CvXydkucgqAMsCdQZbSXYfptCtSjQc+NMUUj
vOd+O2CLJtUK4Sxk4JsoBYbDMDMIQwQCaLKBvMuVfsyBZpbzdNicMBVIIdcEdHwqYIeee7l1e4iw
BRLFQVRlbIwqoIrneRs6hKyHWwTJyFM5e3cYMgMIcu27ZovFI+HjA7p1ul8EaLRNwtPLhvWxtCZs
YGgMh3lRslk2NTbQmQpEZEx4GG28YRPO43uyeNAXJck/LQlU+61vZQ3Y6sfUZmSXQkWrmDCiiphK
cZBxivMgNo8uCstvDO7CLie4/ORMjpm342NGLEYHLJhHZkGP1gGspJMXujz2I+yGjm3FWSzrI/jR
L0i/v/zeIPxfL/VveqkwwT1a/1UvdfqOe1//VbP44xH/I0CE0BISTMXAEBK03lnyFwEizP8WxXGY
ol1DTQ6N4X/kBwgTUNwCAM7X0BNGPv5dfoAyASmjzALIBZhFlQfxf9JK4Tb0v7ZSCL4gpoGXBXU3
TMJ/mMHGw3YCudNmdylNCAKWo59uYL2s0Y4gNp7m15lGgsfjGQpjNjxjaGJafoRR/oPKLX1OkNpP
awDzn3DXTv+Z54TdQDRBATog69pWaswKUZUIdWOQJEzD5YkMGPoD3M256SUYp5ZUiFGg07jhJYQK
a4e+x2wPCjvNTUOxZ9eaHoPo4jrvzVSjreqaUWADC8MC/C52MfDdpXnEGbigAwhcexlipS6ziZbD
mtnpDKbafd/C4UuC7vB7AnPjfXAyPwSKqS9a8KBOUpGdAB5+jeFC4v0WdO3RcWh6s63UHwMAnJB1
C3I39qT1YNDtniI0pdtal1Fn4b4oEwq7T2c4z1jLrr8nlEaf7eoviYlVEzKvapzwwdM6wwBZzDRC
3w4+Dxhx8OJBrN/70ccHFZWfvS+ynQ2QV4iteEx6Mh0hLUZ3GhTkyUChr8FSsouw8OYAqLFbYN9f
y2VKDT5rtUtVxm8mCKGHQRL7MfO8PSGyHu/5GA4/xMD0buuL8AfCqAVMmFnLYxmxH8ZEelcC13hL
wwK2b8d62D6q6OpJDMWXKDJ8l+aoS30hPwsmUOziqTGNawNG6ux7C0NrB/QAXixniPmrXIwVIp0W
bpSwgEtjVornfPNJVrUBVafrFfky2TnbY4gpg6NgBiRbIjOxiuY4EwcJ6hdzeSx4Uxtna6MGHHow
msLuKeEhf0CLuN2j6g1quiXThcYRmSsW+BTPEksU3nlywJwUoP2CxOzZZfNwwXDT9YLJLPFthMk7
+4y2DjYoWORxngG1FAnajjCIMWiOE/VbCdTZVJ1LwgNmN7iL3lBv+nScLygIN1n5zHUYEjKQelAq
xeinBXQJev/8JlQllSjR8+DOjWtQZbrcANSMUTDWGCFRVl0xm9fYr2iyYd1Ge4wInVZI+DlcUiRM
wJpFac0RBekrKaLyxgrhe1ieiUGvOUl97VsuCDm6Sz5lCofYOr90GgGEyuIw/k2aTe4QISmPOYNW
oFOM+NyQBIvByPQVWMSsQgniogp0jqhjFat93gflZ2aBo1ud36h2ZA9gS+l+QNX2YbNw2IP+zr4B
M9vOmJZgaZ1Zmh2cJincqcW9gYGOHwhapCbIC+S1F1l29cjdeiMdSZa6KFp5LjAzTjUowuhuNdH2
kKeJhI2KDjrLPAL5Po5Oc8T10xAAJECdbV5TmspHxkbw733LCcCbjt0QFa/g5stCwEfEW8oAYKMA
HMq5Frmbqk3bdQfiqT/4BTMsmSu2FzAxvoLEGe5pGhTIFiCLrJekvcWkFv2AKHSDnLb+xKAaPAH7
P+ox3u6dCQB8ebCfBssadFbkT6wV7lhgis1DLyKA/S6c4VyrYsWs0EHditlGn6Jo6r+wIJwwPZe3
lXHanQAw0vaEqjV/9v2EsUQSQKpXwa3IyS4YpXvsYMZd1l71NTbP4G5Gx43idUTdLViMTWEqmy52
wWmbQnD6aXankmk8wfKOTgCJsoohZFD7EbMor18ywJIW6RSmPpEcMe8KoPXyvJV0/SECpeqN5OsR
BUjyiJG8guFbBLmHcVIUFnPKD7nxqmFXJSGItgXTu/4fe2e2HDdyZuFXmQcYdCR24NJA7UUWd1LU
TQZFSdiXxA48/XygWzNq2dO27zvC9oXddJFVhcx/Oec7/fRU5sLaqbqMQkxRzrWYqBSrioPIjxAA
S4bUr2z/4sNcjwAep9zfNlY3a5uURdUrl+ByIJdJ+6anCmzmSMMwO1b/HfxLdbHspLpvmUeENeoL
uFziDcgj2zs9zzdGNQx7b2i1JkQZHr8aSwT6r8jvW1rRU+w7ZWg2TX028qi7BV5a7cbJW26Fnvg3
LaIZFXS9XLYWeoN9YVUJG9jJ2yB0HDY9m5tv0VwOW+zs70hihzDjzIQ8ko0x6Bdbu4o1SwUVI46X
evKT0NLr5d5BqYAIpnJeae54Nkyn3rD+y496kk3XJYorDqxoDEY7sT5n+VAGnquSiy7LEoFIpb/R
PlibqVueJJqx0Bhn42AjRCswIiHkTBJ92tRi8Y7oy+9Zph2pHjD9NuAAqXbhmQQlygj68uFurLPo
RZvsIkz7osW2WsbgC9q5DDQVjc8ictSJBsM9RV5M+btKHA6cm1rYduKqZSpwvyz9bR9hX1G5yM/w
IdG98d17hJtSnCQ2BR6JZF/6ennlLFF89D3tPpt9vmojzqPANGUUWkA7Dsnk0Jd4Xb5t8c2EwpNX
aVZnezRL/VEyrAvKRSAmqQvryAMV7/qiYqfaITMzphx5vyeLq4hOmqtIjm9xIuq9NgjnvAyt+w7O
Lf/StLV2sZn/oOayHxaPvcVstZfMl+oK5wpTpQ5JtYe+datsd3hqi7jHGVa84ZDojnHqRjuVJRX+
iRnmw8I4mFlw1GKLlyz5k8i6byFF3S7KRv7JzTUEaXqnM5981cZyvPK5lePA1OXwoieJdsiXwb4q
6iQ9ITXaVWaqQmGIm8yxnidttALhFfkWzIzErT7kjzAu633feeqm9jrYUG1t7oSS37wMEBsIlHjv
tX4djHGbH9oqX65iyxrPtZ1Fnwa/TZAtDBUmm1xt2Gkt322VP8YFo2IjS92HTPIrdHrWhfx+dEap
eT1wqm6BEn2WraUFRWXFN2ldXeWjNl9P+FNmqVtPucrKk0pNa2tpzbBPmtjfJVMmPwNBmPYWrtPP
UEecgImFv60GYzgiY+13udN+HnXOFewAOt3owLwlKhiqxG9aj56xmRHIul66nHyfHU/GDH3qzm7l
WHReVYFFI6+iMPZEFcbCzZ9SzSkfKKqyc6k8rnpbl26QjJmX3jCL1fcQxOpLHlm7wjHrvTeJ5hpB
EoSCydb2SDmLnYiN6MoFgbZtjLQ/RDJNbE781LlVdj0dUdzrO4QWzWZOsVyO1vi51TlrK7ex6/2I
eOWmRgceZnajnyq0FjvbG6e33pPMx1tF04Xw07GDLI+QDTmzsjZ2tUzvJUPZz8480I4t7VsR+XLD
L/Kdtk7tUpwSVYj/qzkyZvCQw2faIVqQM4SuyooUIWBWXtfY+UIzs5ztOBSwWTUr+iq7BqwUaDuu
NKdhy+eL6T7L0hvq3rBLRL4bDWfZCVlzg+JiOC2cAyGXcL2JPU8cpKmJ7+webaBekDbBl1UbNnQR
6J+iCSg9mm2bZ3e2uzBYbNGsnaVEJK5KIz0KPurPld5GB7YccuuWPZKtaG6zU9P2bRjFzB4V43ML
RbN0P6lYNOwtexeFwiLu3JoLKRjnKL3oY6e/TxhSb5Zp4kAYjDw0ZWbsZMmIV3/wJtmnciMH7Grv
SV8M4FKKEqrUozuhVEXDbcOVOqNF9KvHcR5416ruK7SxOfBLKuUgbRx9MSOMVHgEyjG1N7aPUmgz
s6rfaHALumCI5ulb7dTx19HnN6RGsD/xM9VnLRrlbjaG+ihnOTUByrFpI6CpndBGq2tV809X8JaR
L7FFyOZmxytq15nvq00fYV1IXLuugqieyq+NFPp1lUze0TF0HAIju+SL2zuPS8x8XDW289VC682y
wl3qM6sUBplMee6bQq3rgqI5aUVd3IkxjjeOWc0RANyxP1h5562nAew2VRmbyqKEMca2CKIoyQ54
XNCQ4gs+i7K1To1g+JiQU7H14PNvbGcuEDqBlj8LKM9PUzJYLy0i44lZY41Vp9U1vG8CXwoC6vR+
BL+BcL6bX0HP3USpx9sqcn96mEY/2gx4ciSQnwVrEPrpMO1a9FFI2WGbsPXrA8m26sbjFk5X9XF/
TFudGrmt2RhPRZo+Rl7evXaUnvRM7XCZyyV6KOyl3Xnrm40SM91rfkf3ZRtFfNEk+7KgKqdh6/S1
OCJrUw9SFqJjWcM/2i++jbarKe+7CH8N5g/13MSN/kmvPfWprKJnCS/pyjLqkaFNKbSDadTobgFJ
M48dxNmF8/IwsBfDZ4x9171m523dlbF6c5cmx82yABAItFgsIdIxrv1kiawVzIXQLcvn/CUVdfqE
QlDuAc0zrJxRkO5phbqnrOnHr4OGO6w2rOjcFlHNhDsqd2mT8hBODRKtxkEcGNB6UOtAgDQ2MrbH
L3jPBBW/ZrdBU03zrXK9LN6Ufp7cN5FPJaYWRutD2hvosTR9a7iLf2TjkBzjZUmv7HhIjoXpuxcA
4TSwk8OXSWhfGGEuT4DVV+WU7vDHmTOHhrAz9kkcFQbffNCGS+ouN9pcLZu8r+UeTG9+X651krnw
vWoWqwt0JaKTBAQTYptkgpz41aFMJShJ2jLwiuVayOp2cwWwhxVFiRSLEyza+phsXOA0CaKxT1U3
esWNzhze3OazQzOmdG6BYKhanA+ENrR4RxiJLF81BHvjre5r6cGJKyZlJUTBl66c6ulxGWEGWqgc
aHi72160xAywoXINF5cK683xzFuCKXBXRSp2QrPVqz4L/rsgACJed8aXJZr2UnPVI/Do6fmn8c/v
Up2fEzr0df3803paeAKIh+2x5ma4wt77F9lUzYA2zU19vICqtDcA8+JAxzLmTsVR87yNjD4bhbkf
UuNkZvZOs5qdHetbz8Ur1C9bJItb/tQ9dPwNUtT9n/9yf9RO0dqsvxsxqLrlEB/iG78omQodDraQ
xnipa1apNbWiPCTDvyDY/LMXgXdsuUR/+8L99Q2wUZvQ9A7jJTGgLfFvB3N66VZ/iaL+Lsf4VyNJ
RsQ/fer/IIr6G2Tdsn1r/zCU/PiZ32eSa4I0EQKw2WDJGaBF+Ib+Lu7wLaQawO5RaqBvIoL6J3GH
Q8wRODd0cEwfLVaC/zuVNFGErBM3H76hixiJUJofsq8/aNvI9PknD5DtGX98gkBR8y/wMS57JBQI
vyJI1jPRqo2ePoHFRtjbgGSashv2CxjqEwWYfVi0igiIis3fV3gF7pWdWXh/PF0f7+kKRdDTKbzl
bo7rBtnVZQHH9eikeM0Cp3ZIpWkt9xLnQ3s/p0PyWLQ2YIB+PUAjR/9c1RLkXuqmJ89wtt2MdnNo
0/QwaV6TBEk6Ui+0yDzeoYdyEHKtGaGcMuOhaVFrIzEuz9I1831vtrgAuvK6stfNXC5RpaZFfNKH
FgdsUgASLDTH3Bha5J4gBuKkl/l0U9Vevq9zz7+a22jgKHcm427Seh9YQyau9TnhGgaKNnBqmmpn
uHq+1ysj+qT7iX/RtexWpxW7lob+yG6o2ugOWvlS4fbiDqnN7+Y8I7MvZoe13lAaYVM0HcAT3Qr0
FH6Nadko8ps86fd2LuqvNFZqZzYwZ1XS5Puyr7InZaUOoPPcSvc1w6kDrAzIhdaIl9Cd9bDTjf6l
8hKJaDse77oqWd79eZw/YZQx7yIoDQdcr83FMdPpDikRyyE8AjtcjP0Zc5D6Upj9tMGv5e7qIR/2
rp7xZ0TTFFAw54ehZHqlMqv/qvlmkDT2HJo+A4AyOlqASrc9yGQYnFW5aW15XWT1evBqR/T12QZ5
8/IC7ULtlRrs7xE2B6woXYID2Br3gEblkRKkuCXXYTF23D7ZKUZjq23NJe3PNZuh52hO/FdGb4Db
IYniNHTGh5rZ0qMvreR6EY64HlktUnZjHX2RndVepb3IH6zKqplAUDEw3K7EwZ5yRAdZbpp3y+wm
11FkLbuZFT5Ahdpz78kR0TGndMrbJK05rIgNccty0D1VUefIMF2s/L0HfXSRhDQdYEqYZ6er831R
OwmjCTf5pGj/LmVU23fo0xcUIvN0Edpgng32ynDuqugGomX7mC6mH4J6yY+F1h/rUq7+z9L2Loai
+aX5d65VZGVH4Lr1IWWDWOCnaOlCrNi+yevxbMTcx0OlmoMmOtwHUfcW94i3MUpnlCq1dN+UOX6z
FZdgNNeYxOfCPlZKWjuX6dlmdkvj2bSy93k06yjUIst4db3ysWKX9ty29czgpBR3Vew4JRJ3eIzQ
tnGE+qw0LvGAFTgcwR6+QQNIb90oU4ioTZM1GiwMFnL8ULQk+ZOXiCIcWJBuxZAV5zTiQxxNMzk6
PU5eRsCMqc22+4KgdGiCLtMfu6o8RsbonCoE/SXsr3Bx1vF2kqfZHQq6/N6W+cGZx+7kyKU8oqVH
911TbvQclq8MQpOjC79xh7NQbZBw4lItp/S+boX1bcGpR+uXxuESM3xN6fU/AeOZntyy1u5qo6hC
PlBmP02cQV3ALXSrNdNuzB11Ru7ipaHv7+wuLfayxbaPSj/Hhn43oMv8pJF9Bb7a1O9SAUm1BJTf
hvkohksphubd7DAqSUtsRjG5e8yN03bI9V7bQh73PnVMBeuAGVSeBMDIKuCKc3SzsObea8ytkmBm
NxQ2w+SsmnXohxGD1r5cWowyFbvbje8PT9EyWymbdx/zSxNhVdbaBP16XyznCvPN9VxKWLS69ill
6OvR1eDdSHLfZbauROg3pRPmWkKVytAzZ1m/rUSqAiPNqi85YM+zrGL/zsbbdWxbeyoC8AvdHdKY
jB1Nyb68bt+c1J32KcXarWidoqNyNcVl8CoUDbJgKs+WytkCsvCffW6Ny8JS+KXxLDYsy/DZXzrn
wI24hDQgw6WNLOZgTBSu2pSZI6NN/6rorea2S6W6ZveksNckORbqot6u/TNiXryZixGzmGmV+YKK
xDg4HX9lI71qF0+p8W1xo/56JAbpzTLVermAzvgUs6l5Ao0+5KyqM39npn5E0xPj/5sjpLi6jG91
nb0JtltmHJGaHkTPW1/G9rKZ567etpPhnb3VU7CZ8iq+MVlh8EXTR1hTlg24RPTLfo7Mfl9iUD5m
/lI/5T2sIEYiW8jty202MBKqB9K5kLSIBQ+bVlqBHU07R1XDRR8i40Tnk33GhJJtmEZ4CJS4bhMe
8TPRP/UBhhrk+UyhfMwcJ9kU5Sg+5bKRB06m+Cg7YzMbjn279Kn2XluuONVEf+ywt7c3elLmRxuB
zQ5dXXuXz6P3hORB7nShxAOdDqKjwcWNPkNB2Jmx21yaWX0p2YW8i6Xn+O+bbmH9NFnRfsKaxDbf
gwXTame7FAaWwxJnNuzLNZdOC3QARwknWiLukP833P1pGj32NoVIkCJ6AGli+t2dilR+qGIe6YCx
RoZaq21Yl7nSU99BZmfHIY8Zb02jdpUAWQBSUdwOQ5kdOrt/xSqLrAOtYRx4/dh/yTrnFd7Em5D9
dzdfXom+uS91zE8gmGteTxXHhk3stlHJo6Gi+lSzGnsc6sx4ztKxfCd5bnppJD84lI7GVz2ZuyY7
1RF/RX+qVasGFmkO8h3nmlILdxSG0UzY2+RDZeqsgtNplZ72HypU9aFIbR35vf+QqeYfklX4SchX
NUAwoazEvv+7uHXVuaIsQvJac4BSe6GD1VdFrMoI+Dh5q062XRWzFHnZWWfAfuo/9LSzrT4LV0bp
rZzi/OzGto70Nl5iuc+XLEeTCyYBGyzZKah1kY+32pOt5GRvWU9IpBAaPJCjchOT7aCY941flbvB
aV9aEKxBM0U5yhM+SYL1XvBijAcnqSHTF11/4Z+cdj5c0pAx/ylprKveN/ACCq1iqAeF5RkzNEIL
I3kqlzjfxgTBnLhBQFFrSQRIKdfDqNTnyxBH6tLwaZ6WDrZwnIxvK4D41PiOFjBo7fd6Oc14Stdy
iyCeHli82ZyT5JjJHRxLpjmV7A7eilXJlJfsmSqKcJbWXbHE7YbtSHRcLGIV4CGhBS2M5NQJkEGs
QhD16PVVLB3IHpGrPvemk4fYOed9ooYEy2Prb4ETyW2T5NV2lFY9MUnKuMhkDQpl6r1DL2oj6HKj
2BPtJ75bPQ6tsM5qgBrBqhH4isrf8V5a0Zdu+95bzCntJ6kwmXdhovIEpPhHa/KXruRfNXEC6caf
SPT/lr99eSve/tDDffzIjx7OIvPcQ1Ti0HjpuNP+r4fzvN8QrRiYU2hPdP6TAcUPgb6NsgQBPlHp
poWE30cP8sPYIn4zDIyM4MUcvnE4Gv+THm6dI/w0A1kz/Vawqo5DYEU7/irRT3WmX61paQdf0ygC
knReDr1vtY8/vSf/rFX8Jy/jrj0nryY849cw1EVvm5nDSUNvbemPyKox5/bCuylG4uX+hQlsHdv8
8if5eFdIFWKIRv/Mx/ezCYzPAvz8YMrDrFf+jXCa4RprEVSzRUy3tVNwH//5H8es6B9ekuBtrBOM
azydqLHVCPETCnjKWluh2mZEMzcSfpSquitIa0zbKthRNuvv0X8WHpbwnegxSAM/IFJy70BHKffK
jvrQHlAfBv1UYjVNk+bgV5NG9eY34kvJbgcmU+vvcXH7+3Fpkn3hzAY6z6k8Yd8t7vKMFLhca7on
vcMKQU3MZSDhb8m5Sy5WRNLgxozKeD8rzLVJ1JJwg1j8zgBw/g1y4fIcZ1bz7NbRtejnhC1rXoa0
ueKwGGZ2beEW8cI4RfNmtH3xfTGX6mYxx/TJEEkaMKjKd7aKS3bSxRD2VTkeRCWJjFuUwUZYgHZV
88jdAKcl78z27OpddUHmx7mM0fVN5BFLOmcF7yB4OKgZhyfXsy/pfDWjem89MmmdpZhguC0xokE1
ciNQ/+1EazSviAH8EV1n3Lgt9v55jMb21bcNe26v4rJOd27pIl4YJd/zUMSkcnLgF+WXvnHr15T4
kJfUz4x7Hy9nHI6i9b+mHnk4Adx8Fx4fOlQ29Wky7ajk8UBDKo6/ZHG+DuJLK78ROZCWkPqnunIp
GM4zLI5nb15IO5NJA8pnJeqlCww8C5jMDQT7+3hKBJOIdL6PwcNvW100r2Q/DbtqEh2zdge9xkRw
0Ff0RPEep8z73KQ1sgLPPke+1yPFXey42La8OXEp82uVF3TLqGvuTDIjr8QC5z1oJz07OuUgNDSQ
qRSBVgE0x5p2pJ+w8ISW7dack+xKpFH/NWqd7kumz2m+XaLFKbdal/gn3oKWuBrnXXV5OAKvuSAv
ADTi5l+RTo8sqq2zRD4ZZFn05Lc4pZWks6UvxrmmFVPYTiPyCMOiUZCJE7h1d061BivB1EXwjoWX
voFWZuWiuZ9N1uybuHJmEHKOupdjblw5cXtroxzXAwx6Fl9tnp4JBzjBrxaaMn34NqHM2NmN1l1n
Rrl86cg+Dvlk7S81wMEbLPPwlJeuu1d2p4UAPO9h5yfb3l4+aTT+FwPnz9aYl/aiucuyHX2mBGXp
92Gk+8NuRnlR4g5xTVkZh4QeZ7AoW4Z4fi+p+Y1ADj0GYqeHxpoHs1cbKdVmOmyyqMjsLQjROQvn
XDnLlTfm83TMfUGgbkhxIkQgNSzDz1k7YptBwNe3Y8QbUbG5mhlkPVpN6kVdzrhn8obx0Z27eIt/
w402NnAeSGUSbnJgK7F6PzxEC+NA0/tpYjPp7YBxGzCJPEYcmyTXZm/Xpm2iLNJOOsIosnGJ7ofM
XpOK6mSILo6C1IaQqSnH2wimEWV47ag2PvtSw96y5lDYr0YN6A5gc7mKg8Zm8o3ntB9Raysgpe5X
9oF8UHFHlM4pYwPVNw9ZAZQXi73fZq+aXWcP/lAk+0aUHMNV4dqHQXT5sytnZCPSNFiJj71jnuxp
qESAM2vdMWuxv7c70zzBulVXGE3sg1FoggY0m+EpFIuvPxpxhe2iVet/jU5SPszott4do4T1U+pl
vQNuZh6rHDRs0FuAcbI+t4509+UpYXe27Yp+tZphleRh98bqrCwLC4I7uPpOd9qK1jiByIN+MSzZ
EU8BJTc9gJT+Z5B4Rag6rXxYWjLEAqTZPZgJxOd3k2nV3yzH8q74RZJol5G0ALnJL5YNYSp5vG3I
3juCs/RvUBk6b3kB1IJIooEkv9ZF1zwyCwszglrKkIBC/jdb64rvYAbzZ1N0022epQ6JYktRPURF
nNQBTrJe5/DInJ7nNt/8VQV+ZN7/iyoQmjdx8H9SBr7MVUG0+89l4O8/80NfLCxczGsY/MdaB5jK
/87y9VV6vNZ6tCmEBq/z+h8CY8pAnNEm8dOuxUzT/ElgLBAY+/iauW4oFT2yzf+DUf4vZeDHugnd
M8sHg32Qb64Fzk8FDD5C5GRSjZe+4CLIN3H+5ad3458UgLxZPxdl//ACa9H20ws0k5kX9cQLeJAM
Y8TGvf/GPgtMJuikP38pm3fyj69FJW0jjaUE9NlKiF8g87Pe6rkNYeg6tfN5dVcXv7utfc/IlP25
TafIe48rCSwAfTHDhgX/uj0nZJaaQkXF14rsHTe6iXq8Sb67l00kyNYu+2+JJ7ykuOobq9Wss3Dq
5Zi3fgra1EvFfHbgccnHWXWAYRP71HapfpuqKqWSY/ZUkstZGmw/zMYGIMUtjwkKf4XfUQ+iKMke
iGtbhcpk+wJyJVMPBkeQUOoxMuqNUwOr92me8p4wVtW74TLM+Yhn9UOX7dKJb+zJWS4e6oHxs1Zx
K2RahGbQ6wwCgFBxmjcWIsPlnHZ+rD2M4BmtcmsOpC1pddj93XzufjjR/zo1/p1TwzDF+iT9//7u
y7fh7esfesfff+THoaFzaJgWDybNwQfh4P8ODYOv9Y9jAnaCcMn9YBto63SSRJX86BbXRpIej2PC
ou2yYYP8B8cEz9AvzxZ96voy+NZpeNZg4T8+x3EHDAWDjnntcj89z6NlH2dT15rAXkDqcCUqtcFP
dALYoPSg0tWwFZS+WwAr7NmMVl3ZUvTGJztesgv8RtT7amKEiatRTfaGB2t+Ngdr+NRlRbOhRFyC
uJ6hU/oDnN0Ai1O3QTFRDnsoSvo9mzv83IMcbpbGlxPtQknBkC2Nu0A9aMZdUlgo1pu0CIlcH3rq
z7nbOz6/IlHH6QTQIKqsFAgNPkAIOa7DuNcbo4Nv6Uu/WXE0X1Icmzi35iz7qlxN3QBsHopgHIvp
RkoSD8CHSv52lEHragBIrXus5oYV0aKjzt2DTuZ/NVu8zqfei9CLxHD9cAeWPLDkYE3ayeMXrMD2
UjCTz1sU5p3h1dWdb6XR/ZJmw43KSWZO3ZzdHfZjXJhtNezTsXEPKE9LFaYWximEnRQEjddniKqs
ZupqamTjqavrDjnTZpSi6tRB6jYLQ8IjItPde8TGRTu3ScQiNhPcshIWZ+lNF/zARcl+kBDGI2FB
qyqj/pBopNQyZZltoVbhHX1p65zxAXVkmQUNYA9IFnYih+mSqQHUBdENSUNmYhU1xa5mfxQF4PtM
B9egFqfyRuqzthskQ/gRMWtncjiqHkrdVcvyK2YHKBzI5KIddXnG6JHLjbLaYf3iuMthmVLg7tq0
pjZnhUNS9anrenRIF30u0s4E6Nu2w7gUQTYaY6t/imRsGMvrlKwA4K/dqLqiCGyIa7m8++vA+3cO
PJ09xp+dd3/DMl6Vfzjw/v4jP867FfViUSaB8MHn9DG7+UGz4Cj0mKKtYoMPKQS3/o9h2Uqz4Kc8
onhWkYTB7/Dj+NN/gyXjcUmbYIZ9JED/wenHKffL6ecjFoKzgXAC4QPH8i+nX6Egkk14l8njxOmi
HFB4XYEdxbOdSpyrevAIuMc92y1QCQicLMQLgRGQpbKyLtpHo7A64AsrusjY5k3a1GNKh4FBx3tI
HPZgDqaWtEz0PqzHCYSuZY5Qm+hG50OqjaOGx4A4q2I4wrHEwcASD8Icz3mZzylepSGh68dYXHLI
4kln9jSII7vv+Xq2pHxMTVWTkOF80tbjY8S7s+YEk+UL5uEqLQBnFelE82DbmfGId5OeA0PBqK0O
cfBmXjP4LGGVGumFFmZbDluL+wUM6RtFFG1T2bXDdQJCrdnizuYcboY+WVj9RgI5wjTk+2locm9j
+xWL3CJSKxQBLkfYsgvYK00DPees5zP7EY5qjROG6pDzu15P8vTjUIfWyv8xYEMO+2I99w1blq/d
eheMH9dCtd4QMQ8+jJyPi6Nd7xB2fc0mtRX3ynrDyKVykThGCsHxVJFXBsfA5g8FecrdJPMUmbqN
WqM1nAYGd4a+Maq5z1q9uRqJJ14TNAhEAbGCbjTJRvvorNehn2IlM7rRb/dJalEFxm1DosnAVx1b
HUFQd8rJtgadYrE3u1yGTmVPYC/SDg01whWNMSA5CgHtQFNtRM/SEC50cSAlLt5Ale69nTGOI5Ce
tArBemHfno1O8EZHeJtCvc3H7y4e+beF/K8dCulk2a0zKHwr1vxWwCxCKdEU9r6vpvpBL7l8yU3O
P7GvXQ1fA2vHWou6Q87uRGyMxr3hfmo2eABYVcREkxOdm6OiFPqkD9soyhXkC/DSsdv4N5OtyCiA
BxH2sNzwe8jJDSqzyB6IEMfZjeWWmVGqVUcEv8axK9xi42Bp/MzT0CCfSHX/iywGnVq57YYMw4Ey
HiXqluPYFO7OyCEZonWQ7QOsxncx2tpmmL1lgx0IEiNPQHKsXNipJDdMgx9GjqdfFU5unTJYDK/r
7HWPqtCRgd2CPtrYA5dNyxjB3LRSPRJK0lyUJ5YveVfIDSGs83OPAPcgF+YXoaYJPw1qjZ3wUGvt
zVxN5UXZ5BfjgkGuRDWP8NbGrLKBulI9ORFEklHzyyPU/OilYz6H+6iT+X2GYCpsl4xwiK7YdxVC
hcaVFlMOKxNQcVQfzt1k+ruqtIyRk0Vy933Qbnu7q2+aQvq71hH5t1LP5iNj4Sqc1gytYZr9oJTd
eyoSC5jEyI0K6/ywRiQjODfepnF+AWFgY/eK/GnjDwaYkQ3YRD5HqgsV171zO7ZYknhZMjr7uQn+
uhX/nVuRx3vVnv7/bcDDiiz7r81bVnV/uBt//8HfL0ff+c1iveDY6FF+uI1/XI7rcIHKC8mXb7ks
47mYfvQG9m8+g9+fhwu/342W8RtcVzhPDjskB8Xvf9Qa0Kj8ejnyf2EILkZqe0PY+joC+KnF90Vb
wrBVGoRefbjzbKvYLlbDCJKV8RbvbbsBHW7cm7mDTayywCYPs38E5Eehl1XjI0FPxdnkkQx11XkH
1uNgF2WalmFZkSLlYpnaZl10H9Xmwco6Un0t4iMATD6PfXY7GkifszGCxoC5MtCdFNJxa/lcXiXG
EB4uaksrNx66ks1+XRv0z2ZUXKxxaB9RDSB8djtrg+OCU0rrGeWaT9Cqv5s1cCUgtnezP3f3aeXY
ezXaFhEMGLnuSfzsT+gA1Xl2QVsFE6bePVKoZEM2Lc6d0XGRKk4o0IjcOFkND2/X9iZS7GpxNhFv
56VxNGMKRrKsNgMasQL9sVqjpkQ5HxbRiK2o1ygWW9lXovEOeW7c10KHBU1uPZo5eKeSWIl0AryD
qcsA9JRBfCOacteJGoabj3nTK/WGNiUbseooAnaJeeDDKs5LZ2U719ZQNaaQb2QlGcxYbr2bjGgq
D1PJKoxTbYq2LP0flF2qzTjHz2gQjaexsJ3jZLnDa4moMYhbfI9iNuHK1iBdxRY5C7V/iAVZF+cB
XefyUCJOzHqMnpWnvYMC1enSqrzXll3vgMcN+rJql1DYFZB63KgcoQw15ntllt7Fj3yhbUdPmVPA
LlGN+8JomwMt6rRH50VwUoLh/2YqSszrbie6YE60Iu4C0jRMiN4RRD43a0SYrjkiWy1bNKLQB59F
OWSj7KKh+6q1DSuLKQJkUTdL01xXaU7wOlTmiuUDabsmDjfiJYapXMqTK8vOaV4rQ9r3zYKFISOK
oUpQIuJYrXAR3Ema2H3591kSHRUT4R35Uaukx1rqpgNkMRuz8wR6sxUPGmHlXrTV/DQnmteI4Pux
LaTopV8JMioFMV2D5Z5rtVOtLPsQFY+OeLOe7kbEIwUjplIBCyEfGFyzFk2bhIp4zXJrkRskdHIs
+ewk2xgLVPSgcwqC8tbxInYL9dVeojXBBMDYfQlfpA4ZU6IswxgYP0u6xOKiYTTUQ7zZ4oapvDPs
cs0dJZd9DPsCVzWrSODgh6rMtS3gKDMKR6+fHxpJ7G6Akm96yRCNATFSjvlZxZaxyaMiulkTnm7+
h73z2I4bydLwq8wLQCcCPraJ9CSTVhKlDQ5lCO89nn4+pErTFKWSumZdi67uaolEJhARuPe/v7FJ
nd60PXpXO8QDbMcHEBA0CbOmSiQ6PIcTGU15eWMjJnmn0AjTyVcSv3V4nriI4g5ZH/Q49g8hoVAH
t3Q01AlNi1tZ0AIrSE22aOBl7vDI54ScOwte3Uqi4N6EomnvaDrzG4wNg53DhCSUvXVNSkJA/VGO
F2WKc/0Kvsf84d8X4n/zQrQsRWf19+9D7ymNnglbiH54G377qe+dIu0gNhigu4BRZwL8C2QMT8Sz
fML8hprJ/7wMAcokQZToHZZi98y4+N4p6m8sg1+IFuJbH/mPaBWSa/yAQS+WpDqJ2eTxAuABy/34
MoQ8SLBU142nfDDUph/w86YYjpdhjjP0WMRY0zEGSks2QiRIrjjy3iZmswi1VF69f3H3br5xH35Q
urxG3/k0pmCCgZ2CgLdsL5/2xauZcVeZqLDroQnn8hQk0OxXHSLP0Bt7mK/IL83ug0Nli8A8c9vK
I5mZjs+fG8eEvODkX1TbIphVYYg9f5rKt7OF7wjOHZb/FQxHjtvff+KzvuUFiUMsn5jKxMU+EusT
+u1XnzgiYMXmjXsyRgrUtT3O6VsQJdfYttBcIVNOo4zXEZQ+xHo2tlNTIoxdhpu4XNc98kM4aY30
Iq201uRpFbwBspDBNSrSJNgERRzeJB3xWMQ0NGsHk5d3TVhdJHgPjpuo0ewrBLZ9tvv9t/r5MeC6
KrDEBEGVNBzLFObFY8BBlRiGMm1OFErqHU5TEhYi1QoM3rwbb5ArqPvSl+nj7y+7rLWX99IBsyXb
11ALuMw/lo/14rK8OAKzRDB9yt1ZnmQSdidSSL2I9IJ3v78SVe1PV0J0ggUzdtl45b5aZyVt5lzR
KZ7cUphPi8dcuvNbd9JXvEc2ourS2TPE5BZebFhD9qdF87oCXYhUQrdgR8GZ4nR4dXnHMSIUpdBe
FjbcUxZ31lOSLp/BmrNmY9fgC5Pg0WONWJ2VCYXzlRyU5jCoybwcbYPyAFYLEWUxLh1vjbrU4SO4
0/S1xBFyLTSy0yioCrPeW4Y9d9/6I3ygf62neU0jghXoYmCNVSrTRpO9usBPLx6UsDsrtyxfu5Kd
nz1FdQu4jEykhdCLFiQPjkMYJZ8CVxEYOVfhFkMNEn/gHzvPQLwzEuYwcDyziPuvUW04X3oLLurx
94/YtH56yCC0LCJESUwk2J2v+FV2DTm/DlvjCoij9JW7Zpo0Y+GxNK0tbAgPz3tx22eT1WEBFkI/
lzlISl3u0qX3TdIquytTi4bYSYfg/RBnBbLrtl1R45ZvCftDelflVBbnxprMF5psP27y07B03tXS
gwdwM7BIObfmeh9me0Lh0js9Dm7gsFIgpp1TnTBqfmjPDb699Poyon5Z12Y3UwkMbnyZLrgAgI95
DBesAKkhsMEgQrz42V0RUpQFWBgWjEEOoA1zPH4um6q974QGFDFkrcOQHhGt6ev6QxXKIdn5jgaA
AQPc/6TOsEaUV9rHbsE6yrIh6IBUyIOsVPol6kubfb/gI9EZKukX1KRe8BPYt+VOmrq6rhgybHCl
q7byDLmkgKOkDtLlVF6/oDJZY4DPlOoapQWQDa577Z5XjT54+YLpuK2TPo6ZCEHPVXlP0QP2o2JN
B0LI5ifXLtCXizGet1j14lNLNMATAWHDMznOAEqkLgMu5WegaVwwJ2NBn6YzEFUvmBRkrmyf81dJ
ul8gK8Aq4Kv4DGU5/gAT4wxwmQvWZZxhrxoALDAXKGxYULHoDJDFZ7DMOANno+GMl/Y3UL77BtET
KbcA9uE3+L4ZtHGJQFE1R3nxWf8L6+++Qf9t0hKMfFRRNe/IgG79Q1ZH0CJiPS3uBT4ah3gycMbu
eAaYrVRCjTyuDLln7vu8D+GjDdUGA5xAeHWKR+R1+G0IkUzOEK6Zvqr20v42qhi+DS463oVb+zzP
YJC1DDcoJJl0SCNpsm1+noAQHbCMQ0Yy1uCMKKlINfBB5UjM9lGXhapD5T6gg4PT5VMVbOGBZ4ia
Z4sTM9eRUHlZWONt2TdT0Nw0tDYZVoWR+6xRukZiLQqMtCLT7dyTBYTjH3PDaR0r9vIRU4Rp34BV
1kTuBaGTbfymnyuQwCaPtlNqZxMjliYrPUsnxsRzICqnuzqqIs3jservtTKb5ZpQK+wc+Y/Q8MYV
+Dh1FP3vY9yZs4NRK/xEkrC17+YOps4WnE+XFyGqeCh0TggezBS9L/GxbUl0Ip9BT7ZdySfYFG0a
zBtXjjMSlRhTmqvMJQR4g6VeWRMvLbtjDR6SrgPfCLq1gw8ZmKvTUJ/kc2zMX2EQKjRBfIAM3CsL
q4MEAtsHEWFAeG4klYEaHZPLufMTsj2GulQ3sT/EpmdgzjQTpxLj6w6HkdDk0g8w3Q2VU27kFM7F
Aeuyge5XmXj+LX+PVgNGGcsnwBZxHCKiq0hd0z7WpI5M2ipiH+knOUPCY+7em5rxwIxe7052qVD4
0Wm1V7iq80oKSGDgBxRRYMYWby2Zf8D9LA+P1ZSl47YZrDm6kG3QPpiEOjxZ42Lq6UoW77YjsMHY
NPYMuE7MUkyouVEleI0O/iaSUYVx2kBlEQdxf4+nz/CprENj3ztD4G/cxEJKnrs+v8dKi3jEbrGX
JxL0DPO2aS35IFty0lYDUgUcLOTkoDfSszja16Ouo4Z0gka/jjRHvcsF3tVeHsdVs3PSBp7eOJmt
68HO5NmEQ84HK+hw5QVvMPUOARirO+OUrNeuVCM4cKN8/SauiQa+091cmcAJ8dBdtWO7FJ9o4G4s
TG1GzHMzLl0U8wzzUM/amXRbZ/nyy0cfOJ/4XMTjYE+U8y26ChnXKkyKZPZU0rN1MPlJotu8dtjy
dUdVEPBnnKl6m4fXtJETiS1GibfqIYTT1l1lWoiVBvKMirBDgXh8A+CgL4cGm8njG3GAEPW21Mlt
nr0j/E0d3T6K3JVLKBbrggjNpyEnyWw11gAYRjuK5iKgzI0ZEuVJfO/yttg1uZCnSgXVBxOHQdz2
zDDSjwXu5t2FD52tX0+1UxHR6EwGrnPcVlgc1QRyklg3Y9cQTlWJqU/eDwxTmj2GXdnzNJM6sIHn
l4Zr+gAXpZY+hc0W3rN6rwk/2+L2G4BomRxzUz2Ed1HRNhck6y2uHHqtBxx7lumsaI3VOxxo+2CT
6jnbZNZ8Qx1MsLgKh7opn46uZEltiOtljcQWMXFbguNwEsVFtLqQdaeDKKm07XnTGj0uMzVuW8jN
1YM2UaYfZ6wA5ReyuadmlcFq6In+1flVYyaXROchsINDyWNBSEXszHbGXqq9GicnvY97eL6u0+zN
jGiW/TwsSe0JYSYzctykKK5yezSx2RVAX2GVZ/1FMA1l6LkWRkMPVCLNFxyXOUY4OhsccUIccVdq
wOKCt8BU3aNcltGjLNAi9auZCmx6W7YEwvLL0C0y7iDt56j55fCJOYnWe6nT2GgulZC3KGH8eVd3
VROBgizjr0hvY+NmBECzTpldLnGjZS/sK1OGxKhPVDewI8KSpza4ObrnGniGs6Np0o0cjbFe99iM
1bvZJQAC854xwDfFn9AIohWxq/cEQMmHOGQuwHaI1DvWetbc5IrxwLbTSxVv3SwkpXXsPgQTHnO4
qqaLGJI80mE9WEFrkheduv1d5TeKXMWAFb0pI4OnSePAPCsy2gRmM2bnxo0+ksd78MclNS8asWS6
SmqtHNZZQ0ghesmsa69S5NO0kQpiAVYROGMMo8AapDLZ9xhJOBFTttC5Olel/6pT/sBLdGANvqjf
f7IY8HBs//q5jT537Utq4rcf+wtKceSbZWwubUc3aEoXJuF3lwHHeOMgLROCwbopUW/QkXyfKwCl
WGAJzCK/Wwl8H7qbUBNdcohcXsvnYf0/glLgH/7YVZq0rrStQmf44ViYrb7CAqhKMEIooh5sMZBr
PSS6MZxz5Vlt+zjZySdXIL4vixk/DhI4PRixREeMU8IBlZSeaN0H3GuSo5a2ydXYpZe9u4QdazZo
SG2syC6lQomp/afOZEiHOpa5eybWaPkMqIqV2pZKwxbA7pRHb39bEqaCZTEyt9h0k42siHgMJNek
Au+Bl4lKEKgf13HSPPapQp4YFez5QvdsK/5kA22u04y/nmB96DGErw9lXz8yBsHtz+oxGqKe3GS+
847EtTucpj/15B3ws+VjWgCbBS3c+cKhTrP1WzxZMC3P+T52OZIuXlePtozVql2UC4PG18t5X6MY
z4nq0vBdq91DQBYXJSC3pqckDVr8hyAZPeuJNq5sm1tZuDWzGpg2xClwC0yY/XwFboPA6S7CUYhK
joEjPpheX5ookQkVXnWhXuxjE+EJNvHp2q5s/jQxbwGB283yk4RauKtI4SI364vMe+IWlKnRbqxW
zrdBkd7i9dhv0oZLUhFaF5aJ6xLwGY4xFR/IKO2ECVLwNmmo2X1nES8X+fMEvr6vjJpYan9C4JpM
9HoqDT77qSa5D+pBCZTuRp7i7SrIQ1wCz7bUKe6qwOnKq2PVPBAqnSCxQatP4ua8LWcx7weXu2dw
sHNKOoyptIfzIomqCRW8WTXr0mEdUJDdZr1L9plQD4MreypO/pEJ67aP+FBBnJiL0TfOWzETsCLI
xqOjGNP0vATWouXvQl45RVg+wfds9I3Th7Fn+zZtCS9D0gKoyzPLOrGen0eFCxgsP3eVDtEnZF08
+5l/i33sonqp5euhdcnV7At+JuMu4ZzmrnUon1eiapRXN/Xj+XlnAa7dPaJtrx34vkHIkiGhi0df
MRzr4OodhQye2eSsapSG1DWsTtdhqRTLXmC6Pb1NQ/7Vdgl0lXwQdh5S3zKJTh23C3rEw0QnsBkq
9onDoOCIn9B8FSKY95TTPDrYsXm2wxN2OxaTy24834y8ZFMMGn+1TLJPGQKpjU/Rc0x1hgGmz6JN
k8Y/Tlgd3GVNXMIbHAhwZyJEg1mW2znDabhOCvh4tcktFT2fIQibC7fRxl0ALndpVH5E4TYzKnPY
lBgZXOIFjIt5V7DKoOlT1+fJlauzUUmQFGuX4BDE1kG6EewT5D7RbR9ap/P2MuJ53guJ19NoQm3p
IJOQS45Xhch43GaokmMQinw3orDdkG/CNkyAv87PVltsxTQfv8aeTOxAsgTyslJ02dyb8yqfnWTe
MotSO0TtyYbOQG3hnKTrQWM5nxfAssLZ4reROec7Y+IYUz3725zVvD8/5rYbDPYBywjnk3bTx9J/
KiNL21skM+AvyrXIVdX2vjI4vQgqRVbMI5DJM+4MBuwddo/AWtLLmDhCYCb4RNRdfknXOZ6sEQPY
If6kBcRMMQ/KL/GNSzbIdyMPFzJc9Cz2KRbU8pIBqdo6Nossz4z8UiNP2CNjgJM4zrDJ4XCgbaKq
MHcqTBv0viO/TA49eQUGjnKtMNZ0/M2qYux3GOzGXVpBdz1GmUBtZhkbLQ04FAPJ4Tbw6DQHe2W/
029DWPe7WebTjiJO35Rm33uo1UrP7/kIQyfZRU5Z7Mm84h8OuZPns0lXo745b1qa9h6nC41Ikja8
sWqWRG2Zt/q0SPh8DTd5MHReOwOLqRpLsJWI51fA+gQ7yMEVzfHUOckz5DluDWMsymJusa1wr0wy
fmUnea5mDjRijm2z1lyLI3CR/zup5t9gVUffXVTpzvWr58rh/866eMOmL3GA5jwxtTTayrr+7Ar8
nXMNiKionHcYSRabRAtvtAGXO3hRKwPZ3HGKRoQyWtqkEtnSJDZ6MiC1yUdyeNZzOn8kTznrVzYV
gb1Rrmy0FR5d8Sc9LsY1tgMK2ZvQH6yAsPjGHcr4CkSiO0aD4BEaAuwBlzlpdpuYJMdVWETtDa5m
NrJIpNEYxZAGA+VrSlrmeugbG0gCYSk9u6q0Y+l3T0Q6F18QcH42I1Ew0zbG5JmprzYDZ2nkfXoc
/8OeqNZiS9cyqnJVk6zrlXHNno/NXlsHvIrWDH/8KzUUs7ZNjXzAfFQPXedAl0lGUzvNrfY4BWbv
hegx00s/VEa7qutU2l41Yed1snpbnzYBsh3tLu8oH0LHfnhRiv1iLPMKSF3qGtPGzoCiVzDpMKi7
XsK9qdL0mQSQDv/nCY38HD5HCS8Xpt0PXV0YLCt2nRmx0n9/XcggL1H6b9eFkrLY1kMbF6/qKbBu
fVJt2e3lcD7s2INGlHzJBybiY5k8//5qr6YP364GrA03XSriLV9dbR4CAnTnvNunEwtkqQQIQtI2
eK6Jb9/r3ybgD00A80omHX8/Tl1/TZ+Gp/rryw7g28987wAQCZBpiDIbJbj9rcz/i1nkWDQHxMT9
JT9YqLXfWbfqDUuX7kDBOloM9Fi+32epCNtNLMEEAnXdXXTl/4R2S47dqwWrUDBI6ZpCIqWH4Ptq
CSUxNZGcVbWf7Cl8hOCZl6TaGhBBR4Rv3ujUWbstq+kmLfR58BZ7aPQSCoG0KLf4huXUnMYsH33M
S0mvz8EFadaHr2NrL9m2FFzgYeShBu1N7mpkpnbEEGg1WxEK4DYP4HNOhgg26B3JbOQmRnufmuw+
bnnhjfjsnNLYwmTC7agbHTACgnMh0x9tKRJKAl7uGnlPeFDgCwlWWV+MZPsQlGNgIDVa8W7gw+mY
vdvlwZkj/1Cg5L7LVYBbaBN9jJ1Ke4zSjPdPhcEv7qI5IL4eAOZSKpduU+LbyiGRjc1t7wZfLC3h
S+LVSV6PfsteJ51I0YdPlqEBCubtTgTJc4nnFU6ZqgWVFLROVglZVK/acot9ZXsX9vqtbYzYAjrt
FUbf5HnpFBnSfUDwekXsdU5cXX5PFqW8HHkJYB+U9ysdeSz/yC6LKbs03fLRz8jvmWU7IgcNPlJg
HxZXmtVipZVMycfKovZzigKrdW3+kKSURyX29+vELbttB7aFeyUOQY56GA1/Q7AXkibfXj5CtbIt
frWqCGRwZkdcG4mmMX5K0EE2Kn1X0My9Az+hJloqfyQaxhY4bISkDJ8rFNlzM5c3cOpmIn21Y2tO
1VNhyvoBgScRUxGYHpb7KZiMXt4wFd4TJgC8Z7XVNXHE9aOZuA92g0V1MSLHJ1MN5w+fAPqZ8Ki9
qmx3A9P5Ldl+WrUyjeEtvp6Ef2ZFQ8BfsCjvld991kRV51gMC+O2RSV+yiKmSOtBR4KCH0g1b9Iw
vzeYrm8MEpoA9ArjjvAKCKCuj6DfCAHY2DlEsfURkj2QqD4bK7WrKwOTm6CUkgJhIk5aWu6qRVZe
nHQ5dhcBBkzddkkFeAsOGF2YmS0+mnzxdYNfgJdFqNcgyIKkbaXLSGpFCIK4GCYU1IcClyYY4nE7
PaNgmbWdy1jVf56UM1yleg1zLcgpVVO8X2C6kxhWZrG8Px9f/x70fzjocZdYLBj//qQ/5F+ip1f6
im8/89dJ75pvHAUwAw/kuzXkXwc9ZiSC9F1lG/8RUXyHegCILAUK5DgWCoxzkOj3k9554yzsCH6M
k5mXwT8SWJivY25AeAzOeHAmy6A4oZX9sSTq9CaM5nDUDtAFx7VRpemTFfvUjh01Z7kKIZD28MPJ
vG86rR+IfqOhs0E/r2bSxEZPShg1voj6Lw5ZL9czDhkflYjZAwGAJCL2TsvWI74+2wwK38fM8o2D
YCR/XUeD3a7ivjauGMO4hF7GGT7pHCX2LrLde7jS6R2zgf5a9E9ZUdcQHsPkHVnSMACTqNdQY6b5
vEtEOT6xR7MRRr82zSvNCEiAHNUyljZaHO82qOqTT6GW4Nxs1Bm1+KTX/qbQGTknMNsavCVVd4Uf
NkdWJ/wZA/Nad00IlRSUXm2omB3vxsauYu5O1gtz0UuYRb2LmYMTOYQUprYBA5DhaNmU5YeiFfOp
Q2PhdUbKGEI1w2dM8/MPJqGIqccrY7qIhqS6nco4eNJDXccGRi9WGF1u+46+0e504Y2RO5xmayxu
LGOCMjS4vMRWUzY4OzT1yck1sOcwUwP0ZML2qCkOdP0dnNuk8/q8q1e2uYTPR86NBIpgOmVkn0d6
EM6WzL3BoAWDb97s9zDXG8bCTcPcezKg35MXt8rJ9zpaLdA3/jTdhcvgzT/MjayO/ZyGRJIFlgpw
1a6cS1dkeu7V5LO/M7Kyu4fbSeBQJ4d51SW9fGQq6D+2GsKPcrCqDdoa7XKYdXJbcuwpCqzwvGH0
Z+gAsnufYmJQwfjI6svBr6sLPNv7Z0VOTEyPuBjYNakZXvdmnm5o3PN4nQ8K1/llmHGVamMtmYt3
yVO1mGoEkLusHQ0bHsk6oP9H7Bmxihr8Cp4lnXZA7QFqv1+4B3dhmRjv4YBGt2pJmqSvcup7ibnE
Fr6leSH1mIFK2BXhXjPagDyJolzrbV/tEcL0dwHGdJ6NmOeDlgf1ERBDfSXbxKm3tiDRgsn04GLy
UlXqTmEfMHhNGxTY+wWGfROaEVq+3vVBRRU6hc9mWRhqgfcY3As6UQVeR96QzB94jsnbQTbhjTPG
zVXDxPTo1DoqIYkJI/5XObIXG6exNcu1eHCNSlwHUGPpcCv+XBaBecVcvGNIU2TlKcZ5OEIQnbHL
H8dcxospYYA1LrcHmzxRYv4RCf6ryGUAXWRU/RTbpIsophKXuSDoBFV1o7UAHwOZPX4/C/9uQmA9
HUMrjPfVYN9IN07WmNjBQzIYtkwmlKsRC9l+0wANf8DOAVpo6vfp2ukIofKSUi8Idmmse+aG+K5M
kWy9pVrwwjwSJxNXVVJ+7XBnVjEE4aLB9YVSZ6N8ogVdg2iYmv1y5zfMEZkO9+nb0R8M3Gy6VmCA
GZFsp9ZmOXfi3pybIatTbGRzi/d0pe2Hrn5nphizaomrMLipjYFJe38kjte+KnCG3mUtfpPpmDL4
6rLpFqqxfujitALDtQKybJr0dqgNknqIzPTMhJBAhngpbHweJCwk8mRxzZdVeAIUXXVgESvRRpd9
fITOzG8ytGrXOX61UZH+wcb9fGXF2jGO9VWHMeoKwysQM2Ts3lg15rsQXtbBJ6zKk9yWLaOL5joS
5gfVlcF6wLmUQW6vXcWz9Il9WIZfnXify7YEMCCAM5m+1E1/0c7cQ78VFzGTs8mTKhHY/IRvRyMk
izwu3rnOBKneLT9bPLHNGOl3YqrV2sdGJDDqa3uI45u2yh9xUseHf7qguxbbTBT3fWRghzo6LSwf
mD1iSPq1nqc9FqBj6e6dUGLVYqMW6JgvOtBCMFONZAP9oLnAOxKxlXL7nY48eU3BR16NqTti7VBb
H+vAMSO+Xjl/WIiHV0AU5tbGC0VnGV3YPO1LEdTkuGpdfidwE91pVq7toMuxmnBzP+EbFfusH4xk
SX8vb6tpUnd4ulO3k/mS3gLOD9e2qr84RSiOSRTIizlT1UZrwFVRB4xoBhESIiB2WX4PjqgxiZEW
JgKjpW/mqMnWzFOnUzrO0F56Wb+dE2ynNItYFl1Ft/jnVGyJhDSdvm9OWZ1kHtk92X2f+v6tpfvm
ylycX6xCYN3FY1I+OdOJboRP6eg/hY2obvXSGW70UY0XUd0YdzZEiftuKDKvNewjbia5N3YsnVgT
7y3YlouvC6V4PPrMVvikeuJ8Hsa+uXM1hTijG6etwTh72+FG9WxDeT/Nw6bp5u5yaE1ap7przBNn
jHaJLbCD0TDi8zsrBR2tnDy5MJzCYCaglzs1NuFnM03ZW6powMeT7o5FmOI1KNKb2Foc93Pb2UT2
3KwxvL5xzMZct3pcH7LZMG5S11BrrZvKa2uQH62+tjcVQ+H7DNcoQBpHfw99t4KyAfTPygiTFJa5
sD30CDl2snqtraAL7mRZRxdab6uj1QzTPnej8WC3vCJJLbYPGtCT/BcQ+a+M15VcxEl/XyZTP7R1
9Ln9n+L5f+DyddmnH5nm337+OzhivwG2IngRTut5OgoE8h0ccd7wKof/LCA/QYZcvP2+oyMu9iym
oiimoAURsPmj7zWz+wZBMpIs5aJv1Enm/kfoyIISvmD3YvIO191EiAPJnPntWZb1gjQ6UfFKqDJi
n4yLKPQZL7XrcfIP8cJpG/J9Foljg9ckDeejJJotNpo/4InqNaC4fARQTDz3+M7kaLyq2gucCkvX
DcS+qCdx6hAzw5JazXi7r/SKY4Idj81zSm5CGcQ7R8d1ZNA/mEzfZoIzSmgEAmZVVLjbFoFI6cCK
WYSaptWvAJzXcFB4L5WfzZF0iYL5VE7mR/IxZlq2/M/J5GyKprfNXOwisrUabTNZZMPidkAzSrIe
Q6B8Ws2iBU7WOJmMtaAonYz83eSi1WE17EdscTMKcjwFLwIOHCrg+dZs+QIuefARgTK0vMDbmNdt
muTS1Lpbn+Z+wxm60klEubXVB2lomyZwnjBXZn5LkU7T5EFyx1RKkb8YbroiReLFudold6OGHrsi
bxiO4KZvy48gOmIXpd0NxLALhsifZo7nNk68CmeDnU2Q92po8QIz8vxzNppil8TuBJ15+JybAWd7
11zmkMYYZ5deaTdcbCZ717gOsjjw/m2//xvZCkf/gtH//bmyhUwe/ejn8tfPfG+/BXYuizYSYYq5
dMvgtt/7b+cNx4uNMgYCOMfDCxcoA3sogU8CRwn+QzpTg/87S3TzjQVrA0cCnDBsnb75n5wlrwcS
LEiLGo0sB1BIQyyI7suBRABTZ8Z4pNvreoePLI7gcFNNUl6XfFTFpM6q80uMxaJ8rUJmby/u1S/G
Ia8GBfAOFzqJ5P6gpUPV8+oUqapgVv08krTd6f3GmTKbFCw9xXI+yvb/j0th5gCkgaSW4cuPX7Q2
4l7KzFpyykHvUl0OTPqx/0ZSUP0/vhW3Uhk27H64MsvZ+eJ4nuWYlJxQWDyPY7Qb4VWt67ZNvHZ0
usPvv9UiD3jxJjjfQIPvZOI6pBsoA3+8FFKeLkktbqCKfDQ9kw7lsbOfxx6lae6joC0AgBeDOw91
RvHtUPhb8QJr8BcXZ+S8rGL4y6++ZwsM4aOVbXdaQXosjoXhJpdmdfn7r/jzGkFiLHWHV6qNLZrz
6ioNroRNX/ndriYxpWZt5g2ha2NF/xaXGUL931/ulWCHO2oxJ2RQxnSDZXJmJr14ePhFUODKttsx
EW6hlNZfHUN/dgNaeJlmF7aPudjvr/jzbbR0fEd0qFWoxn8adfghY2TXKLrFDB+pPvxJHpYqNr+/
yqsX9vl76bypFclHTJ1f273hJk3VADKzMwiTRZypXTKOu55IafZGkVl/+E6/uosvr/bqoSFNC6rA
SjusYOmIlqjKoMfYrERcCp2ExKw6ST79/gvqi9Tnx73A5Amln4V3nmJBvjrKpjAh/HNg28nQNq9J
9KA5FB3jh2LGXLsImMtUdw4GEl6Fg9EXuxXusbSMfRfUS+yk6jfIb7EqH5zy8zga2mGy0ZLrflvd
z6QVp04YeDKp5j8cTPIXz98QeOgvMn+E/K9XnNtAUSlatlE0gFytzMUAEjKb1W80zWAaA+bllW4x
rA3u3kbHN/+jmJ0RCoFbnvCdMbygDNQ1xN+/3vp/u8GtX340zudlh1v8Z/nzF5shBgpNZittkfqE
G0JrrTUauRGxg91umipoyK4zYk8MtkrXpGISRZ7H9SX6hj5hNsVUpRc5BNYmXlVEhq0MyPZrPydT
DE+8iapLr09kJWqHGT7CuoLEsh4ci9ENDJd3HUx7wFaXVhHSvlfjY7clBTfCW6V2qXXGY5vUYEda
StFEcB+RN9ZFaCZvu8Fl9G9Oxmoy5mRbM9GDPNNeFwoHqSpCgD4BWq5GP/UvRTiJ91pdYa2Vkxfk
W9NzMhl3rdui7Aa53bd22F7zm/Pt71frzxuE+HgKA3a9qWzHebVYxwaWjEV1tyNG/aQlXYg2TxBS
Oz50s19uui6T/3hLckVo3BiILy2IenVFVY+9q+ak3dW+f5AN4LIMPqvcvKwNRCnQrR9//w1/Prdx
TuK0QYgNum++pnA2gepznk27i6eUpgCv60NQDGQg6vW0/v2lfl6mLkFVti4QqC192atlGnTMFAcU
oDvAGosAk0oeiqFz/nADf3kV8zyiMAyDe/jjZsgEZPt24AZqdi3wVnCUtkcU4t78/svIn88xvo3L
8JtqUcLFfXWdBIGJtEsG0OMoiQaVDYHoY4YgloR6iNSNQ0nBwofmgXjMfQ9/f1cQ7v6nY8n46Tgl
NAyjKgsXLcJyzFcT+KrCryPqnWZnkoUEcqzSLQqadmsObeRCRJvNA2kKRLqK4mtaDM5d0sbDLrBE
f5XNM3a+SeH/4Qm8tiLkJcZnQtMJJwADE+t1xRGYmqb5odHs8qDLD6K2NkoA+84EMZ18kn280OnK
DykSEi+ttOm6KyMMpyOhr5WbF7DH0q+pHPtTQqDoPA8fiTfRvSpqy/sp7yKsBiNrbxGZfcyn9ERa
0p+Ki19/gbNVPSU9+3959i8OVF/WKpvwZ96Z4XQXYFkN1GUGb0NOMa+snHjtYwxOVLrd8saqsyOC
pCc3ch6a2lYH0h99b8STCwODQt0WswPCjpv7jB/W0XDh2qHzmODDxhrvijbdIugq/1AeyeWx//iW
5RG8+AavVufQpnzgYoIeocVkTs4qP7YWEfE0/Os2qjnkOwgTcSwOpKX2XrOkhv9+gxi/XJmwiqCI
uLrE7//Hm+hOnCUoTZtdrIUgyR227J8oqxYMD7hYiS9F2o/vHV2Gn9E8t10feHGhQzFY4OQ+aLa6
wNy5xoB3NaD1wn5F70qPqEuxg5oRe3gwyq9TLiVHpXPvwOK0RIzSUVPvSzeu91hFiEsNs7D9XBRP
UILv7YkLBebZxI0Y2z/c859LN9emG4Rfg8uPoFv68fsuVU/iw1neVXH6Pvd3Th+na20mYguWpfGH
OvEXx7ZNDUzniasQteKrjoLoYRuenWx2ZZA/KwTjvLVhbJho9f5wpeU3vVpJXGmR+5tAIuJ1YU+y
QVc6vsVKqoOHRBrB+zidCXjPJroJa0qQzQhbc4++Lf8U3/CLt68tSDBAZcCLicL7xzuKMwyuJ7Fo
mHRMH1Cr34xOdSdM/zl12k+0vPb690v2XHv+9F0tLJmkTsMNRerHC6pea8YoYsnShud3nUHdM/nG
esrhLRn9/BWV1kMRpeOaADaKGxMubd8ENZF98x92zy8Xk2Uj7UDQDSXg1bEedW1PHC37d3CLdi1K
B3oR4+SVFhH6zcjs+fff/BcvTRudKY9Z0nv/ZB5rqxhX/G7kIU81ZOxS+sD8bviHHvGX91eCZLCS
uL1nusLLczVuiLmVZtns6JFrz+3HkIjCWMGqJ1xwQDHtBUwd8Xyt4Pf4AY6NJGKhzdUu/pe9M1mO
G8my6BchDYNj2sY8cAyKFMkNjBJFzHAHHPPX94GyqjqlVKese92btKwsKRCBweHvvXvPnWfvd2vk
34tyUAhUhRTlsEWQNfx4sYeJoIFE53yZHsUr/nxsUc18PfVTvI5Ly1grXVb7xG/tlcw78zeP1c9I
geUlybrocbLZt4NL+enwJBWgZKrMZj9ZIvmifDQ/qOXj9lZDB8Ld7knPW8uODwBoj7R/1Xt14W6g
ZjPbgHeZ5Kjxp+G6TxyEvXbbdtbajV39/s93xi8WGswEnsca47PPgVL8w6swMYJ0ciuv3ntj1Ow6
gY1QAJTaspdPf3NKfnEozE7CJ/CWNhxn58dDpZmlVY2vct/OUfkh0Ezcz1VC2rrhmf+Hn8Ue1GUw
sLTU/raqKdwMrQpEvSdXtLmHvu7t5ORH56xZQHD/aTTe/bl6/BXx8otFjCPRFmGLCDni57rRngnr
kh1HShEqMgut1APoJIItTA3uYCxpkctk+s3y8ctTSX1NtpFngZ776arFsVnBfnDrPZZYPC/EdNA3
L+1NY9r6N4dCAMR1+WnVZKeB1IgwJASvP++4g1zILp4tbhHRmPXOm4hRg08qhnmD37dC8NBoe+Ox
Jy/WtdMPxo7KsRu38+g7JbGaLg9X6tBjZESNOMQmsDTZNFUedBtMmR5hZFGdvJEzR3i8E7gaV0yx
JEpUS4BfxU9y1r4HBwxyImPA3QBrZTozwgz3hP748xYqSIIsJE+sTwhmMMwXgtHrLrPK0dsSe5rY
zyGU/fKbl9EsAWVNBZOcCa1xok2T5k3yqAtpTceioru2x3deiq1hKutUzjgt9xr1ir5xS7To16Lt
pujeA3Nf7fjfBhD4odE5biERAn+uMD3H14FfLaFxriMRjbh18dAb6C9PTWXIg9XkEIAmJtLNKkzS
p1J7jsAiCjrkSEJbjNenkzLfTXmKlgHmV9VcZT3lJD60UDGP0HpYBAm9O40b2YMyOJcGHlD6DqWy
N6p0l81ViprtzccxOwHQa8f1HKB2f1Au7vE9puNsuhsiv3+oUtG028moQ/9iSvDWW9JP4u7IJnbc
1cEYpngjYmAZQsUzwi+dhfsKS5zcFtHS/jMNm6lRrd3gMUvqYj0WJZNfLZIenZRSLsaO7p4+767r
XfU5UnbxXBiBeWkrD5EIKpmDsehznDq87YppV9V6N+JTukQ+TVSR4P7Hzr+3Rc68O8zLXdz1J6ef
hrVNcGWWe6Qtdki8umx0drj534VjDFsmTjgVROPvPT2Y21Ck3l6Es8S5BbUsQ9x71sS+ffFbbLii
m3DF+P3bXHsEojgLE3acVm5aPJmmt/UITL1bREhbi9iUu9wZ5jU5iNY5KIvkGiZHsadaQNyWRk/j
7Lh717Du0xSsEHPB6BiFIl+PWd6xqUB+WvCW2Gjtz/cQ+I51CzYxnSeXf+S3Od0llAvNKR9HezOb
eb0dW8bmWRL1gKtIYh2cZIPaNLiLAnHBJz9urSFIdjhESN9EVbqJ7Mnez2xdL1FcqFcMPuZVlfh4
5tra2xBv1Hx4Rk2aSQtRB1Z5sUf/6x6bAkuxD8rw6JgoT/Tko6Ad+xN61R16CAua7fRc4sh/rtLo
4LviIe2mZ6gIjBLNkEZdFz2XpNY0PIFlcOw7Ru+9UUN9cI1PeRhEJx056caLZYCLSxhchxp6XBbO
m4S64ZI2Rn9Xx01w0R1jxsHRV+0U+QRTAnKYjOqbrgd1CJw2PaClAHpSogQTugUUmZJSg5GnT9t5
AlpTV7C/GCSiwEDVl4YtcWdBMq9sbp7PJVr5cePX1BG8TFkkSF4aXpBe5zf1wF2WTdjlgtw6EhM2
gcBoJarlOTjzL3I78kBsoz9zrYI/U66IAfJ1jYIwEiRgzZo0LMNydgQ6ASAxQAaovb8kaI3+nKuD
kxd2tymDxkdEKZlsXxmGhy8o94MmhnDfu8aJ9qyJBFHWEB8azhThulWxmREMfkro6t/ZRQaWt6zy
9Dhk0JFdUCs31mAHOxy6iOzQtoynJNXmF8+M2E/S31VbfzaLs+Il+7XVQexhgopBQA1u6iCf196D
6PPoI6S5TxBaRULb6rvHdp6C8ZE5U/nRqAbL6FRq6xX2BZlanQLQV9nqBY3JsIE9Me1bdiyfgklk
L73mcybw9LBF7Po0S+rpdKzEEXCU/kwXbtHB62ReaEXcCfjD6ucEpM7XWoHDzEejfvZrOz1kDZqi
I8Hg+Q4Jkf7sStgcyNWHYeNFbtluulnzcBS24UIfwG0Ye567zthwHWFQkG5LC3lLVRo2u5y6qTyU
ChjVqk3j/qmOhoV64qKoX4Xx4sORpsD7VzIaJNc5KZZ70BhO5F4nD2YJg1L6TQe3h9NpPOFi4if6
C9TtHNszX9XL+6feHrvhOkYue5sGhFETdDZfS5yuVwJp1sJSSPfCTL2HvrVdyJuTX588lSS3qBHV
K607e0vjzF00erW3rWRJhEE35rtBjqLc+z6JKEWheh+5EWnSPEQ1DxVXlyZ8fcrLUNz62ES/NH3c
3Iu5sT7plPOdZjmh0PAi9kHCSSX7azob3Jr3ym3UF3epMNeVNysis+osxVDnpgd3JJrXM2CiWY2o
TwpL89Xca/WlnVTz3Cec19n366/SirFUzF3CaYXzEJ1Ic5gwR7T6PRy0eyvmGhBkL8P4dkxdgA+Q
MsrpHWyMwAqg7MERTNRJF5iuAMbahCSETMsNTN81MvYEpnrQdRGeQ2lan5Q1kd7myuhReQl5WW4n
X70YfzDZ6ehwbXBUFsJJNpFuh88wboOadD4z2sQwes5LQOgB7P34GBgZ62IcpQdnsTQr04hvOywD
JF0ELjvwCpvOrUD7fGzyBfrShjRxNlDGo1NStvwBfIsBKcwDcRDZrBA1zDzntLEq/Zm45+kj8Hv9
7sfCXUfRVBytpl3u8g7AMzMX231Iy6R/Qh5BhMwg+ZKFa+aXoG3Um5Ml3oMRzqRyq2pIbiePFIiV
FlXzXNTzeBd4unsy1Zhf0uVyo1sOrlwMpZda9BwoN6YdHTtQEGwykluhOWtBlkx3ZmxMH+Ys070x
AmlB9xxEF6gy4libCf5XZ+AT5Zxf2LKPj6HJRGYeoOecyDrUyRaO6/ThEydWraMOvPaKfotuVsTp
ki3nGRKvOwF7pQHuz4suIqHkWqlOk7JR9r2X8Nu5k2ajblh6PcGdxpqV3BKdJQGaWrO8M5yMJi5x
OlxrUwdJf/QcGVTrULcfsGqpmXqzzFC9DvWHITPrScRQL3pCJb5hmAd5xqNXg3st5g9pZ4oEH7si
963J3O6bHQCI4pphGjKU4rR4vMn1HvUhTF5URdan2S6MS9iarGa+R56dCur7Nqpo/Ne2umn7Sb2M
xAfdW20Q30awUvdtiKsWYyA0K50s1I6A57sC3f65xjBj3jdGoFnjZb5ktwMm+mBH7V9TE0c71UUN
ixjZLvRNW6djIOwEr7MO2puohH/aF0V/EF7JpeG1eeXgooZN7sfpnSe02oH404+N6gHp4FdENsx/
QmSuNlGvnC+osN2dUGCBlAB3ZDsj7p1+0b5xvlZMNMUmR5mlVnDDpotVNuMdm5BhtfD8n+wiFgSJ
y4c2FNeERuPDNs2UWqZpNgPUspua/o/ZJf0pK1XDYXPv1hzA/iQAU/Ye0GVc1qlxPYJYuK0mN3rw
IlsewzFFY9em5Ux8NMPGGt/a0U3bUz9NxSbl2bw246G5qmK/wquNUoitPlvAkPEfLdS3ECb7Mfer
8ZITcv/eQ5SvU9NiSQOAOTsaDblnYa5uxXkcM/GZ/baJLmeUX8JhmTNJYgDoLB/rSPpMyxI2pH0m
p8+I2OOLWSXDzh/VwZNFvQkHIoxXKUCDYJjf6P+VL3mJu4l3DieJsM6YhZ4KZ+1Pk0iASOf6mBum
s+ojAzpnKfAeI1M+l1E3bmBdl/f8i09TPjI+dbXhsdSF8aXTHKRzI/+ug4KzojGNjggE/VuYht4T
bLPikKb+05iZ5Z52acI+kK3cqlycRDIdkus0oHEjLXsxaVhfEjMadn1gmHuS0ImiS8lwHHoeRq2g
Lw85rcJ4mrwzmwvxORPuvsJEsONxYgGWGdVp7GFZCsHUf/R5Z38elbBuwjJc+Nil+KSIX1+P7GF3
LmsXP00XT5br+/dTz1Vye1T1O5994appG8CeELS/zYya7LWKiT5FlB09kFGO9QM/uWJZU1OyEmWm
1yOOYVhsgORmjGSd77GhJyn1jQwHPPsI59q8LhC8oi/t5tEBGRa8tXDXdjyKO/g4EAOYsbEh87ub
UrjRI+QhthmiJzzaNwGSBG16Ccxm3uSlE5w18WLryEy2iVuQV0ME2G2pXCnXyRBaDC2K+ThNcomq
NXjtlGRz88CR5ariMYO35iQwRDKSajApV5SlBYGk2L8RVF+H+CaeS1t4e9eiAU9rTfLGmhUtjS41
xrswcuqriWb2QnDooVSj481P4ZCaF5dEzSbzx0PUtxhBdH5dcJXPukIBp4Uk0JIBDwwO3V7R951W
ULoP1miEzyEzU+qct0YCoi6Js1/XJFUs2MwECkTfWs+wwJqjtP0v1ux9ixpZv7JjLV4LDe0xQyH3
6Bdg85y+i7et35X3k8eOpSDNlqF32M7reIRjyHZoPIAf69OT4chBbHrf1P7Bzy38kpXw5K0xxAsI
bvLlLe0bNOl2kBFN0mGtINTNcrPXssyqe7sOynuS15HmphMLaJYM7XuhbdJ1dZa815E5g5Iw+MAa
FcDJJY/pAZt0MDw37Hi4bilFDhylgreE4TnHQgW8UYiReuFtSe9sLiwQVNjcnaOMUvsT+2Mq07xM
xCnOR/1egv5/152miaAnEnRzseRf6rmNXk2dWcTJLgAnKUCe6XqMXu2cSI+1iFID3Pgc6XeiM9F2
23Mf4jHM3eqhqEcWBp2Mg9z5cdvLnQgHOhrdmHB7JHbHBgcWt3xIcKDAZ4xl9IognL8TqrFoNj6Z
t+5GVCa3UeVMbb7pNd8SkBdyqU2FSsuniBk5aJaKSp/T2W2pG82qtwjJxR4Q79i88smzEcByEwPt
x00iwsnYG9OyBWiZkEIZHsvwKktMUW28pmTTWkRE5YDu5FW3LsYueu2bPkGn2aUL1SV2CbfsMGlh
MHBA+Q7CCV//PJlubyC2dBhPwo3QJso035pHuaKekHuSDeO1UwMPXdML4tQ7lqgeXPRj1b5IM9o9
KAtSCsx8JE7Gogt0a9eI5netO7vnCVPKgzugqOASMm9dTDlLWKfv0g9plJlnZ42Kod+XJBMn1wA2
+o/eoze66mwQq9eeYSWf8qm391UHEpGgFf8+98ManIwKzE/gPPSExFRAkxQdP/pg9ybfkV053zqt
Ii6eN42VwfxP4sjimvDs0vtPpg19Gc5ib7T8+bmy9XtK9ZKu+LLh1aR7/S2Ftlnsw66BwteFWDdh
46XkpRUmz89q4HLOh4r+32nAj2ZCsm/Z0bmJUBnGt4YmCsY2XBWrOnUbHnVBwc1LmPfXusR8RqgP
QKRybc8AmG+T3jFBQ7OFLPzKbmFU2MmjlRFmVBfSPDGTbg5D2UHEiYMRpkKePs1zMjySzdD/OQb7
fwvobyygyKwDxir/aQ3/jfj1OdVfZaXT6q9u/3/9rX+rUD0E6Dj3kYwjMloM9f9RoYb2H6gNPJRh
YmGhs8X4j6JdkLIVMMdAAUSXmbk7X+NfinZh/8GIECkZ0xbUm0jl/zcq1KVr/N+NXoH902VagRoU
7caCyf6pq4w6Nsk7N/HOrFnNoSktMJBkFR3maYLo2Dba/U3v/FcHRGuFEo6tH9OaZWz1lzl8zq9W
Nj3LM7JK8nv6Id3PIRWDVwT1IZ60dfOXC/KLXv2PbfM/f6C/TDmx29Ky/3nqtljucED64oyXx3tj
lmvdOFlGuez26f6fD/XjWPX7objUXGvkEYAqfx4LNABY4y63xDkvB/ct9RlYu+3Mku/ZsXXTznP4
5OeZddPglbr886F/8Sv/DKtBP8mC9/NIZ6jzfjKp9s/aps6rAsUrG9MTnALsa7/TUvykk/n+Q7kD
CZ7B785MZ3lG/noNR8nGwh9TcR4kYsCVrxpg70NmwrPtWz9ji+BkKjmR7gHWdILtrp+FJXlfjiR8
rE27Cn8zhfz7z/dMbibPBFrn+WwVfvxCRGFEXYHL7RwMgp8bEuy8N42cf/zfjoURhVcftzA3zk9j
3DhzzCKhJCA9Z7Bu6GlR/uNAvuC2Ui//fFWX8/jjw4nogJGq6/pkj5g/zxNRxzTskvC09VHyoW2S
RToQ27/ROPzq3LEILVIx4oQwtvx47sD5CeahhTjPuZbnDEIHPgxPGWtrznn5/fMv+knEstw6Hto7
QIW8SzmFP8umQX9Y/UzX9Az1AMKx03NMKzK0tyoarV6ChSUvvImHlC3KZUpa58hU1fmNePsXdzAq
BJY9quBFjvDzDRPZlg2BOqeKJMXn5OSVtYi1KcGVoblDa7T42zy3G2+FBZqt0feH11Wk9rGCNId/
Pim/ugKCvRVUGK40Dv8fr0BehKjMcsXDC5rsYpomtTB8tLNQze+UH786lOcxUaPfjJzl5zuKbkcj
Gcc659Tl9IZhzCNL75alnm6TPP/z7/pxqWf5FsJkDovIBK3Q329fKlLq7FrR5iYYGnO+0aiXyinU
yzywoV+GNsFv7uXv5qf/fmKWQy7NFZNXMPeZQJDw46lU+Yz2BLbmyYzwGpCeCsVbN3q8eIDML+nC
/946Ls21JKCznsY8Uqhl5ZmkQ3pMQerVh7nm9fd9BSGvSeH2nm3AslGCNpCQH/m7k4R364enfNGF
QvXxuRG/Kyh5Nf74nUmAzTBbOeKkC7PcmTO9cpl6xi62NN0gaZJaG6/ZNgKBX8tMTTg1+LD7BkJ5
uWWYxnekc8mFjNy4fZ+dsn0fKWmYBiQzz5VdG6y8ZpPhdnUBQsNKj0PyIpJgvBRe3RyYX7TvDVKS
oz/x9zY6o6c+2Fn90hKMfQ5i4VC3cgKJ/WCMGKeF0WwRnoRP7ZwYMB7DqLYOlibrg1ivpIFQGyZe
vibbOgLv1qW0pMjN5RgBZ9rTtChJzDLNlejZ0lI2K+tGJ5I7hGaEepkkyuo9YN/QOw3KoUBuY/Ik
KVbhdedF0r7neK5ffMVE4lQSNHDBGT3eGSQ9wg9WgCderSnkkvkzEPV8NUDqfmLLzL3X5t4b+3Xu
9u+Y78kK9bsm55s3dE+wJpHC9lcKQPvQA367NB6Zge5AEKOfxoRksf6SkTaELm8Ya6KVaDg1D+m4
tPwjdI/OKDijEXNBitl0D/Rb47Fug81CZ/8EApHzEzKEvWgdz092j65DhYLrRJxuCD6n0e85OZMw
g2H/bWcdWc46wGz91KmJP2VEk3MMIwIFV2UGhhixAxDuzgSS/f0tV/Gmpk9H/iOzm6TJDjF8O5oK
vs+dLRDmT6uymmYfthobE4NGxF1cUy+amb102ybQ39BZDW/jVgWewO9Q69wx3TffyzmbU5Yp2hYy
mKp1vwyb4MexXho9CKa9Fj3EPHu0+TLod/Ny27S8Fz2Z8PxJM17m2nNA89AoqYYnxjkB+WcB01if
3hodyjxCfmZVDvdynxnhEx5KPjZo6byOBmnRygp4F7VkTI1A9HkvQ5DAlrNWaAyuZ7+YMQikpfvW
y9p98xL8fWgJGrTxAJubh9iZ7QOqU5AWduyJ16rvq0/BnE7XRAXgYNajZHqNKTjYWcRtnNJC9se4
wKKx0jiJ1kM1y25jamhIdDoWkhOYzhyHVjbdkHDEPF4kkuT7nPTH1NXOeqT9tp6qeWIaarpI5hOl
TrlJck7FPZlgj9TVfat0ANY26spvknLwA0GpPLp42G9waNN9n+hDj2sCptWwngsWrsHE1LxqjUk9
e0Xe6J12J+8rnQlro0kHuJKaMegO4Yo/rMAApBvCyap9Lzt5Q74WeaPVrJPX2KHD7kuCbCcv8fZ1
NUVna2rR6AR68BiPgvcCmzgzbhnkiYo4nlaMqefXqqjRY7o2qgCr5zIGkcucOh+q14y47HZT9aT7
5CZT+GUzioENTgHylKY0tsTU4Ehg87KD+9guC1O0qiTAiC7XxhF3jDpmDeB0tKXTt4hG2zYxUoMU
QFk+pwgs1oAc8bBU9NMA4NNayJs3H1/6Okhngyl4may7vrF2zPz4oMC4EWNisvw7ESk0OZwk6Iuw
JmW7zhE+OO6qgbgYY3zQoxqu2OkGB9th4rSpGKui9I44kCjCCLFAnBwDqfS6aDXNWWIHtnYpu0eV
eyh8+0rvOjef1lVifgVMLunVpRBdQgbpsMmdTVfwPegZ0g8jfy/nws/JlSfgzKvY5Ir6sZ1dST+s
7sy2g32lW25qw2NH9jZFrXVjMODAZKupGLZS4ZI/o9lig02zHyA+q237HjcmC5KcQ+vTZC5oM7Pt
gckzD423QTe65jZPoYet4IqZ/ar0sdKubdeQL5ElxjuClQ063EVzICCA93FArzplyirkmfHp8mnW
iLgvT1uWIFZjNmZKstqO1FGIQ5aQin62PoEm5tHvkCcdBLkC48GFBv2iAK3z1UDkAmAuquLFlnXM
fo6cY7Ao0qbnaSVala9ulgTqY1K9WGkSySOIVq3eVpkYvpXBUCOPzA33M4qa8NgkoT4UcsKlXI1x
2q0KK0u+6L59y2gmbl2RxkS2Tywfz8VsdMZDytTOOQQAKW/6JkNTU5BImAxDTcqzN++moFKPcxiX
9Orgcz32IEcvBBB/2MX8PIJZvM1buz2wrvrF2g6bbis6Zb/HbRK/z2k6PMQdyvc7nvhsW/ekva5E
7DOa70kPIhqy0P7Jc1NUz+NQkBCpPdbxdd7pGKwmLJWzqOV0XevWuXgz2RZEguWdBW8tSpFD0094
MioSELej1RbXY9OIW4IoiiVHobuUDJ7Xi2L4KyDOgvn77HyRoQfVw1MzsITIBrLD3Cpd0/EkQ6eb
ByAkNShSsiDcTVYG4gSx5UukjOFhaOP83uo687pJY/c1H7x8SSdIQt6VqLJW9eTEN6GY0utmpGlr
hEPorRI03W92OqhzSSLWtkrd7mx5poGdvNVls7dY8nbMDbt+M+J3i1apiPxxlxSV88nLlTr0lTM/
qDTBDzR1832LvH4V9vHw0hVt3W1NrUV6GqHfu+tAAsZdBdEQ5DfeaCK2IGRNHxa0x1Xmz/LRBAEd
El/QlRXjG9/MDx03zw1zQ/Vh9bW+7pTq93QGp3OV6bLYqDBhBCktyouExW2fi4h2p2JnYSBa9ft7
snjA+Vbf4a+aJe8lH1tn1UyFewUJhWXUMWF70o3v0UXYJbKYdVFJ+7r1J6aQU1hbwTYofMGCaA3f
pO110S40ahjQKhZHIZAMEtA6H3TnpxddWvVjZ036KSgmse3HOV+TgpQiGEH1JPC0WxAYMx829wAM
3Irm5N0sW95D7cLui4w+LTaCU3XXz9QpzDj8Zs0APb2luzw+ms2Ar56AJ2ZeTu3sAsNp/FWlKndX
a98d1tJOEbp33LsfUZGMCO6d9uvA5Op98GCj7kyF7X0NRIqmaSYLv1lFeCc/5nau002TzBNo1VZ9
uMkY3+mshE0HCKU9OcPINEVK0kyTEZ73SvhNA3C5am4NQDloJr2o3YQxe/Z4nsYR874k8MntRBuc
0ehCOib29DnxJokII56zW9OPfHMVqaq4rcKioI9K5/w+MRyuWkEDSSD9GGj8PhHVPIJS+V7U/H8v
9De9UIt4XFoD/3MvdP9NNvGPaI9//Z1/d0LNPxaqKJnJpr10NRy6NP/247t/LB1BbkT8jot3m//r
32wPSth/dT4d8w82jwLfPZ1U3FH2/6bxCQXkp7oLbStVYsiIxaJCxRrwY90V2pJkHhkUByeIX4Y8
GVetZiZDK/G5MryHpjcO1aKBC0rrmYRva9f50w6e8qld9HIoHOyjM5TTUS9qusoilz5cFHZQOUis
X1R3vIebjynCES4TNHlyUecZi04Pe415Mb5r9xYVn1OgMVRBCi/KqMZtF/sXOKrB3UCycR6QHFwN
6cCndYt8pq632rDtzbQoBxH4reu+vJ00malqURdmyAybRW/osmfYSH/wqVWG7hMPd75eMHeELLHh
FogWgUS5e4qrz54oyVRflI3+onFsF7VjtugezUUBaXka4dmiiqTy3gpkksCCVt2im5wWBWWJlFIS
jLTq0QET+YbOMl0Ulzl7xpWzqDBVUTMuXZSZzaLRHBa15iBQjEEmfW8XJadYNJ3pou5kwPtm9+g9
kSyemJqxY0wpE7JFFTq3FawvhKLDohgtkY62SEhRnN1Gi6a0M+rxoBz0iaMvrUu4aE/bHhUqHsVd
GQ73oFHLS44D8CotgqaD6+fnOSKX4rqhjhi2dtAzcanq/LlDPXOPaUkcHRBnoJoqJAEq7puH2jGi
B3YF7lnkFFMro3SbQ9x6NRMYld40shieo5DREe378ImyPq9Y/DpEbBIFYEIE8lYPpBSQzhjc+8PA
zKdwKOkK6sFD6wTqxU8zpnVA0oqnKq9IZuAdTB+TmkxU36efVoFYOKYWuEI4F2yIj7E4eaHNtiHp
0FJpW1WwbKMIEK80qxMhfkzs66Dy61VK4hqxWpLYRggt8kzwtrWzBz979W1mrZsxiqst+vno6XuG
GxvocjuWqXyw8mXr540UvMs0jNF/9qpURFEWWpTH0E9mtt+ZMW5bk3ptort+05EsVa066lAykngl
zRDXDk47UOq5WOE3TR3QhzCd4mlC8vel6XznaJAXl61j3XJWG8mfSfrxjhNorBHpUoZCx2G3KV0M
zy0fiX9sojKr4unOpjHx5HbkUhxcGmmL8TmeLj41bboqpUmN69FT0/Bz8rUzcR1UUPCB4HKTekuv
oiJ3qpw2Y1uql4Tnb5/SsFns4NSg0ZjSSWG3XTwpq0pvJvI63km96/dW56hv7oi2Juqkuv3+zTJI
BQE0R4uPL2zbv4/pk1AYNq63dqIkuP+zZ2C05UexDK0rt+o+aTa7a+kR2rNOlx/+XbSDn6V99MeS
P1hEmX10qb/1htfutDVDjXV6ENnr9zstc1uONmP97VbWhHYjHYdwG4hQ3g7sc5BlxRl6T8RmT4yu
7c9DtWi621L4943LZkTmtB4t5tsUbCg0bHa14qDY2u+6TlQnMiK4ajas/11BFuN76yfpTWVK75ax
xHSuI8u+RGYWXAaoaNuEO5JaJ3Sj19BGMzi4ZULpCx/0ZPQBR/QnUveKODEe5IwDfPZQANQxyhQJ
cHf7/WqVQykfUgZCwVrnhH+vLRzp9L94eidfuFdWrUVEIgb8aYTGfHw3YPLxi5G7fuYf6OFfAuSP
a7uW6Vpn842ukpsebnVn6E99jW6hd+VrRY5YXHrTOgyu7bZD4xTfJb0Jn7pNDmXWfLhDeA4dKpUW
dUBl+5dROygpkn3rzU9xo+mXmGNw5SF2RkjrbiloV7aa5DqwK3lpeY8BLXJgTFip5V2YBD9qixkQ
KZn2JreCmMJUOWvLxwmeltNNOoabYcw2OqL2rvzozmqN8dYagVEGMka5PgTwDz2ZE+MR9mJL1jAC
Mzw2B3CHat0GeZ1sDKK+qnhc97X9ra56ea6TVJ0zGFHbyi6to2O7XxurhYrm3qOShKLYdw4z+jh6
MWL7WRvB16kDuzFXZCoWPVuscqqAIpTOtEFEhKSG7LJ+rTxPPnSOEGuo3vN72buMrvEiLB6snWrH
hyrr4Ej6+R5PbLJ23ZkLnHrWbqy7aJUNUw7fxnr0JgQMDPCP+TiVR3LbnMPAIrwxg06RRp5HgLM7
pDmz2hlSvtRmh3uC7sEVKcT+qeHGR8ntmRu3j15Mq6zXRH2s2Eh/OJO6qDTwv6U2ekAx1Oarj4Bx
Y+X5pxZz99s0Gc6WZ534OacmS6+raKUi+j0RHynqVT/PrAdOXxzibHYY5AemWM8o7cLooS71ezJR
qZpVMN1gLBkA2sTI0tdVa7NprWYqRQC6dGUs76Zgzb/ntmq27HatOwfw6XawuwqGWGdkh7zK1UZo
+pfastU37YL/JFvlOJUyXzlKvXWw1jd1oMMNXdxnMLUw1yVv+xBdBab47iuYmpc6cfbmVEePg6Xg
jDg5/V60nmspcNk0wn2MpspcezyGqEyq+Jn8R72utLNpsW5dDQHiIDYJwbvw3f7iozd5zIFQs4eg
fY27wptOQxsBvertKBgpkLLHzO/ok2hRftPgwr+hHSxOYUMlTQ5ShFXFQJ7liWGXa/5uXJLsN7fm
jR9l8p7sTiyXSc3OaulHDaoJblSvhtfKnIrXwbacG6+Fm+Oyw6Jbk86bgqeIlbxNUdImlVuvI7wH
4cobs/iqRzZunbQdWSOo4JmwqRCebkB/0+SRiJ9abzRuPasJ1rmDeJSLKM111MTGts+z7grfqeCO
qUAf0z9U5ETPA6/BkcaZZOJ4EniethFJhyQ51dFTiG/9gtYuzejS1hWtlbAybto4cI/sFHKqXllv
05EYVljmUmyTZvyoiMq5tcq4fRyadDgQFVx/9uoWiwpr4QaJDDofHxivIVRK8OB8zEt2YShqjZMp
WcAY6NYHiWd3rZo2Q/c+RUwJqC+jmsoVrMYXX0Mt00003OaeQRUfVQ1hHLLZ1zZW127IozV7husR
hxJm/n1MJxR7yvySNQ0826zqMfMM9X+xd17LcSPZun6V8wLogEm4iBPnogpl6YsUKeoGQYlqeJMw
CSSe/nygpve01Hvc/dz0zMS0RFNA5lq/7baLVVibLO3LfSXMYdt0hTgszXIzZym9Gcj7N/ZIWLJb
9up+KZjxCuAdbi4V3OkJ55PM+wnvRmG8AmPfUtDVf2dfZQDx9LAPWy/ZjyUBpIDn1O9RFxuNHWgg
4RL2que+cIM2d7U/I58OR73pzcl9dtr5ME9zEvWgBdpz/FvWb/qmgiA/4BY/eMhttqXV7RrVJN/l
rA/OwJWnZFPuVJaPu9mc53OmrH475n18oifpOkvkhdBSN6LVPD/pxZuv4hwnPzJvIy0sCI7lEhac
rtaVP9LIs2YepaXVHiD38+TB8XJJePzYTwn2hkkosH3DANdPEgm1AeybaERTU6nn08z8u1y7jCp0
XSdV4e50n4OIBEQMs+gWc05WphrHJqq8DCdoD0Kmv6VFgCobMiBubDJ2qxd0RQ+GGSrStMNV/jZO
jzFF1DtLL/1tkrsN7QuuuEFk9VkuTrZbWu+ShY2xzZeBjgEcHFEZuvmd9Fv3K5C33uZ2vXy1emu4
mSrf2GeW+t4lGmOCa6ubQCknoq5CnMXM9oOMqb9H9GZfIz6Tl4RRZWfHyE+14X8h9iveSIpy3oCR
NMrwToCbxPG5MoCgktw0AV57iAOVzVQpBilXZVuSbSOg6IPwKTSGeeNCxy4OgzZc17tvU24gZNXd
egTFlo34ltJKhT45C886Wbx6l1vr0E/N4vDVRDj57hdufj1Ndc8c34uj42UYnfLw0SRgyKQSDtoZ
39BQnJYlpoRlWYS+FjiRHgApl5eyM8ubPq2+sYASRd7YkvzhaVj1anXcRFmdfpNVxa1vyOrdV956
ZsXDsB9BjPedZXavjC/ezgaYvdA3v2yZgS5Olrt3lFaRGW1ROXA2RShhPBbetLGenr1xGq9kSz/T
UqqA8B09lHdFLX3KoAMn/Yo5zqSaNc/mPS2dXAVmuDbNsRo2zAFlGLwHicnBoRLXuqC7Dl5oooNd
dSoCDVMMKUiVHWFw5AMwb0dzqp/q1drkrianeLU79RyMtAEvp2y1QrWrKapZ7VFZglHKWi1T3od7
yq1TStfyfGqQfDY8QglDSf7htKpX0xUCxtWABcT84cdiel7tWfMPs5azGrdQzKnf09XM5a+2rm41
eM04vYrV8tWv5i8UxtdFN1bsWRjDvMpU98lqFnNW2xg90Uy3q5XMXU1l3Wovy1ejGd/YJxa/mGTg
tNkbYJqn8sOZ9l/U599JYXTQSICL/GPU5+k7nZd9//37Twq4H3/qD9zH+o3oVf8D8lmDFv+G+YSg
OeTbYH7gCnUC/vl3zMf7zQssSDQQIXLZrJXG/wMDEtRdksHImk9WDz0I/5H6Tfi/GJ0JQUSRAiZF
uAcIFNGOP4NAvu4cI53c+mSoAqD4gBWCJuddbEwTHGOF4GhDiY89XQ+21tsKm0tk9WsNShL7R1kJ
DEJuTKromih020vhPc2FWexIvuFWTzwSSabO2VWJN39GDiVlpBHVvoVJbZ3s1iy3Ywj0KtNE7EA1
38e6HU68CMnBZUKLPKZ5gF5yopeFXDytuFnWhqCG3WpGj5/KCsA5QGdN6cJn0crgre766gT1s+zx
nu3H3vfpPQTWUHmW3FlYiI41De9Pduoo4gd6MdCLYHvN59Qa5QEIYDkDdIfkYNue9zUO/JbOgwoA
h77bJLlpOj18KvIhuKbG3ryMU2dHdek/sOuGN2buyCiokuRLSV0DXXaFOi4+0H+RSWrKMP0cOj+u
j1NG6FXn6IembSjJrO1679H6i7NMWdz84MB1EbnNXNwbBOPjZrYLVtop2JVJj9i8kO5jZzpYUaUw
t+YixHWYz/1p7Bd69VBpnEWRGueyx9NT2JKT2MgXRA1mcyO91E93Eo8R5yegmJW1Ymdbrn+dUDF0
EK1V7W3puPyt/fLQKru/8TPIDJwST0h05m+6GD3wmzwFpyr6h4VwmM2kvXIPtDBH9BzoiwC++TpC
3La1/mLS4HmwWic/4u2wD2gm4mf6K7mp89h7R25S6JtR2/kNUmxWzqCd0y0VR9UOs7GKMhoQIJ66
bi89OmK0iWcQF4S9SQKI/Q5pwNegq6ffk0mH+8WsZ/L1MIvueG/Eg9BTX17rvP2UAs59Qjau3ww6
kriXF9e8MZpCXeEjIQijMvmQs5BEzjbhYvQY76N0KYh/Mb36Dr1Wc1NO1ieKQtqBsU3II3714mFu
6JALakfdwXyE8FgZNZptKTB6ZJZR+cfRGDO9xypPlXJIvh50xjhPZ2b5fV7bKtwsc+fsEUcHW9uS
8HmysaujHoMcohqJ+cZG3VBvcdGiE8P2a0e5hMHvLdDK2V6qe6xix9CVBbBXLW86z35Db+TH19Ip
5/SKKosXL+v8S9W4B4oDLePUZ6OI7UM5kOfHhRNOdfiNMUBmuyTWy92i5v6+H6lUIp3NoZZC1COS
7GH85LZ4UroA6+O4Kwv/iSywfAcXaO2Ssg7PU+Pb1SbELaOjNvXYOpHy59M2w1p/pP+g6D7ZWNGL
GaygqAdimD2/8c81LvreiCq8NlQq+SSmINdsl33s5TVm3yaJzdclldPA4G4kt1L7lf+CUNCW3Q7q
33ogBGyM37HI9Fs3W9iFzHCTWsIQO3MEPDFitwAlqGBbw04wRs2qROtiDmH+1YeGNI5BrUw0B4CW
xqYJxhFfwtiBRsZzOoobVrbwudKt+1aQIsKTYmorOVnpAI9MofV8Xw++eNeCzuqDHc+qPfqaNPhI
GeyRm8Gi32FXuwVfcikT6ONqBrtDsEFIfdGvcQ+QeNmBs4+v+EMBYod0hkdVkuXYrHAbN3d+oO3G
o7yA7Xa4KliozKhhs9wk/uwnOwyN3t2svHnv0mG+M+kLzTedy+9462E0fSqplLrqPKPvEON30twu
AMGHHDX0DbZeIIeM+AeiI+LILUoxbO3R8Q+jZacHEgKCQ5N2xX1tlxSUAHNuOjL+r2fqLa7itvX3
DdH4Kbr8wOelUlkro5Fyz82Qe/Y58LuDa9CFxruac34lXrbrEjJh9zT5mo9+2eY7z+4XiwJS19h4
Rl3f+unYXALle7fgyeqVLh5bgx2FV9oJ6KiUnRUVs0gOQ0dtAwPsWJqbql/0N6nlV+4oZmU6EPeT
H4M20t4RbGxTmo/keMT7GXDukyuS/kEII+ZyqMsTBZH9HZZlShvxIJxVbcbfqAt273UMRezTCM/R
GR8xBJmfC9/Kor4Kg1dlSYwgA1n/x9yV8xWWueWGLBxwNDnjsJ10/iVFTXF2KR+7Fcm8H4waxIZi
nHw7IMVoaf5xxA73/XJPSlG+SwsqV8uVhkeWQvanAizrqPdxVeVK+rQm9C+AI9upxNDpC3aYqJvt
4CpzOOJDwnmjliTFzcTXf5zRWG7sNUWEJqD0vtXJtFVLStlnHiYHjx8AjVShEB5MIuVoXMRnx5HI
apQbtm8KdcoNQg3rO2KVZo9629kVVmwdvV46L6upbWeHTRK1Vp/s8YS1u64eytvCnOTzyHt4M2KM
u3exhl3DYNUkrtf5NcxSdpBOSvhdg3fLtUvvWC7qC+h3do38KX2Jm9G8jWMLqVfee0wC1UIvBoT3
tqkc87afsSLTA+oG9y6yrQMRrN0biSNb2WNphogZHtDpE6QgqsA7VWEfPhReulxZedF8nfpEbtq5
QgaiG/OUmslL3NX0JdRgI2XtQ2EY2tmhiusCxB4GZTCxuZvSRt7MdaivHKPP8CN2iVyVWMBUVkpV
DHKET4Y9Im5DydD3kLrzLjRYD3o1e+FWEki1XcJgFTwlNgw5sh/iCUzgPlB63vtgcVCGj50aIhhq
981eVXSzAEbcYOcDau468rB5q+gg9B+dLg8SrjwqepL0qfd0mz38d77/d+Z73kOPufsfz/e336f/
8wrG8+fx/m9/6G/jPY32yIkJrPtRWh/8acT3w998z8QMyYfLYAJz+z8jvnB/Y64nmIwodTwujND/
M+ILE4NL6LhUAZgkHjr8hf/v//6UnNv/8r//nNW0srh/UgSLwOXQQ63vEL5KB8Sv6lpLcZSaZtKc
cM0WKGHqhJUctPZ24W6I/vSr+V+8Jr8qedevRdwakeoB3oC/iNtVbxqLDKz65BNzcLsoZOz56ITP
mt/AtZT/aY7f+rOJVb3uk6xu4275RTncGSjt8bzx9SqLOxR9IPa1fF4wm8wCj/oQe87OmQPrafLw
Sf7zH/aXEKz1i/MWe4KdCbEc293Pm5M0TDCkvqtPSzcM77TXrBp+S0HP4BS80OoVPse2+a8E7P/L
r9jlt7V2+YZe4K+PzZ+tJ0M/5N0U+NXpw6r0IQdWdbUSgxkcXIIeZ/fPf8y/fEFyWFE+rDcn+myE
1T9/wdw05tbuu/CYGjE68YCOd1wJkFSBY3xxIPf/hefD+svv1ccETowcWZ/8clG0//wFEbCYS8I0
dWSlYLYdvbi375ZlFe/9cLfoMbNug5KIFV8X1kUqt36umUemLaprWr251f3LoG0b1EW5o8KGnfbX
FlVBn7Ud/IungEWe7+enF8x3MQALi0cQtb/9q+up5kpN8moYjy6xuOLJqGw3vuqTktiwpMFmXMnE
ms4WgWgl+vDBtZ54B/XFCNEc2mbqeedszVb4mDMTp2dOxPnLs9STJ3D1oRoGea7Ss4IDr3Z1p6xb
gn2QPGIVAaAa7Z5J0uiQXU7aXrje3RndZOcjUh99s7lqDQ2zCdB1H2chN8vSATF/DZTTYvjsllnt
2LIRVnaOiwuNU8KLskAV4TE3lUEwJvL2iyS7i0cuziVzht9rA7IPqsuyvvOUzjj8rSzL55tBQMk9
zLWeaEhLUeR7bk4iymqQoBWPg6DTFe/prHoUlNOAW7yQcBJzLNvXD/vQwmJ78lSBtnNWCjtM5ah7
RHBMzKFcOL4Y40KQz859Czoo7R8SzUrF7auTDvPFkIb15K6q6WzhVnVD165PtQ7nV490nnHrYcNC
Trr6z0aBtyhqCzFtKmSnchuS9fRsE3PQRWOAf60c+T0G7ET3McvD0xjyoS2BDJ+B4tBYGx5+igT/
hGSAdfaa6vFgG8403DMDwCX/eFZTau7IBqb9drzJVm827lf4eMbF9tXWCmVpPykEqUanKfYKyaGo
ToUEYx3YQ8Ng3A1YBF5ShUA+aDlPo6EYGTUIKuU5UbUn3poezUSatH9Ts4erYB5EF40srm+eDBoh
jC1TaHPVmZqP/0O+Oo56jRTxbH6lvN1Efsw5StWkKRYJcb+uQGFqOacxXY3/U7v+rJMIS/zPuCQ/
fv+I692tM1IVmRJBQMqxkfaIR0Lz9uPfGeK43lb4Xjg3lpTQM9U+kDupoomSPXoFex5gZqwg8oYC
KBQpbYwMu1cUyqh+GonnmYPwQhOh1TkQHY45boYyMPNb0oL61t0EVWHPj61H2iTrWjPHal/m8I6x
Y/AH6jKzzNNkDb6amZoMnBN9T57CQZtjPkXAtzq+tGj/SjrjXRdTejoO8bW9hPqVhP/pXZEQx8AN
2Zvd56omjYzEKgPGsa9rdejttCb72SwIhwlo42xwQWM3hP9lwXhq0TjQFEf0Q8wAuQ8dIgJR4p0m
R4o9Mb7OrRug5VNqOlIAOF+RazI/edVIOkOL9tizDX0riCpa5c3W5960JUu19jaDnq07g1T4y5TK
npUxVu4XPDqh4AHrJ8L4w2y+Ur5BpApcOa52c1UYmxS+ofZJ3hGOw7tXGYt3lnq3rVmHWOZXGsCq
p4pPfDbAl5Y8QTxJlOR7mLF7R70xJlnE0x2eBbl6lLEI1Ycby/fjZwfzex1ZhviEGpidq5NvteXn
t3lJ8u1RTg5nNtjnOs6aSIPxz+D5SK3VLcnBPF+453iY7RgQ+4gumGuaCJ6D7of21bWGdfdORyqb
k6CiC1Cp+bJQ/IGskeHih1WGGMJyo4rpbW5gOXPX48Rs7OIpN8z8Je8W3qxQu84pNtHKZGTynoI2
JL04xEcScY82Tx6kJkRmDaxC4snecshuPLvlYoYvS99aX6rOMJbTkooxODlVtzjT1mr7ee90xBqe
Pdtx6E5SrsciVJzLsI2vJ6NN7juCHk4JzA4hVfK5HLo3Xc3r8Z9Zz2yRY5SP/J7mkHVnQ+Bcdg6b
1v4yGvG4NopP5k0bTv4jrbWFTwLedHIdGmhBgaS15cX0r0TcdMEeSqu+m0eSuPb4vp4rRORRM/dw
kqpKMb1oW7LelMJF9+5QaVf7hvhaWg7/fsuV1X1y09COv4bBlJEqL9u42S8BYcAbOylGQMq+MK6r
Mhv51VVQlsvgJp/R/jVHQhoC8rccEzkE8gPfajvaDO24f21mLAmbdnBJ85kwuxaW4mOVIblBWdkL
TgsBFnLbBb0+aScPbo1Zcy9UTV5FRun172aJvIqWPM63wqM2cCPJU7r0iRlECT1WaxMfYVlQ56se
y15DZAEHOdTzkL9H2Xw33kCHEP14joNrjIitDbwc3xNIComhLRHbdKvUPIKzk4TXXonhA7QX22XZ
qe6oU8VBqFyWugPCouA6bEsYxKDhK+fcJtXW8THvfTgBPBe+9/BhHmg6vjCQmXhbdM6J/3EGgmfE
3c431tAQPeGavafCHcvL2E7iekJqfiCWBHDwwytUU4fY4gpAUcPViovHL7kge+II8ZMRzohtCDo3
jcrBxXuUaRabw49vy6rdjlDGlLSec2wY3F8+qSxXsuwQxWis5YNi+EUKTlXqUtb6bE+2h9Jj1JWY
bywvwXJhdmHzOtmyTe9sdCR8WFXLzzqtjbdR3WXavwjZlj3XxSpLqDZlmkhw9ykwle+TnyK8M16W
XG4z6erH2GjcVy+1OFl1Z0BLtt0q5C5Z77kzrORpQrCuOTdL71qwCiOXAS94LBvDPLdjavw+dIih
sEkQ08H3vDoPDT98tueJxyIoO65yGQ6AaZ3kfko6VDL7zhcY25I5W3+jaJ7Qnrmae31sA8wjpGAN
9WO8fqJ57vAxjRVPXNnzFBmWZG0Y7MXsENH0rZHtyHWPzWfL0MJFGKGZLR89h/SmR5C2ktRmgomS
NLiUNKV63FVtuDiYhhOJ2p8UUyOxPuUB43ICaz9gNrKYN0qzcXcUlFKIFJdVFg0T8TqTR35lZYQM
Ib69Vm0S63qLgZEqeiMlkjHVoA7CDc8l2Ws3fPzy0pBxdipUClBhhCTVDCQlqz7l6tFBdYS2sDZ6
hswux8nl5yAGE1iLRjsfiFr3MVCE80BeYxY5XTLuLTOxom6xqk0HO3NqFHwISIN1qQVHDJT2QJ+x
Ah6yCkaSwauK341MuPtANfERbStQ9CAVkqCmB+4V9e91R2hZqe/CmdYNPHBMBiNNvAQJmndupVVE
ttnW63V1nMmJ3TEcx4+zN+p9ziUKwJ1Ou1mQSGcO4mZGIfTAp83FXM/lmZuvOoiKVkGfHuJtQGVX
EpY3YyF6WoVSfWfqNvnUIgd67RrbuW1UlTdbJzGZIGd5KMOSWBh171TWhdGv3tnGZP7uEgF4dmhZ
zdDW2GFOa0ztTwKeCNbkuys9PhAx8grvCV2ewGZHs2yYtA3VItGNkU7pUa0nCMlUmA3TkdNwyJsr
0tQMct20bG/6YkWdq5TTJvNIO9wuigIYMGZoontdTHhyFHP3v9jF1zXpp7UkAInAygWygOPkL65a
6II85MZrj637MfWrGa7j30he+Mv6E6yNIZSOuez9gs3t53UtjNNhzHHTHUsS8lAhQoQ+yR5vLsH9
FnZXse4uH8fhP99L1/X6l5+P/G6U4ti51yKbX9ZEdvLSyRvCzFCPeG+DgbS26udyBv5NOb8avJ4X
z0s5i6Vax9x//tV/1c7zQ1MfwFrMC8438WveBPoV4BPLa44YRGAGlqCzn4L11M39ntN+SPDhbpAb
sZesozdBJxzuH9/Cf40Y/8qIgZiGh+EfQ3anssxq0oX/DNkBz6x/6A9G3gdh820K9gDZcEGsrPcf
rLz1G0CZF6xFL+R7AOz8HbKz+b8AQcD5yNhA68ir8AcrT22r5/sgQSF0Phk3/5E1AxDr14ebYA1S
pEw8IUB3ZJD//FJlXibyknLf8yxRl7OANWsZNrl2rfQNjpzZElgzEfe0hSQ+cw2uR92muOgipOON
PHZWRWNL0JTeeVl8gaFQNcuEU8qcH1CsVuJg5b42Hoow714k4WbuVuEByLesiIRfw/yqa4TOgdyU
sTvSwF1BNLNnjR5kM+Tdpp86xmJrGQT+sAa7duk73U4R2pvC6DQkIPdxi4IpMOTXMNf+tw+h8hCE
xOYtsNebtMVRutUBsUGRlUzCvg5tmME+rLybSSA8r9R46Ym73fs9DR0bXSrTiQhkyR7bPNcPGFyH
2y6xq8uquq93/twYpBQGc+JuatdMgo2Xt5fSxfLGXy8ZfRp9TOgLO9u4iK+sNDggoqMtOW3go90a
bbr9o015WpuVocTkXgy+/VKGSNIypysfLZtw9TAVXxK11jM3OoyQ+zj341rerBototSy71OPYmeC
hf2doRF/za1R3ju+Ud469XRxzQmu8qMdup399Buhke1BrOXRKJuKK6vClgePLC+qc2iZHtMsuelH
qqenlOSIzbAWUpvTTtpNcxu3XfV7rrxwr+gcwwxNOVLS+f3F9sJvboxqC+Ym3npr8TWpA7Rfu8tL
iPNl06312G3pntUEsuKv1dl51zsXZ63Tdph27olUJjO3SL/ma+m223hTtCTzFXudjlwi/VaWXKBL
bY0H1czVY7lWeNdF2d/azLFbjLrdNg6Lh67MB0Z8GnAz3thPqJ2wRvb2fKvXkvCWzHrCHPhOKRxP
IlPFydMS+ASyMbgw4+V1E/LX5jm64ba1rpxUmmdW+PdyLShPRlE++KpmQsXXE158ZuWHwCapYAGp
itFRLcutWEeFvFXGoSAl84Ajtr6YNk+0v9ak24UQV7q0NxBoYm/x2N80s7O8qg79784YhvQscszT
RDUjAVnHhEji+D7AdSV7Q45XoLT9GRDvRqmeXQtdHtnAjGjbIJ+No/PR997zDJJFTprzGGOm8Zbh
2TDKPTrdS4DvYx+zzikGXaS0qIHH/D6lWN7AamGB5URhKS6WNMsdoUbf+tanjZ5aev3RT2/3Xyq/
K/dkOlBeX2X2FSwwkW7rJ6XfjbXnvrHoKVpG80WMIYJ4HcbHdlLGzURSzS4e2yTKTfHKYdjfkUo1
72GKG7pYE/ekMRg8C1JviXP3+6iKaVgCcOe1Ms4+hXwbogdfkQtJYEasriVmHLIWz8uQXQ/VgJph
wCCFV6SOMawDLoNRiopuvhzbN7z3nsFn3ooi7y+E4pQPTOnJiXoh8sWXwjkBDs8P1VwuB1IrCPlv
2+6wFLN3IzpF6qQznTrNLB1NVj89TGJ4Hi34fENq93aCoqvJaG56MZlo8A2c7JG0OjuH2J2c6prc
Ozrng6+NZCT3vCV8ypHK7+n3REoRZPE9fHN2h97zrRatOLkSPf2SWW9eq1yKOTtz+NJ3/MgkZbdR
15b2FSoIkktsl0faTMqtqkRJ7Hha3muO3U06c97R5kv+po8oZhnpq1Yx5zOa1+E607P+Ag4Eikp7
tnyUHcYB0yMTOqiruwaDDM0AYTm29wmzxgn3a0pFki38lgVHmeQ65s2pLRTjegYZGzVtHV6G3P+9
bcxpm9jkDk5pUJKrG1jIkMlgDzbgZhVpKiKrkEptm9HNkRuvmSvWmr4CCVztNZAVrzjhC6uVNP1h
LNWqHs4V2C4bLmV33wojb/QGQpS6C2AZ27uDRW1wlgEDHAuULAukZuc9zFzYsJgxr0gx8eidOoxp
n3sr687pUul+A9Hsfh14+jH20myXbi0j9gX7UetfJAUKdhSjMT03BMKdpY6NPRqOOjnGEr48c5K7
tBzLx8DIHUQKisaHtEDBtg2XKX1tA9HvlC2qowV7+sZgh0qEWHrqthI9iOsEKIdEBdH63maZaO1U
LQ3ck6OU2sAto4/laP+9LgSxRHQ6TTeD6pnbZ1uakU+SYrdZEHmjgnbxBDL0LuOLSQjqm+zM7JU7
GQsYMYU3SLerOxC78HcTcQlFAGXsXBDdqRejKJfbyvRPvuWV36vK8d7dOnQzROiOHAnPVch86XRA
p6JOFafttg8sW0e67IJVdcNvkdazNHgelXavwVDKdyOHRD5Xo001itdm00OMMu+ZeyTctfOCAl1r
G9jS99uYYlErTU4dxulvRZaFgsMoQeNf1GrtpkKACwpn3Gc5sCtijKp7RbhQ3BJjlCQ8xYPwt3ZY
LXg/ZfEuBllckNE+ln052dtsqeNTweqI5STlZW1pSb9bpENWZT/1AeIOWiTI8LFDAC9gr1d30tP3
OEjlF7KVFMG3dojNOqxIFZilNs6dlat7mkZIrIQpMb4JU9MkS0YtXWGkUB9xqLbd0Tem9kuYzDUU
+xKPp9YaHCyUWY77OvSr/EUGGTXuQeMMl1zgfySu15H4LdryxDtHquVom63eajFLFt803Dl+Z77G
4RALPP4mOiZLGe5hLEV2icPWRN2g/W09juhdUDUgynfSPCBtSAEXFbZ/radBnhEOeZHXCjPSauzx
c/DAoYNZthTriZ00sXQQCz/sqDMJxYbiIOII+iHqXTe8Lg2FMthHtBzNft6eel90NcRFjSe/ywd/
g2K5t7bUXTWfC40BEuIg1Agfcrl8p7vFuYkRG0WO7X0VSRp+8tO6emvQE+6dFINTxBEfVxutCuTy
lK1wIrqzNk8ZzOtNuAj/iwJjwrWBngRvnAvLph3tfPWnLr0aCOp5DjEcZKDyhABtZMdaTA5AcySZ
k/9aLGMRHEkV1pegiMHVZzu13lSoyE2u3fZLArD84Ia4SLb5bJuv5DQ08S4xp5FnyezHDdZN6z2U
tsx3ceUlyO6aPP6M8Lr+hKPG6/dOnc5XYz/qA+k5BjklHWkcRDIUpzwp7s1lzD7L2r9NwB+atFKk
Dxs7DD/pttZD+CAGWAv8fjTbh5WfRShh7DvSd41NYCX+QaKkbzdup8RXelxtWsuaNnmuhfZpG6wm
NNmWQXjK1uozsk7KJLklxWTB37TEJzsvsfcJd4iW1in3o2mO15aR7ryxq76nuT0iFhw9n5oe6m3B
cUA2Cw9gNnH9+KsnmnivGpP6Dj7NZbW+iPEmtefiBGZX4NWKXUTuWZfQnJEUIn9vsUfUm279R2uk
JUeLM900VA29lMANT5lrpgczcw32g3i87loAaB5wj6CBrgq3icmMWE3JOVgo2NkD5YzHIAslSSMA
wp97ILpuk8aTwk2ZuXi/2tb2djJelqvCsNrzBL12zU9YXtvAKd/iJRtwLw/DsWql2iehU59kmTgR
AVQvrZ6ncWvZVveWONK/d6Q0vltEWJz+uyX/W8IWYTtslf94S75Ls+bPG7L94w/8sSGbv7mWwExs
U+ZGBZTDGvxHVoH4DcE6SYn+qkO3qBv7+4Zs/Rb6LuuFQwwl/7HWav2xIQe/OaFvWoHgjOGPs3L/
ImL5Z6KWX5vmhE8RKBIBROUs8aAnv6A/8WTgEapd9wSsRbOznVPnkJZtfKaoj15D7fYvIcaTPave
sremOT4HJaxS2NP4QCxo+yq8vH9hD+1fEoCxf6GZ+BWb4rsjtgNyGTGy4xEB+vP6Tl9CF1tTKE65
Es0b+cfzvVyrJ2p3XvmKrNQHbo21orQp/pbP8ZP+5896H8f+i6QfrQ96FOJ0TTrJP2Im/iwRiVO7
JKokk6c4oaaIxgXMb2MW3hRh16wXEHJvxigkcI72/KtZhBmxyl32ZV7q5d2nyUJF7aKdc4LefFd4
Y3kYym4sdoDq3oMPx4SzZfTdU4wR+hpxN5Oz2QqWrtXUOlehtYUhrO5SmyCIrQ//szUDydU7wRlG
48i8t+HoNdinECUQd+bZr4y6BfM6uvKlD1CZQGHtiBIYL2nd13s261ptDNIB8P1DJaVbUMd862Ri
bdDuDAQM/tM4L125FYsEePO9tr7tBAFQRmrgo+oaRx01CeHbwlicDX4wnHWLPymG7NhLt21ap9vK
nvXnOl+5RqMPrWtSr2MEEnp4IUDPxyJrlpOJQjCdmQvdwFs9fprRuvQO1DcQI8lsSKGHZ8tLiKn1
AcoxWyuXpPlKXjUZGLVvEhqWUlw8jQ4NYVRvMQJlvEqohYKEQHIpPfQZIh2eLCLTdsiLp/EETlUm
EUzfcKFcImA0dqaeJCG07NiiijjAaDYU8A+u11rGTiSLc1XPHdNqkmT2tGF+YSDvFsHHyi50dHFe
00glvA5fuvvZz3VATYBX3xd1R2pXIm2i/F06pARGS9Q0JguEyQq+74YJaSyIzGGxA+jk1Mbeamb7
cFAq4k0NT+jgqsuCrgHKvhnz85IHeRS4g/8G9d8eF0CkXVi2w1FnXUMjkj0k8HK5rT1AWgQFGLbr
NfUut64QrM9nSk0hmbklqahIJ/Yd302/s9SpO6uxZlrEar/6bsP7rGoU6WwkrhEmYiuR1GgpGmo3
nt95ecS79whBDfM+FtnIZZ4zRkyPVldlc0uddt2QH+TE5GzldHxZm6AdiveaHjLM8UOXH2yzmd6L
QtGMrgrmB+x7dfv/2Tuz5biNrFu/ynkBOJCYcVsTq4rFmaJE3SBosY0ZiRkJPP35EpLjt9g+8t/n
uqMjZLfCZFWhgMyde6/1rdG86ZqwTd/gDhX1MaygOd51GFDPy7AA7TftbPyixTHhZXYt+bbQiRho
igyq5alojP5bFQ3E6bZh36DW7qWT7vuBxLy9jIL5BrFHNW870+/FfsCXkj7NYA/m44ypfdgaEQFE
IPdb0rnbAfnHV6gGnHlzA5jChpk3OUfxlJvQPOOEraCvLuCZ03oHbkK+dRLShNAcJypfBPAzk95H
4bNoxirh82Ptre6wy/u3FhFjMKWo8MmC0J9tTiLsJ9EiaEKBWOlAYDnd5z71KEHalNz1vYp12L1U
yzGVU/2K2IbJ4oiyfRO6I52QZOJB3nfmoAwUCmr43cxaqFsUQK55G3JAH5Ck1PKthSuDstkoFiQU
LOUhnzwBxjVY+z7TNMQcRIo2wi4vRQemXm7zyYbhe6UiC8bbjp1AzG/uMLRmfQ7QcPMP8GShw32E
jh8RrxTLNH6hW1KkHSpgt3ob5p6J1twuHfQ3bNQNlihGVthqjcM09ClpxEZbXzWBVdzpBF218WTK
GQukAX3VNLbuHCl5sNIoKO5at8CfRJigdHckR48nBdkToNzYJ+WlRKGFd4Z3wL1b0mUg9DlALs7p
H4CD7UbDrupa/6sBWosyM0UOvC3ipRJgdAAG0BmcA4qxxp9epTDkbeKB9NgFgCQ2Ea1rCkRiq/Kp
k79jb/2Eq9Q7jWGYuVfoKqaHwStsgpwBfo0EZQUNx40gLUF8ypCuAML7gxjM/AaTVETHwJirS1JM
7bOVD0pjQAb3m4v4SCNvRIININ9nljQWLMiuujhInK6jZEwug08dznwwKE6qCWp3H6iWJp5R9KfQ
soDHcAORl8c+g7fRDucd9lCGa4xjfQvpWNcFm0FaeIShM5LoVU32zOo3elm7Yx0Hihe7zkFFLPhd
aXef/1s4/q8KR9sTv1ZEo2VI/s+WtBXGLG8/lZDff/RPXbT7GzI2PSnB/Whhm6BO/J8S0mYq6Zgm
ZcoPEtafuCvvNwBEVHXAJGyLH+On/iwhbfhZtmAso0cjuij9T0pI3/yojKZ2RQNCwaodmKbt6zrq
LyR+UKrYq4suO6peT+dEmCc+qYYxoidrbENIPmMNji8w/cQ7YUWBEsMuHAZ0cDvwpNbkZeiAFtDV
ezz7cXM0iFSd2g00vJJCIQF/W6boYOYIjhKtD3FL3oZz6p2BiSGmt+aVOs0+jalgcjxlBSPTNZ+q
xDhwAc0nXyut7avNhXnmmHVaiVeJ4CISy8HnqHWgIdK2rWSJ8fSTEtRXFpEhmKNyQ/8I8CKcRlkK
G6hBTTXYgheeag0EIhlRPcbKRWOVCvXY0uY/wZNglYc14Ld3Mb1QeQbLKoOzF/pgguHuP9Pl5GGj
uwocvdLo7FpnyMyFYs3OBz1m/g70tawYrLKwxTP2VpQsFlA+KY3hCDfG/rRo+nUFmeHY2SbKHY+k
xdvYAtO8qbGVvmQeA75tg7IDhioKKbqdHH7fKVG5ApUjree0A6LNfr2KeFr+s3XUjM/NfZvZ+2uY
S7wBd4U9TwWvZtqx9ZxFCdOOwcYasvFCxad2cl4zoHZ6RTvIZw9XOc4wmcA36I1eEyWKHIMm5yUY
I8YmU6pusigdT7YM81OlVVFoEfT1/E4lLVWJppT7mr/5/oUWZoweJ04jxCuD/oZXQQ5fadd9geg3
K6QxEbJOlVvIUcyuyNMHFMR8BDln/JYaoQdtlU4HDLn0OFM0iQYCl0QZWj4yO6RB+gaBaVdNX7rj
EV5DYn5uvc6xD9j6DSA/8AxJB9Dj6LEKX+ZiesQ95YK4TTy4shrXvFhdxiAFPPtmxaFiA7WeK/Qf
r6vUTrrEZ5FU6UBvRGHBbwIRzZ/M2Xlvib6JehPmVeKRKLZB48ndYLUd32xo9769XxV4DFVx1BU+
EbSEZQEkjw2LwU00Wjx6/lTDL6CCwcHW12CSobyBRgYPSqwcAn8LF1+MLirPMJWeSVfXRgbQh+Ue
KXPrARcgUUHWiASOfgbN0shGNE2QVXjfKc2fBTQxklzCqgkiRuvIHRPRW3tXiFTifbUYaMJGfZ+g
FEaJrDVTgd2jyXYHNMii45f1jZkiCLPCvY+uFivySCtV47rbmjS59RZeJUqUUpBj9cOe6Zs08lAt
UtJwSSYLSJcCHHZfLii78fogWrKQwL98l7H1skaxVheBFiBr4fZ3QcX6SAyo1K5IlOLirRKTxmTh
SGnnvwK5bI8wW7ANeoMnnh1aZy+0f3EI1pynJLxgMucLjMcFtQruAGr39KpIXI5FU1rycczUOaWd
4gttVoEwZHJuMMPmIccoxvVZ5c+rsu47XxcdPKj0RIYMUgqiMnEVQ7BOZ36DJDwT3ZURoOoe/C4h
yKwZ8awabTeznoJ52ZlF7R89tzUP35V+jTLQNSZGu1FS5y3Yqo2nw0JwVYK3LeMJQ3rOG0Ilph5L
S07J4wy1+AacV7hf47VsqJmPecjyzCnSwJkgCn6P45EqSM0e7LKeJcM0kZf2bj1wBZG9PdZwf4H+
JXnzmsPaPoY42q6iPrGeV++Kh9MyOgQJ56anjgwZB7kSS6S98IFVrnngRqhZ8ZyGxDN5Xkt9jqWP
zsyuQAieS6AVV5lJSODgaNz6OPEtFSmxd11qsTRjzeSeItWYG3xmIAjGtivcN3MCn7xVlILPzQDi
PHPnad7Rm2N+VJqS+0V0WC9kxV06hSNPROk14jaVsI9LzoItTNsaDsUYaimODyhvZn6pJUdWTKxX
nJOJmSYud7dOgiQRB+Vl6oqMpIWhPQ7Cx7Ow3vOORSd/a/Z8Zvhh+v4ffE/cDilkZdx9iHZtUy97
4ySa/mEkf1ZhqexY35DZkayW2Pp+DDW8rG40w5fhB8eVdUnLGPswJ/MnNiM3CtrhlAVdQ/zE6Ezt
niOsuHc8nq6iQJxA64LLi5/5sD5x5Rg4L1PVK7FVjdsmh3VllTJBDMmQq3kReCKrlymO5/yzO9ms
E4WjV6k1Z4eDtfsWFuggs6EpH0QyWAg1q3eax0ykao4am6DBZL6Zo5gVOER3eDstLgtZQf2gR17k
ymxUwhEJmeSczEeWH7uc0C/gBMRxKSsyPj1Q1NclymhSWv0I0W/bpWHxsGTFvzIzLfwAlLZB/7jM
22PVo4k7k4vGU0NtTYXAM9mSbFalSMsny6XL0bTeu6zKFxmL9hxGauBkPwcTZnfPpiR3gpNkqBFt
OmbPzySo19fsMcG9oN0AtKkd7UPb2HSdhOhvcd6AACQqhg54nHxK/QYFPICXr01PeLAlm0tH7tK2
7X0YTBnPAMIPURrTse/hfCZDfe1nAK6iezOBTUXa8ucKzlRdd83BIOXhvmb4npX+Y2Q5rvkZMAC+
bVjrpRedBNBFVlWSw3EaebsFRT9jXRxbO8uzlmrrY42JN17jZNta++DFaolPtTvecHL7kFcWlnmf
dh4nx+kMMRtDveFPM6eWCn38YfbISzuG3JYcfbvBVVz+JLzubWe5C1Tvn7ssZJtLVXNMVyt/ianf
0e5+Q/v8wb4EZ197/wuBoNBLArmPA5hHG7NW2Fdyf7gmI9y8weUDRKAzXPVWEGH/afbLT07mN8Wl
YGL+0ORJhXKgmwKaUW2IUtIe/+iY5P+eaGpBN4HmXzTJoHEZNQRQDA6zkYVHc6TvNmv2QRloDILj
YJse7C67Cdokm2+4Xt571gfVYRkIdJiL1NzH6fSJQ12NAAC7tR9NX3GeYIWHwIAXeH5MXNhaomis
g51z2rR6t30AqZNQ/lTeHses+sZx+pkshAg/cNfdBGmyPJQEtDMbHEoab4ZzFYWjf6nD1NnHTffc
6N7Wpl1BEl3ZyJt+iVii8pL6ZAKhEFM3nIeyFWdMY8bRDSWpodAPLtJezC0XrQI5BsFCeZDp4YEE
ezINodqzYmksZ37vNNnOp+o0llzcsQmAknPG6hDjSzoVmpqBiXxrV3Z1tNAqXAV6h2B6j8IiDvFg
5XxhXTob9B1UsyMdN7xZMpezeWntyAgwH3O8tBc5F/0nTsjGZV7hHkagQR8To+rf+xX/EXE+PeN2
aK6ytJdfMsp3rSPHCs79jcFAhxEffdBtt0zqzS07rw+q1gGR62opa16eJtP334y8/KIMLZQWfoGs
vCW0wPC5bYiloJnI8Gq4IvcONqAmnbD4x0TIF2xEkH9OY+W+15qMYvVkFwhNS2G1Eqc5a+031Bj4
7SPZqS9UxHuq65ZKUFNXoALm+55573PUsKKw8rflPpXMuA04gEdT01uI+J53nSa6uFMhpksyGL7Y
1KBH6RV2HkrGZte7wMimvIDx4BYtM3q/gSv5mMKYA7GZIXE4+ks3xu8s/jGps9hUiLggm5eWBdGG
SbS0GxnbEaDIxGBhalNapvkwvRh5h1l+RvrkbdJBJLu27jmBQCH1vVbepB3PRQom9aWGbnlacECD
b5jzAwyYZT8k2r6R+enBswrz0xSrgFvcLiX5zQy2KPxYSMs0/IbDNr4AwLtNxr77bNAEvUbzcePl
FRJ0qoEnpuPmF4K7adcMnF36M1K6Of3cefVgnsrcA4NoNGLRzUc7Cw92aA/NhPdMN5RjDm7RXUQr
hWqW9tBGuakMXmHRsahHcKIAEBrTbGKwcQWmkSs/y+QCHrJwDHMTk404xdvYNQf7NUhKdl1rQN1H
mkNgxwd/itzyujFb/j6XRBrszDUwZGyZhu9R44V7cPZUW0SlUoh4o8PelKLOn8+mtp7O1iSekcsX
27KZKMtDg/rsL6OivzH6fhxwcHR2OdjrmZEF2OhjfBSx2EiaaYcdIxniTCiltNXnxQGw+cWZ8Woe
nDKkGpEYrHKPWN7pn6Lm1hHKX+W/vAPQvA7/YAzFu/gwAJoST8iF/vHRVfgvcVp1SNqHUETWrTC6
hJxX1E9XqZ0m8XVfR0u1r70uuo0rXAOBOQATxus2/ueXBRcyTmvKdjIqPppzK3uIZJIRnFzRr71C
P8MEQqWSmnTkcLztU4vKZygXiiNjjP8pLW0VHX+4Jrw807fAowRnMvdzQ4Nc2nyoxoVrMhcchTLR
zIQQd6TRgjwskxnOBv6lwH7OIWSchDbaVA7AmusRbwetS4/5/wKkoI+TY69P0HUTV9kfq11yqmwW
2l/fRX/zJWouFip1xmWmLz5erzGMU6j1EMhJJUXSgQgKwj4mXtQ0Ld7NZlvV4Hw81TVvpZPPj01P
rwJYFB0AqdrHsmq2//COPs7OQoGpG/am9szbgm3450touBoWTd1wbNERcKzXLs+eltQL3GTqwGD1
8kzIat4djG2neuR8UU3YUK90Ox3OblfrMxhX9tdvzP67N+bh9CCREzn/vwnOfYyRSM6a5AhAkgo1
lpy9BuKUptZXVEV2Vz2BZwyc0yy1XUbZssvPTCRGjK4jvffVQmqaM6dlZ62LRc8x1kg5RMUOwrrD
6mUtIs23bHWvBycnTzYzM7olOYai4WamMfj+/VCalhMO2jXRqZpr9cikBKvpmBEspuu4t7TKubeY
5ZE/5fqkkv3D92R9dB3wPfkMdjzmybQQw4/m+0QYDXAh37iyE8g/9K0XLJ4B9BHuGcW7Z+Fn7ALQ
3HiqLG0DVORGv6VzOixPKiQ7lkwkwenEXQzSHAqHf+Vi8afyC8Ka1vaQbWkR/9SS0X1hghqnR6l1
ftvUr0dUzCPM4WXW1ntwtTRvYFmhdQk4ELyv3/1/hf7/KPQPA773/7eE4SSnn/rPbAf6B370n+Hr
sbSwO9E09un9/inwh63nIEFgFklQ6Pe29I/es2Nrgb8A6Yn6X/el2VR+9J5hcpDLENKUxizg+LqZ
/R/IFxz7g3/EDJnRs8pYNhoLpP7r4/6X3vNc9v1Y+WlwNptSXRtZV++m3Mofle3m7yWL+Am6JtI6
DILI7PJVcbdq71YZHuNo4x5pEuI8FFnjPQSq6CVfkGRfN1rHl7A1xye5Cu2iaiAYhPxuVH8CIBU6
IP9ldnuGQG1td2DUyiI6I1cr3ketHxybIXhJoOSia1wFhv0qNqy07hAZ3SnRSsRRaxKzVZ7orVLF
SqsWWbmKf1UIGWPalbdZqEYGg43ziBYTweMw1tEfvVZBxsZ4gxcQUjb64Ox10WpJJ4rHz4rHdmvN
XfIHGHw2gTB24fm3yr+v6QiUOzXb3X3mxorIs1asVK/5D780jAdZZZRl/ljGt6NhRSfP0XLOGKEk
nVhpOxcryfJsyzlbICWchuRtqePqWACX2ON3TF7FjFFnawdlcNVpS8YGH0LxNIskuRvcAenlIONj
OlGb08QKzi4y8ysT+5G9W8rSe8LdxY7PIlT4m3lGosVw0RqQ/pKsyfDekeH7LExVY3hofXOL5g7t
eNgC3Iry5jxEebanL+LplQzaF3Hr4XW7jCyelIUV3NM6uHVmGZKQMfrD4+iXDVnBiTzmUEh+T4wo
6LdhWhaSM6dXPzXF1J+FHyDx1NEw1GggzA0dGCPW7JhAx8ik9J/B6Lr++KUYcM57g0PiDJxV0mdI
syGJJoqBEdoQu/tdDPR3D1KwvcMpj2ZtTbKxPY4gzppvQ/OnP/dr6o2XEIATkITT8VuGo9kv5OMY
OipnimGMbUDZ0VdInYUBeGt7MAsZlr5Eg8pOo101ezz4GTtr5Y1vNcFk997UotpDKEh0kN36GyiL
9kFIyvuNSsV0t/QAMF4akw7v+EA+fAr0WCxo96/QnqSP0+wn9zj7ZlG88+1aE275kkl1vlFOlRjd
xVxa4A2c42ii3MaM9HelkNZGOP34OrnMTQNy8D7RCnhpoF/vsmJ5cjoKOyoi4W57IcbqiGhAw9mR
UGJW8LYjgctntMX5gZT7ksfbbrfsnjS+c4yeFSo6eu2SGTiBWNQ00YFmBgcGpsNgszmBtbGNNzUX
11YfihtpCmIYpPMIPveIBsW9LLUTbWcOCICdq/mIX4S0oUGputyMzhztKuxoSJGrxrw1sKl4u64b
ODS3UXhIEb+crVIfCXHlnGwVTpfBJmhlasr8qmFc3kNEXJprr2uGs5UN5SNCBKfapNJzrwDz9ZBL
ID8mPJi5zP4A1PtJGMOG+Or8nXBVZ4cNOdnINOuejcEqbotJ+duuQkSYKlc8MXNh1QpKfBIhcmT0
MrgAopwczGyK2YRpPBKUl9/bTvVCOGSxjZnRbwwSzLI+xtBXJcQjiGwbwR3fZqlJIqUC/H1kWl9u
Ve7pqy2nZ9O2yfzE7nDyJVoikGMMuq3MeuR0h/S2WPI9CA335LtOufeoNcFEON1w44a5uW9UpmgM
4JaxC8f54gMo3CU56gpVJ8nZH3r/2ffd4bqevEKxSHWsKVh4EGOnbmR8Mxcla578eLkD+MWVq+Ls
fhlZG/O4Do4SYidsyBBXtDCYMsYdiLjIWoZtX+GNnTqXo2GaN7clxtIrvy21OtN6Q29G6kwMbVmB
R9u4YdPvS3gZAPK5KA9TAeMtWnCcbL244GpbdsaDGhhh+C2lK8g1h3hKAIrq1ZbBTXVJMTjcZV0A
7MJ0AcFX+XJV9pa5N4O62mWOPxzaLii/YGcJ7hMcjfM25uv/kgXuwXIH45Zzf3UnxgEyZxGbz1Zo
FTS6nP7VR13x5Deqemgo1vcz9pVDUSNdHZc+OOE36aBp5AZhiugoWHSTdHhKHVueg6Sz3yhl56Nt
N9NFWU11Q0uhOyrDFWhrXBCOPQ3Hrpzmp1iUXrApDZHe9mPYXzhsj5fOLaKjmdA3ZWCa76QTsGQW
kF9D5rwpneB78tH8AGZ7gGudNX9HNAORo3T+lzOjieRQUsvdplYRfUoq7AObsna7rzMnNwI9iBi7
WHByj5D2GwiEQv0O+Aeup10vz/Zoo2eOMr8F4J3SLiIY9FMTT9ZlQTN7QegBI73wTLiHbpM8ut4g
nqx4tAjwyWrijBosPCDik891U3dEJADsSToJkp+FqTmyo6s3phXFM6k8qNHoOCl8NHa+NS1nIS5n
6M9u2z+gbOuyu7i1Rd9/MRtPm9dmbxK5+QVqT1EdJePd9DOTe50p0ktvYCfKzSC7W2RC84QzbLkf
hKdBvaMiJMZUy3vQj94+ykk+BVjPEpzY9E1B1E3RJk7m4Woyy+cJ//hVmjMv4iaNTnyVBTjIqniA
M9Tjh/PPQ2ygP/LaH17c/9bH/1QfIyz9pVLj+q3q3rq/KjSA3ekf+bNCdtBahCxVZoAYKrQEVeqP
KlmY1m8wWlCxBg5aUqLK/0fkS1vhT0UGtlf8sIIJLMQuBB3iP6mKObhxuv5LA4OqOIToQ1/HcwFi
/xurron6oMhi5V2XVh2ILeISQXCUwBQCxqEz6r4Bk4CjA1FjacvoVlYzWzC6MQOj3EKnXyMkGtMo
z13HcETtDRC7TnQMIu5oJv9EDvNUFkt9mydYu/1D2WLVmm57+D3En82WT3XgdFik4kPfFaV3oTPS
fcvj6QFSv49XhlzFLVnC/qEA4YfnsoGFaS3zkxEsi7gsPTkzkClEhZKe9TBbrhC4k3pWKVG426wz
8RT4zINI8GyCobnPjCh/aglef+2KxU6YAjaD4CEbs/raq9ok2jOy/WIwqZO8BJPCvQoLspWxAQIq
sOeKNG+ZBnd5U3mvje9POyOU09d0dNhx0F0e5EAvH2tBSzLaaCn2djsxEDVKgyCHpSxOGQmtX73O
bb5YnW0hvpL0TmUYfCvUTLYvgaFIHgl544/oZhw8+y51U/MIn1wgw7PDrbKBPG9GO2wehqxKpq05
zyZ0C7JgNhThQCwpnVkSncjTEmA0CjTHyvuB+fsLXE8sEu08XWFSnh9COtIEa2ZNu2HBRR4YsWAf
kyJL37kf3IcsH0ebkb9l3CVlhX/X9dCQSCUuHJaq52TxKcFhM9+zxfrbUcGI2TpBb0FnHa3PhoQ/
w4DJsu+kEw87wC7Ez/gYKlHgLNdwVXCHAEge9sgJBpTDrIaTESHxQVZ4pE2mJO7oZvlqMDM4BKSA
XzVEYJ2cxFq+maXln5JO1E8LQ/RbiPzyIo14AFixGDOMnsUbBcE/o9NbHqXnj39ibXTG5MYAB1bT
wzVxnxAUAjCtas9ZTUZqxSi5g/u6IxS2oQuNYfkxMETA8GCcSNVZIADjjPv2347D/0b7hmybJewX
HYfPb11CudbL6q+r6o8f+7GqCsGqKABveCyuABM1JuDPVdVyfvPpLaI3s+hI/Nl2CH/DZ8ECDF7R
00stb+HPtoP7m+u4gmVR0O2i1fUfLbA/C94AVkI6EHTM6XEgQ6cx8nNzkxCbZjC6wXsoR7RB2ypV
AwbtrsekPjXd179cmH8cEawvhkcDywcMA3Yd90MnNXaVgxatdwgmnYme17KtmTrt5XuSMg3s+jUG
6/kWjqSx/3+8NDMcU5M5PS7qz58zNXKheimcB1ICeOmw1Q34eUK14GuJDEISOqisxcgaumihzfvr
l/95F9Of3GcwAg0FZT5f3MeXt+w0rsKssB+KUhNXA2P8rqVAI5JK/XKqBPb769fUu/hfts4fL8qt
QtuZTd63P1xucmyjIa5D6wFGFeItphQnq/SYxPgEQLysPC4nRSW9YeFtuyugLf27V0NFKwy6VNsG
HTO7SkxydWfoKJOFfJg3KJ346Ig5N8U13Rt0aumiG8Q0uRlhKFKM7X9o7P7c1/3+McgvAjNqwZOx
P44wAqYTg/IT60FwQnrJcViSHjTQng46hf4wneW10hC5X1+9n7txP1415PHw6e8BHv1ww3gGYgfl
tuKBdDE63+vwxq+SP8xMNQ8rztV1kKW5ZKzgadeMn1+//r8/mAwbQI74AOq5bz4+KwiziYDPlXj4
TpXUD8yMT+CeHrO4/fVLib+5UWxBcCMAE14Qre3PD0c0+xwzzUE8OGmoHg2sL/nhuwQ1slGsqtxx
3kbT00+niXz0u04HhYC6z4iV+Iev++8+uG06rJa4C1DgfrhrLceQYWNG5sPQNzwkDio1ecF9jixq
HSH8+rP/3UOi+8E8l/zPp0f382cXNQIcwx6th1WlVGHQX76jMVe9Xdlm5J2O6PfQnnKXr/qfcgxx
yM967MvQe5HXhlb0xY1LByg3reDS52iVVrxqkoyoFqtV5OQGJKaewwQz5OHXH+LDlG+9WX1ceSS2
sFWE3LE/f4isiKMhmEPxQMApE2I6oS3wROZUaEeQI7alQawZxotqZgazUt9iEtMZTZHHfaxXAGua
O4DrFhpxLYwQs6NxY6rHX7/Pv1kFfcBMSNiAtaD2+fA2DWUNoxc54sFdfJadlUAqNBBJaCUecLp/
urP1DvrTEshYjLuaPRcWFYeSj69Y9rGVmfncPUw1KicXPexbFCr9h42+c9ASVfqNiObQvKLBM8eM
DvREdshTii2o3tiYgd9tOXKna+Ueaev1a2o7wQU7m7xeL1HHroHcNNWAwdEnPhYh+4VBoXOyaEjf
0u+U17++jHyCjx+LT8L3bOs5O5OHj1bHJchDn2FX/CA5Sm3Del6Q+fkGIVR2MZNhOTLa03G5Wb+z
XBCKRB8wtDuECSkSm4LfbW5nVYdbul/jnsB0/8CI2OiPiddx1qA9PdsbkjKiZWfaS4hMOJkMKGpE
9e1MX1K6T3SawcuFftLtTMvkycggtO7ZAiAF5RmODYeO0cNA6MR10JXZxSoDeTtmkU8cjmwht5JE
bHwRjKfxbc3FNzPvxI4WCY5nC7UATXE1Ju+z7lSe+zmpdmnP/n1GiVbi6bKzWrsnkW6rJPTAx8gO
TJ+P2m8DetCoX4aqgOlqR77/FGJWJusM07e3aa2xgXvpxi1wbJpnLR4rK/gdmTni1Krs+vy4EB1g
acCk054sxB/GKeIwfCH8FcVEPUZnmm7h0zyNguh1sAjtgzExdwf10Fcu6QMWyh06/3V978dl0W4J
X0iiXZBB642TgW035x7xZy2+XrW3DVTOeE9pgOxW9MgPVsl6FzqUCVWA2pASEJ3uqHm7iJj4sZlU
Q1TSWowbdBHdcyWywr9geMxRskYiEeSmLdVg+vUZXRo6Mc9GxWcorHOHeIYekgP2UMHJidPkFqpz
/w2RrCdJh0hMrOBYaUKboUlrORj84JLAREFbigT4C+PR9GyNgcJVFFi/zySnIS1ruisfZujBWmz5
lagF9wuZHi4Mzjp550ZR/4qHKOs3SxJXO3Pg66HZ2FdXbVy79NX9kXDSuESOj2JDKVRAmIsAMfTv
DpLmLSqauH423CDNr8cq6HKygasiLJ996CYmZ01kS9LflX4Jy37Tz2hDOEwxNUdKRMYIXEu33uZO
agi6zbMxeziichHWXzjMeTZvN88qzdGcy+DA4ITiZ4HMKPNci2mMUV6DjaIYYgUnlzmY0K6DsUDK
U8ZR8Qk6Lt/YHCHtLucZyc2IOYEZlWStSGfuStgxgs2Utju/A+5Y/RoS/gMEW+js4BTw89Y022A3
hQjldESo+4bAmiU7deIHmpJLv11miM6RO+HdTE3qVZDHrEYlNOqVJ78KDzpgtCe03iw8DuuQj9Rm
X7YJ/ciGJzTYAhDh15NcypvjxAEAXJsqBk0YzAlUvSZs1XqGNqH/I63fZhLJ+sxyFkWc0mFt7FCK
8jcxbeyOFBoKH9Qb/MXi5wRvBy4Xp0XZCo2KeE0GiInIbgkgYolZganM8MJL6Ev1aLkem3pqsKKu
ayQ1XHCJXDZRnzM+2qGge29CfSlDTdjWQwq8f/rdlsOAngBeMr4Ryk5AWC4ulmbVDOdoWxhDafls
HGOCGRa+EcYerMYWwqdREDOAaWx+XNXKdpFp54dFM7VXoFRXBPFsce1FOfOheCR5pTwZybOW3AyZ
/rexnbEIxOgCTmY+whrXmmFGut17raGqTRg3rxktKHtLLvb8uBYKCz2Y+bzCCNcwj1X+3za8GaJa
snfHBpCEdAAEMblR5i2WVIIJZUS6SVvk8sJtxHdn6XdbyYaNp9P+mIh3ZGYmRbjEh7l3RY6lYND2
mDm3ALxHVkiV3mlx9UggpTw1nbbDjPwMzgk5oVxojBbNwlrgDLpUyZesf/9++FnRhDOqWIZNLhGq
W8fIG3jLuMcJP3Jn8tpL18G7C/zsim2HN1hbBJ8hg6kYB9aliH4vDHo4m2p9hETkYrgYFeGGpKKZ
Zr9rp4fAmaCeh1h8OEEEFHf83zAWbMCVQ7T7jrmJfcJUm16JWeveTZwNHt/0bdXZ/omPI6/t0SDJ
cwZaswFqwbtl5tAekb6Q86BvT7ciHN6MM3amHJNKu89GylUnyObhpp5iIzmWTDyo0sj+JVcmYWa1
14DHi4U3FYOik3PNVpWPGlP/OcuDpkBBieHjuzOjSNDmA8bgmjJi4/Ovi0BeEHU5p3i04GWl4cWb
AU03IU9Y7emXLyeA8Mj+KMd6fCKZIG4+1Ph0yv3miC2fbxXvKHpjNnKuw4TlI9QMelCm6l7NsffW
Bj3Pq1mU5OulC9aiGGDzpaWjSKiBvhMdlYnuevVxIONnwRAtMcHUtE3c3YcYYadTAPAEX37jsDRZ
oECOaHPDF/IpVUgbcDG6/eL1FEVWMFADWWRePUFtd9/sLBPPlhFwBqAjx9akAvE82RrsaVsz7X/W
eYDwcxrWr15Ma3bbCNSG6ydkJ6JG7jxWoFZC9F4PvAtg7NdFm8LGmCNqytJtbiaOtM9Dw19KAg/t
fa+rtAXDPfhQDc5ct815Mbmj6sLAgBEkfPbFrZEXWYFBqoBV7tph4CSjr1pbj+SHZ5PA/4tAgIfe
41Pk2nhRDz3Pa6UprEVe8ViBOCA1017sw9AVAloPQT7vTQqsdYuontUx6Voc5Am3PClo2j+UpDpP
ZBr9BgO7i/vIDYfCfVTthNu6mjR+2GhN981RemXhvw5fVjFSUQxYURppyD0JjFNxLhkGlnsUEFbz
RCd+4hbR5rvtojcX8nr12kfiuXGF5p9FnlIk1kdyp+e8kpTcE+sF+L4W6YP7mFmsC3phbWOfHWe9
d6NYe3pUDxBJ+en8e8s29LDen441RFcZjYCrsWqc/MYfAm4RVJHcUG4+nhNCZYMfNwTBu8EftQ+n
akuzvIWKW2HNmMlEw3SI1E3fFZ7KtX+B9Glsc6jKRFNhf3J1t4E0eIzZXlUJUqLdipUIupux9RuL
JkTrai53qj+QMZXcfVjAi22LDaS7mimEWuhulrgVDh+BW048u4kncVsUMU8W4Dl2GCCf9gHjlLoH
QouTyk7FHW7U5YGTOje1aaDC2PbafbOugE7eA6OSkc/F7iNt+wpJJyMC0p94bPQGhCYltucJVW/P
oiDjdowOjREgvK1WinjG9Bf3SzPzuoxEsSQxR/Y2NUe1l1CjzGM35nMPM1nOm4lptsEotVWauWjU
y9OIz1od+2GskjsS2PHeI3EUt+2Kx3eDnusRp5K73RTopzEsDRQhsZGHL6bOiqvI4ePz+uF07yBT
fBoCVd4RAPYNCQisdcySR0znhGRqFO2Ux9kfsQ3T37cIoCQQuMq3owQjaSu2R5Id2JFmMmq3PS3P
kApl9l7yDN+Rm9Z8odKdFnVlDJl90CHvqJ4bCf6OqeCJ5K/sxnY6IeA6uuWJk706ooGAWFDUdXUT
SeQeoSqoFzxt/nQoMjVAwOqDvVJdb54bvfifwSjSiAyThJpqcIBbWUVVnAxpaf2hrynfBaiXpziz
+HrasuZPpitcJNtFakgHcGKsPbXH/8vemW3HbWzZ9ovgAQTaeE1kn0z2pCi9YJCUhL7v4+trIm2f
a9HnSNfvftGoKhezQQIRO/Zeay4CsliX6kWNmS8lXR1hFktDmOwXQyPCbZ6Z5aCcguE+jabkUZVR
jRtQh3t9Gyjg4qkoqQ8sqCbBarpsJkHEuq1QdqffygtEOZUV3qFlDzcIhnsOvIA76HIwDLEWVkeC
mxfpaseaVjqTG5zop4EjW6xy8eJPGyuJ03XCMGngEPnK4Ij8CzPFrc/tZG4LR7B/MnLhbs1DViu1
pBZdpMOXdVMmKYvjokDezHXBM5Et9WYVYBdG2o60GOIqa/RkVZ8vRuISXtlrU/MIdYt/kPF3etRK
e+uEy8qsVMkOxNku2gs7ir9Zg6O3JxxyPHHdEoxpp7W8Av2wVBg1RGuNnTlPCzSmrqtQeXFgm7p9
y/kGnkvf7Mqu7ZmLCeFxVkEEqqcKrbVn0LJDVkGqe6BzSdyE5BsmO9jKdhf3mjPMzmNEx3qt6kVS
u8TXNGoxYP1eMtt6/h1GPUILia96G6a5620YlIst7xw9Rk0/PU1AV68ia46fqj5M1y1PCKszpx21
ZUPsXYgwuS4AulXaLezvEsmJkoW3MRtz2sMz0977yrS/4n5Q3wB4Dd/LbGqfR4Hea0VdJU6IEPQr
g6Jsl9FcebH4uLg0gyCDc1kXSb0BeFEfbXOKr5GHElWQOPGnvOrCB4caf/L7HMNF2tr6DuLtfC3N
Cn2B5qbvZT3zSnaBgIpKuZDhrSo0TqwYh0fDdzsmcAvP64+UpX9n5r+YmQvTWJqM/1tTuuS9nb9N
8fuPcKzf/+zPCY9uMrEBsLSMqx0wBvS+/pzw6AxzbKKULUYe8qIT/XPMY7r8kQnM2ROAjpbe2H/G
PKbxG5WkAXV6GZhcJjP/QF1qL23MH8bokrcnW87CigmF6mMTvU6sTI0o96/ISYjnV6u0mHsXltuR
i4obpJBo8Joxmfcx57dcO5R4sO2G05uLPGQEYudo7fy1MRlf+ppe2QBgoemcJpjG3+omI5GEsUuj
auyLoZOyzWIUnK0HbBdMX3FSg52sqPndBcKqzyGdWE4dKonkDe3Xzr0byn4wTAwZXVPND2bRBFBx
x6EDlGSO9PhXyiJb0W+iUi/yY+wtCFrP1VZiyG3KB06mSI+iK4fqpfIeIkGWxIi20zMBeRm51WE8
SthW28cWgpmx8RIOX/qnuHY71bOFDp4AoamDMT1hoU77DeUlG2jbbN26mm9t9iDCG+cx4U+dWVNf
KjSt8flyV/37AP76AVwS337+AB6/Ne23+a8jVp7b5c/+eABd8zdk045LcBg66ktC4p8PoMvElP+L
t7TI8cAImsR/jll5yJiMuR4Ppvjw/Hm/kRnKqJL/wqOj03P/B88fz/SPDyCTXBtsHrNWj1hPC3kM
//0v6m5Rc+Q2e7vZS1orHDoas9vMHP3SUwQB9jTpTT08hNBvjqUeRz0ChKK7iyptyHdpYszpogDJ
ciSEMqbO7c1VsCC3RcUkgoOAFd/h/SY8Ji3MVSjrxFeTNl6HqRGZa2MOgsdJFPaLUwyvGVjKkJd6
HGqwTV1aqjui/B7hVyZknxJ+xu6WBe2K8QyNHChL554TWbHyEs+4b50SjlfV4ZJLjcSBAxSL+6IY
02PbDB0JCx69rYo/HB0X7pjtTtc5LaM1Dm7jPlBCQ5+oye+taEp9VeEQIwouV80hHBLMPhbBZK/m
YHQbNbbSV1abrC4XKiVCct240Ru/P1Q1MqkopI2hOdhpo7wdo3VZ+kneH1SaWL5r9vxha4+tWIui
miGTQ0WRn/CigPMqiAxDv9mps1MNkuhZqfY5irY9XQiQ7VrPuyOmGJHtaqh5CLnyx7g0+1XUycZe
QbEke30E3YsfyCOGW1Sh9rnvTfsBSFmerxyYKldkGUl9N9pG9jyn+LvXQ9gbL+g2l/PPhHF8leXR
dONxgP2uonGRzNTBkVTc6KuWtdN1xZBud/l87fKpuLMbiE/8exCIUsgjAX/gu45bjFu96Ytdz+HC
x4qutjFSmE3rzR0Mi6GPYG/E4ir0jB4Fbt8BKr8C0059F2RGqvZO2y154zYnxB3HXvy3CdNvGp9l
elRWeRgaxCmkNw/9tgNl9VJpuudsjWr29B23itr3DOZepFelx6Rv2zXvHvuybSGlk2JgPyAbzp4b
zcweoqqZX8gSaq+8woQlqwZvG5micdagtM1jYffhCSJx9CmZK4KdAYScNBzGPvgqGvdpZ5OIUvIl
E4Uw1QZPUuxsZAar1K67EfPyolhIKvVZwcbagXeWVGXC/D465lj52F1zdEyAeUiJEkmcbkl16aLr
NCt5LU7s1dYpHXrFvmVeYl+GpnQT/IJpex/kcj7Hakx9s0xjJGV6cM6JTIOcHo7ezkCOTUEZmc9Z
76W73JsArBA1LAHodjHWgdTQ2wdIbi92l/VXOR74wptmUhWYDKJw7pWmsD9nZxrKdHsR/Dvb2FMg
t1xR+RC3imMIFIK4AQiSZF5m5W3rqPyuRQG2Hec5v7Vjy0BIyRZuiDrc5OST7pXrdBvKdHWMrMVq
nAqy4MbMNp8mrGQrCAMeWn6YMKsR5wP4/ZQHQxQxN9UYpNuiG8hgKzuLzTpIFMSFFmUT1pBzb8rk
ZgJzeCo00H/488WGaRMudt2F30awXhYkNAOldZXJOu7X46S7LwMSh3NgGOH7DGP7W9GVB0zuVPeV
TAl+N52RSGtskitk/k7h6/zNq6olD72WEOS0D8scCLrUCQhn8BLh+B3AF2hpoZ4me9Y3ipCg68Gs
mqPSq/JZc+x5J2rKqo05axxQGTXo2qaYFUHbQ9ZZa8L62o3ZF7bBo2yPxqpHRL8eHGc+jUFV3kWT
ghbK9zcPVoDF+VDlJcB7R4UNzowk8hkkYOVIRy/tVnlBFtdKZ2ZEuLUL7sEtqsbnkBE9Om6oYzQj
CsEXTY6rktbCjOebLG49EQ7gAwQXPsX8tCOFuvDHGQQztcemiWdxoDXnXpdzDxAthWyz6gUkdjlO
iclbwC71laea2wZH3dEtOOdiAFR3wgELvW6dPvh8WVnqtAs4d+dE0ZU8ocJQhv77U1Shk3mYFGtU
Q0dn7Wg6y+ogSliGHKNM+nROsZtClmdsIsLicRjFPWo93qiLmgn+ZMsnyTCInkd9HOiOjZosrtm2
ZzrYaTmTSq+6DWAsdW7IXfl9DPpvufSLcglN7VI9/O9y6cQD1L+nPxRLf/zRH8WSt0B55Z/HkaUg
+uOs4snfbIbKCH9dZAT2Raj0R61kyt+YNqNF4cTiIBXTUcz8P80vNjuUuovWyGHU/o9qJePDWQUP
OdWWQDNlkhRrCPGhVEIsFzWsgOFxMIKO6BjIwnejESpUl0W3o2aXBN++Jdo4HaraIictKT15j+W+
25NiMuzM2qh3egfd8VfSFPGjKsjmo/HlUBJQaQqKwo8m96m1ZzsVJMq7g12VNxJryI2nHNTHCfNy
5o19+RAblmZt4ob8uNCUeKyG1s+x8ARfPXqedy3HtBqoDYwQ95MChnJNrMLYISFujc95BBC+IZmH
nRx7iMYkwGbbv8lb22u1teV0mrcfUwbzFjsD2ThGRo95wtTgps1TNA8hYn4tT8g5oOlHikZLj8Fy
WzNfVkt59Jre2JRiTjYTNR96Y1olG4nC6lYZTv9E4iTYuaYG+4immEZHPyb1Wz7n+r0VmCV2Xgu2
lR9zCmNEm9KW2Q6BiLJjZ5ZZuo2HOUMJ0JvWXVG3a4T/I8Rw0jmDUNtBXW6OdZgYFCtm+x7rUXMj
c9KJnKQ9GWF5rEqnfXRRIN4adE13btt3pwBo5HHSBm0duwoNMNmNEDgtc74qwmirxUnKqtMb5b1m
yc/QVWF20pAp14oU7BcRBJW70nt7PBNOrN2BnCfvxI3mdjPGw3QFlPRB70OonMRHrya6Py4sFscI
t15KKGaDbmElqVhWE4pONkFTj5173Uure4pz088Dj813UG4EXbox0jNGm9Z8SkI0DJOhxUtA9Qbr
ldjWAIYeZ12fyJQFeD7BW6Y6yYtt5XZR6huN0/stbYWNAmq/n8yg2rhKaivwKDV2rqo8WKoD91GH
zh1XvT4xJ2m2iZvpxxCh6HFpIxxpl8EEDgo9e6k6o2V4ghWrBrBsw+HTqocaMAR5Q2K6Mgfd/RpC
MNwC2V/y9vj2KCM6P5uHhqlSSS3Fdbe2qh5JO6jgp7ym3PYMeZrJ77jTViARx3vdHcZriVr5ZI9t
v8lQj+2sOmJOphEGIMbY5At15n3U5Q2Ye4VFnY2PW7rJ3WA7YpqZfQWU5IUjmOVrU4a625M9I5TR
eBUhu2yezPM3iprgzEzWWnsTrVPiVxC3dHjqPqMNV2QKEYl7EBcEaHnBgaoLGhRNOJhQ116QoeKC
D8UfhTAFYc28zi6AUegP2qM9tSRLWRcC6QSLVFY2ETAT1/EwXGClsMOiK9QjxQn0HVePcSISsWFx
Zw7RNpshMq0KL7De4f6P4EsWKqoaq+JKZkz1VhX46bO98FMhBAY+qLXl6UKqAp8fBfywY/ADeBVb
33jn0vOzOcSVziGF+C+jUb25g5o2wdhaB7mQXLFo4noFiVVesxKOn4cL9LW6AGDzCww2vYBh0YkD
iSWM3v1SBC7psvYFI1tekLLmQpedjAU0S1S5C/D/AqBFSEG1D1R3OJQXRC3WKdy3CWbMG/sCsR0W
nm2bWeOd0wwGdqcL8HYu2uzG4sHYjQI+Gu7aBY7bIH2HL70wcx2Wg1NOTcwUhKTLZ+Qf9X3cm125
majSz0E91lda3XFSdE2iIWMvKR9dTjLZ2uhjaw1rub5yuEflpjFmcs+V3ZxHEUW3sRjTJ8YlxSNM
aYPWNbVPXkGfZXlm8bXbNH1Pwk7Dcmcx64Bh1zi36GgQH5Ftpugi1bW8FyAw4o2r5yE/StU4Dfjy
XH6D0lIf59wYgZFHRPgw4rw3uqHeY+ZbM3sFUBcC5d7rIiF0B2SzdYrQLkNrGZoH2yxVAlPQie4M
W4hPRE/G9+485ca+bdrw1rKsimp07tLMhy7RfilnWlsri+AYe9fMSbYJnD59jSiDDQ7j03DuvHxA
pWOMdkTUhreU9XjDbrSp09K1PRD6s2IMRqNazPIewsu4rV2n/eJokrcIpa6uICWb22Q2k0OTimlT
j8RtsjZMh8RNgxcGegb/cNOxzvOQpyYpEzOMOQbkCp2nxNGAwdKu3SsjtJGFubNAS6S3Rn2U04jD
C1Vzf+o8WF7Lz7bXvOiU42/h5EngtRgMd9NGznti6uN69Cx0OfVkPsfEUR0S7Cu30owATZv5O4MA
kFjSTs0bsFxXScDSDwTpKpy94H1qy4N0iT5xbG3ysfxpa08vqk1Fju81Awh3Z2Fl4Q/UJG5AkvKb
jrE3XkPJ0X0hQIzBPUE+0vBP7Onal2RM67tGmNPJsmskDy0C2M8oiIb3wczaU2ra7po04gmwROOh
bkjLd+5Sm5n67MYsHQjtvA0Q7OiqLQeKZ7bT5mR69UQTxUQp4Rutcq1Nj/rIWo95I4mGb5iBrskF
0p+dpOuKTe3U6RvZciEmVFkQGhRaoQiIUtZmhaimy6eVF7kj7i6P/KsqjYkY7we9QRQSpc+UcPxc
0atmJcONplvp/aw7D+kU2LskQVy1Ma3GRd0PffHcxqPTrQwKr5sgLawDJVb5ZS6Dbtv1GoPQTuf3
CpCNQZszk+KLadc5rxkPXwWjpQ3Wb2vZRJv87NWtcdWynPEUtTM5u2oQA9RHXYDT9jpsiuBw0lf6
259bzXDWNtJIC1iprI6JF2guLWdPw/xNUlvk90z1gKSVdU6UOTF+5RLoZy3RftMl5W8JrGGOlhH+
R6PhPpQjmzUN73Nkl+jOSx6xq1g4hr2WU9u2/oi0veCga4Xg5aNhHSyBgyPi7TdP1hVORaXJo2u1
41Jg2qLZEKEm8aUu6YXNEmToXTIN5RJvSI9DWWjmMjLiJk25WM6SZLiCBAU3HmUpnbPmkpdIedJ8
EpcUxcG0SFTs2fSxViw5izr3QLCRS/wi9oaFqR3HRb1Pa67nehqDKGBrtai/ysz0HqaJOMfykuxo
MYNFasrIaBUxJNp59OeScxPN6eSztOfXCQ2FZ0BQ9T0xAO6XOvCSXemE+LvSOCUQyQiWdBy3LnZI
gUA2aIvabhUZCmY4+jCivPPKuBUkYeVHr4olKXpu9V0WugUqUQ/1Q+WR3u5DxNdWrdk7+nrq68js
To43C9AE/3bB/3+MRoYUnvmzY91V2cdt/PojX/uPv/rzXOeRw+Lg3oBWgi4Yx8R/TnbS+k1H+4ge
2nOYd9ES/U8X3GR0JTh0YQWCgCKFpHf9x8lO8IKQdHQG6wRuURr9I7OR+eFkZxg84PBNDJsAGfp/
H8X2AN/GvowN+rbcuFBYE82416NanT00hduyTrxuZVeu/tZqbvAIqrE5zHkRHLUmJj2U/R/4iWtc
EZ1R7Og+DsueQl/Eo15/9JjurF2mVvGm1GnaGlEy3RiF1n9LGmFcTVGYPVsCh3y1NKm51wMoCla0
tDHcYQ0Ps/GNUG/GXZdras865Dz0RT/9wmvxowTe5gpYFkdHm8vANf2bDymB9cFBtaoOlJrTLagR
uaNmQYnddcv34nP/5Ra5/X3C99folx8F8L+/HxNJJovYdl2MJB/GDhqEkTBNq8OoNSYahuxtgSf4
hBH8Kv74w4Bj+WZIOgwX6y8JuuJj6LPCRqXY3TMoNZz9BMs3laSt7TwziB8GKHe7OUqCXzgK/svX
gwHt0i/gZoJCvPz3v0xVEl20I1zV7EB7e6a6W2YiLXQde91j3plX//hiAn/gMMX8xsIY9OFihgi1
4iJPsoOhj3Z6JmlDbScHUdlNn8nHn7+XsXQ5/jKxXa4nHHrexDXpY//NmYdQK4tyslQOdTRlkDoi
zvLrus5LAKEGFJmZ+UHPcf5qRE2wJ2u3qzZxS0f355/j71cYn4bn4i2hI+SyqPx4hTMDMUfeUzHW
PRzxNRs9bdCQgZJ0KtqFP3+zv99DQPyXahjUP6ilj52fhoOy2ZHOcqgMpe5Kr2nXncYTXEXkzh7m
Noa64RYy9X7xvv/tS7pkHHBQhlzPpP7HL4koaoxDp0oOxVjTxwT3iayxX2ZAcZ/8s/eyEDwDZVn6
aPy8hr6M/P96y6JEZ3IVyRhWN07xesICsaoY75xC4ORPP7+eH9bby3vZhuBSkouObPLDj5fkHWcU
areDmtVITAjVwjGLmbCtf/4+H9tiy3dC4eAtKLrldhU/fieiQ9oGBU18CHR7SKhmOE+srLkAojHQ
Y45iBH2rqelKFOMLHB3PSRj9Pj3/nyFXH+6d5bsyXGWhM8DAkW7/oWvI4SyNa7vjMwwtDnyDTBxU
AVp4Dsw5P5ahZ9MUN+dfrOeXS/iXx3R5W+a5fHEkVuyhH604Q+hQ3QVufIiIrP3UJE5+BCQ4X1cY
33eNWRXIiLVywlU0k4LjByOTusPoFNNXyFh1884MMj+mQRHswwVSgA+Jf1Si3f38F/pvn5N5GKUB
QWQMo50Plye1zWBUrqbtSb1w3uYZf4s/1BnHLNK9RwcHPkcw5i+aS0g18S1nfRAzssAiCA59Wlon
shiDwwSN9FpqTutunSEqE6ITpTvsfv5Z/37XLj5EU2ckQEXyN+SDLpkPYbKID7nUGXynJEamnF3a
bvPz9/nw1PPTeTprDIub8Pj3494Ya4KLorUxTDnmJhI1dYyot7RPQAHsh5+/18fl/PJmi9CA3dFe
rIYfrv/stXaLNJvlnJn/OvSCYcHe937GowLqpwr9ahrnk4HV9bOWF+GOI033iwtr6Bfb6I+3q2fC
08AnRVHAx/mwhWVNpQmejGDv9mMzH9xMsJh2cjKrQ9hX6o6pov5mw2704xhk82quoiTkfybDlym6
bp/aEA+UZN58i3NbQAauE4ZdddYR0ytAPp+zCA1DFNfiXmVm8H2Y+uzZmzN1xlnIuF/WjfMACCg9
YgmzTwMy12rV5kyW7D51HsgN0Pfo7o2riDTNfq1XsQa4dlR3cxgsY3MaTjc5ccuvWTDrbwoY5RkK
CIdkORXBdwbsdnUs8hocUoG5YK9ayN20SiNG4aYLMhhuFLG9Kww5uBgIyn0v+tx8GmHL1asJ5CgJ
B2Qcf8+GzhrXeTeZEdP0JDqHJk82oimsMM0Qv/URi3fZhvZ3OsuewDxG2chxTPdC5AIy7LckgFu7
0dIphgp3wk/pklKFLND97NVj491DrOJ+4+kPU5C+krevqka780TL2knCqftZWYFNCogMz+7yty0H
3XOIo4Bg2HhsRxCfmfYoS3M+s89kz3U9jzeXyxs4I9PfItLvKrOO0mOp3Cw6BEbomEeh59GZzKu8
39QqSug0X1ar3phPTadYoTxj0r4UJcBVv9QnZoVZZjDnjyuu3YwNi3GlrkeovGPrU9/omUaQgF7c
Lpm2CyKK1xmjODqTnBuu29qN3xpdjgXD5mYOd1JhjFlhYrUfEtSsT14xNGKlCa5tbor4LQtzsTVA
hr3SZkK+y0OTkfYb5+rOHml0+V3aIPId6ukGf9UQrZHaxF8yp2NpWgaZxqwTs20u92FO6gX4TxBi
5GOgol6rCXvi2shJmSuGjHvpIgIJx5nUlICj17zq2gHUua0xOCKRsF33UQvhKuELtCtmKgzlW26w
jd5G1SuuPZ1Zi8fda6d4kpoAQOK+jzgxOHapPTrg2/gdQ2s+h1qWHFMv20hFo24ihPAGx3y97RK6
/eGoyk2Nq8dnUt3cheBiDrrXFCeGJ5YPvy9eO6LVz4ZZqGOPFWZvunbwGHbuprToD9ZOkZ5n3s0n
+dW9yZW7I4oC4kwRTIuZD5q0x2NXWTlswhnkX9qba12bFE1HIXz8L81WTjgpCQ/OUp+rKp5lPNwA
LJiPiSG3UQRbDzpieWRex7RF63F45qPEJsXXylKv8cHuZwQYd/1KtBZjL9v63DBzOod5fNOQpLSC
0TKth9kjXIYkp61dx09O4JDy3FbilCHw1/vU9quuGHepzHUflfACHET/KysLO4CM7ttofpOVwLOB
PSXRcnONL44pAz2nA6KUl5pmfrFCA5BhHfXY1fpKfMlN60hICBF9IiYOLR7XqeU8DkNwInkxfOng
9GyQCE/HKMtZgK2lRsrFfO3EpgnFvq3vjDhrj9pgp2ulnKvUrWevWll54rYyXRaRsP0GZrDaz0ZJ
XjrMYsLRcAskR6O0SmMVaKF71dsZH6jMLJPx+izUk62I4pnGLOg3HSl4p84w6hsKJStaj84yOHP1
7AkdZPhEy3J8mDGhFbTyK6DW1aDmc+oqc0k9dreYF7yvSU5E7pQ504FmMXmEAVX0uQn1ew/X4L2L
SGRjqr7fLPsPaLySACE/rur8tu1oCro8admBkSWlgEhJgG9mapEUfUiRFk7rOwgdWYoK/IdWwI7g
htLdVwlHH7g46TqnzNtKpdPrGgdauk0l8ptW757dTNVrg0EbAXbKI1g9K0l+7BwyibfMNIHyVS1K
kyS1b0lvaLeO24efuiQcT2Y/rbs4GI/J2OvdSnij/EJsDwGXNpIDdECskwcQHtERIlwcMmki5lsN
OTdmQu3AESHT7rK5cTf53LwUJXA6PM7D594qvO8dIjPAloUhHkVuu5+mUUm10+1Y8+d+RBRT9tRj
BYkQlVLyGlK/swBRZtQ/ZeVrXe3uOUHLvZwM0a0qyBnfKuF5mwrx7LHuzLObW/pZBs2Id47IUPrI
BSVM4e56N5N3WVAHtFfNwOTwn0QWbYrGeNRije5Dl8kjP6p8mGzYqGzCEDqxoFrvk9LbO7fT6BoQ
homBuhYYcLkFYC/i2AxCeze6WrZ1gLJtmGRYT1jey9uwa81VHhjJIUhqceYKxmuTpOua4KrdYNvc
2LI4ww7XfURO4jasM3tPd9+8kmGI9q9S9kNg18YaYgAid11V2wxH4mu/pHKz0NT+0DLk83GkNcja
AtvbRUMhMiD0jIbCNiDRRJ8I2NS98obEMsp+aZYYY1ocQ5s51UoLPf+Q7TBfuZ/t1KGJU9bhCbKf
V66DwMoOsybnbx3H8avOHPu7ztIwCJsVWkefeTZ7OgFR+KzKwb7mxA6/CngTBwCjPCJz7Hi6uuo8
Jnl2Wzl2d4PZdNqbdRtJP5bePice9jB6hbZCaOCdSuDs56QHImWFQ/6WFkxPNmkl608WzNmtgxDt
O/bzOMCPykhWw9y+qZKseXbb6kvOS29Iw2V8IFGnMUQI1PCqM5IYWQRa7RBWPbWsZ+idX5NSvLbI
0jyR+YMHomQab/fxJs3FOwqaCuJUFcB5lWa7KYitOTO+K99coxiOSJGYdkj2QBqwajfbkD0ZvHW3
hj60b0mTsmbXGbsGi0CD2cUfLLdO7adO7wu3fXfA9lsr3Sqm6HukzTX4ebzkPNgd/hyz076T21Sc
J7sS1/Fo909aGAxvVhN7n8NeEi5fFJKR3KQrj8a3DSXYBX1d5MVec6z5yLxVoj9zhk9zB4FRT/N6
rXlDZmA1XCaXY2r4VFEIHsTsrjs8jr6JCwmQLmlxfKpu2ltFop+tMc5AnY7sGYyyZqKq+t5xqC7L
aEmZqKe9ESwwW8w//bqzRMlyNqvwgUwGMfuTLWDzInjSfYPuEPclXXnSXxSBE5nUtzIt+d3YFHam
XnXHSsX9e8XZaJmOZOtCy7kKOGe+BEBzsqWjpJ8jtxIFjqlm2ju6GTyT3Wq+aqLSvgukH1dEs4aP
dqES3yh52cma5JOBlm4l0Pt+CSorppzEqs4E/onCONh0ARo8wI33jvkcMrMl9IPlNcgCbqr8Wcf5
sdI97d4dJlJQ3EL5uuttgYYBMCggQoJLzVcTxcnadaNoZRQNjiPO2IAalwSeKX5L0Z4VJOEIMgCj
rmSrDPfA08S2d8ZvnTLljrO85dcMDbYp8Gs/zZ2jaHPbN+LBAJDQb71QkqbpCW3tBtzOYG+M02zn
u14ZcJJ54ajsvZ2Y63SV53O2s7p4eqgdEfmi98JzUgzftYoxQ63ygjyKQRzxlumblm7WMYaLTyoP
7QExDTPPc9PvqqjT39IObCpnfHYdCqGj1ZfWppUxCVRjB5W3m5IrOE671Amp5im40MtNDmC56WZE
lrSKrMnZ2xDxfT0fPI4m1RpRJkQJSsHbyWiZ0eLG2npd+61rcF5WWql2hkOuUl7LL82s5Vtc3g7h
EPQOFIOPZGzvelN7jR1rWwbRTJ0ir+FEHHOt/jzm6qZPgyPAzKeqCc4suTSMYFicMEJ8T+rw2ZDy
3hXFjkjvyi+S7FXqMVw74maQ5co3kCWtr5qFO6cZ9hPZmhBISvE2SYPCSgtZ5CNxyJymW6NR3yZE
LU3MACG+Ou8waHDm5nS1V7bGiSAc+/6TMtX7NMQHBwsss98sHv1ZzuEnHWycgs3ppUf0OwALcE3H
ZWzuDKSndfwyDVOLkje6susn3Rt6hEE4y6M2fiDYKCLTRiI/r4f+RRMNZj1sGfuBM8wVDi9t30zJ
8pjPOlan2H0hZrBgoFQ73rqNxuYQ1w7t0RETnI8DK5p2JYjbjY5GgXhw6NZX3WBrzTbKp3uSQ+VX
3XFn7ahVGQ2dVSrJmNyJAfXqiel3i6y7xmx4m4lmeT1Rp8nrTNN5pHGBVuwQAquVjN9Txr90NS2o
E3qSGVuC3Ii9S6mH9ojDXe0a1BWJMq1WJmTZwv5fOe3IkXMR1ze9CD57YRoQcuHwAPKujBhIJeMg
IjwOUmvhlRyLQm77fl2yvNBnWmYac4nksieUaBNoNWeMUtgnzKzTdc0e9+zVwXzWLGTMIkYa3821
o18nmh0Pm07OHDt6l2VpXBSVhbGcTox4Gr4lSow3iTMbVzpy7a0RNukxSsfgc5hrNLlDyzXujdbu
NqTncRJhAqu/4fF37HMXLepvU3bl7Ed21X6qi4HSAbQXym3DbA7U9ry05hDPHJUc0BnPIrEjkYPz
FRPiL9iRxTpuKP9WVlTd2o3yU7jWmFMZdyq2/INIEenHrRkcSVygKQCv8uz1Lj2CZVJzeb+hsrTN
XDrNAZs0M5s0A5EOnuLl8v8ivVzc6w7HftTWcodgXO2FiQegzTvOYFMj6BJg5rwZFWUPPupl1qMK
50GmXEwQljZkmq7eXhrFVTYxRplKb92n9I0zzMP6KgbLs9MkHxHMSnp0FNwRJ7fbTyWomYOIE16R
dQQLBI0XlNSZ8ZITQE1pn6K1D8apOTR2Md2mE/Wu0iLCs9Nenadqnjt/wvB3sHJ64ZXNsa8eogoc
ypzUO0q1xfDbZ26zHtJgTFexoitC85LFoIddEejQSUtrsOtDGsDU4v7XlQbxIaxeaf5BGkoTOoqe
OskGi+zKyGRHSwYaagQlRJXbLh1HJNZ1p1/bCEJOZaKYkCmb5lWgEOMv950WF2o7JPwCpuqy56zJ
1F2Er59j0rQkmUC0Cb5rDI9pinDMusv65ZpkPVM2g/+V32q6LrF5Hy9GBIIt1Vlg2t4hI/5D1evO
AbD1bEQRXJLC5mAyO3fWAgaRw/KCWeI8hEJqGxmhGgauST9/sUJOBNG95Dp/ggIBe8MiXiZOi6tl
OBM3rGG683nghTYIvEj8rkdNf4kM20rWuLXljjwo4z7SKK8Nlz7r+tJ4MoD8f1cQsk5Dwt1k4jBY
J6jxX2klFiZOEDE8dQIyqDTG4DgQpvsaRPp0SxYvj44W8QhbZs9scuyCY1AZ5WvqtsRS15NmruZ2
+D/2zqM5biZb039lYvbogE0Ai9mUBYtepEhJGwQlUfA+YRK/fh6wv74jFWtYobu+i+4IfSExCZd5
zntek+uwBvLQ+ERzwBWWUER7/PCjjAoY7sIeowbzir6lfZb+cnsLPc8OfQX5Ga8o89OYyZRKi1/c
7LL4J4k/NYYyCUuTcDMccqnCCwnkCs3b07qXWSHs0UHkZMO/I1M+u2Tz/d473bCOjYTWQ9Y/SgwH
1z7DvH03EMSuS56OlCEf+8QXGPbKB7Eo/b1cxDkRqtVrCwj8ui6G8GuLm4eDnHg2LvPING5LS4QH
J18U+pLOx9mUbId7Ha1Vt2Is6m0coOr1WAPNObUDpODY9rDOPMh9q9HveUtQAH/Hb6h+YRSpVXBE
ar7pqnXCTUV3CgOQ/dG3uVORiLTHmYbglxvWXLAvl3ew1ZF3uE4dHiCZLeYDlpoDDSOCjeu5tH2e
iIdXT9AnY6xgTF+6Kpm+TYPHFKqjIG+BUutoG1NWcDLWaXNldENJbqzsHxN99H7Wgx3+IiQI9rCD
adAqGjmZ7GRsdspxFbJ/TPgJRG/Cr6lw0Nh0Le745M4BcG/QSlfq3/Dz//DXz/HXfQzgfkPPNy/y
5X9BWU+kunkpXv/P/74mC+j1d6Ufc53lX/xDchB4qVrCsfFMZT7A+8f84B/6umv8C2424xgG3y51
K4j/f5R+7r9sBwWg56IS9CxTh2rxH0NV6A/O4njNGBmV7EJ/+Aul3/FQgWkCDTM/h1kU7HWxDDd+
m0gr3yJ5BYVoUIUwubaOusZH/be7cX6mzywPkoezaAmXyTdMij+XYIS0FIfI1obQWmWzt9IU8jzB
Lf0vzcB/Y5XlQn+7EIIhpglrmTlwy2+d9q2aXqXzd+SEdxdyNJ50k8qmdWeJfr539XuVbJr5+8dX
gUHoEeUC+z84rTZDHpM3gzjzo9vV5VqdviUzOVrZ/qgY/45bNgRzS107B06Y5aRAF+yeec8R3en9
buqsaUsIhbHHhW7cJ3XbPiG9sXC2mLt006JXNp1icDbUouOV34qE7qDVN5achp0xhOEDHDiqL7fo
00e1QGlu6qaXnRiA1yvAAq/epJ7XbQmHH4I+bddQkzGp40ATm0xz42scM9Qqa/pqJZK2oqHoKQf0
3L3UURswHyIwZBU7Kr7WG02wf+MCOOsAo7HmDJcyKvoJmaHMN1De+6veL+bPieSPcR2b+AI2P4RZ
uMwaC0yPNDJGO3fGldrsruzMlJ+nUtn3I/7oGH24+bbCSYMyh1SJvDfsXZfhsudOtXHt0eFvU8ue
VhN93CfLlfwQDoQrd07Vtpo9U4F3dsZ1GKKWrAAH1lHVx/dhOow/fFmo+2FGqrkW4USq0YAyQEvm
17EU4Ze4hsmxKRgWfGY46VibcTZe25aE8zVjNPlLa2zyUHHWkk++mXgxNAxp3w8Q29fucoNhcVxX
tOmIs3DAXAvlCGjBobwi3ceScIHhRIYEEOAz2BkZkI10YSCm2k0a2a+yg5U4Ktn/TOfpsz2brz6B
Rl8nkxQOu9eSLzJDEaYrgF+czhpjj8/P61IR+yigmjlIG5j+KcO9ibZhlk+9zs8jB75ep5ObHQrf
6Z4STblrjEjcy8LrY07kMdxa2M3uexiJJHeY6UVUWsPGb+t2B6ta30NnR+fuCBGt/VCFW0SEOoV4
7kUHjLrMgGaKBcxZrJsmlXsUXVmQOunwgMK3fyDvkL/c+h0vhpc49zlGgCsdi6EDY20b+nvVE0jo
27eez+3EYdEINwVY7sZk77yRo5+mFwjWil2d43BOSmtihOu+pRqCDh8xnEv0h7TElXdVj4lziw1J
uo+jSN8bdht+D10HMjbZquGNOfpgzFnMSGvhOvcITkP7VsWtuVEReZeEUtkHVbcNLmVLc4PQ9UL4
tbgLiQXcQ8217lyjiK7QJD+FRUN9BHcaAqoz6ExfACAumhY1Yt9PxIhg4R9+l0wg0XGM6AAtrcdA
iXHQL5J0vV/AWygutW68bAkG+x77OsGmfWMbK1Tc+lbrcMAhzXK5HyGxLRuSNH8S6Mud7IYp3+Ly
qAdGZ6ig8HzzCpMQ+5HeYd6GysMMCw9EY+/heLB3EAZ88cxwgIrvxPd60ejBQJ6I2Nj9RFnvJgNA
LSjnDyMjM6khVPamRxv90lpWeV32kX8LWd96pAlgpoSgQdtODXq6t/h4C/0dtkOtd4dJTPmCL+d4
3yqMr6Y0ljdT14grY6Kc7hrfucxqujCjcYY1CRzioYZGvpGQQwIqbG9YO7rJAg0GSfEqN0N532Lq
Uq5m8mjdVYm7+Yb5f4XmZ9R/2YmQ6NHzKn5oCCf46cyiC4yBTSjTCoycQqi4E1YUuxrjvL2scBHb
dHXSbThVIEPrdnOZjwLOelw18eNMxRet0KXzM50wFpvUJ1uBkeJ84LeNHk2iPQ8qU80lswMchZww
adapICUbjm/qX+Dq4OzgDAsmgpF/4XQ+PRK9xLbWF+1RnCXkMAlCw9eghLS5vi63umrbi393lXHj
qR0UXG2Lth63OFPP/fUQSu7DVM0TcdKYLpZ523wfGynZxobsPq9sAO9UV2tcS5tvSeLP2wr70UAi
B3gljGHembBOLt96prFKcg9dLNVxl1XGdyQqDBxzavdfHfrjJ9VNDG8NnYZ3abHMUjgEiNEbwRop
AKMcd+mCYTS+SbsHD3Xllnd45u4Srm4b0TKZWZZk9geyAgozrHtlUrtb+QKsZbJ7difZbah9+at2
a2nbBC3J9Vs7b3aR+QlUmNLXjqunISmKvfTRldORh9sExSj6tiWIqAHG1Kel2K/6FxSB8gIDaw/7
jT51Nl6Y6QFkeuTxqh1ufEBnutUYvTb2cgkxu2gYMDmK/BXTsikgAxUGvgcYcQH5niAcoKfikHYG
vYBbCdkvGDmyfGw7QHMmMQd+AlRgoNf58japTewFmXmjczq1V+7dUdC8zHXPsqTOhIdp9rqV0dLQ
wn7WHutEQOnSJh69ZxHNUbnAIH1uxT/fOsJs6VaLVjiXIVFiNCmLWraJIPQ3oebtqUbbC6vWsqfR
R+hUlg04RCMQo9utzwwEZCF6w4+Ww67zmYBoi0P2uBghWAatU+UzjonBlO6sVtl4TeIoiEf7fIBR
j9qeN3oNiYsEJ1svX1PO8AvmvhiWZGJ+4kWK7shMjm5l2vsPZcoYRywi96Sty73XWuKLpCCVqz4x
w6t8LCP1787PDLXpTspsvp81fXgdylD7XLh1CIIjU2NDgvY/zymTU/hL6fyyk23hKmAvJooLwSAi
5OcOJQiTBWyTtsR1J1/LvvPufWyRdxryumerV/bz0Gr2c+rU6oaTSuziJtY2Kkm0DdgCGGIYVtd4
DLef8B4styZuGFstsyYk+Nx1Iu9j2BSed2tmOs5iZcXB16WXTssMtanI7Ch7tDoVL+Jucir90mWG
ssVRX14USlrbuikM4CLd5iN2fXXo6aNv8e2NLhj5M3Z5e5dJooblo9n4gdFvXM64rt24XRluGWNE
a8NG2LOi78tu9SYtLgTI8hc/RJ8lQ6h1Ky/hMEQGwOOfISxnXTVfG8hU1tGIkdkaolLMFmgssASU
h0xNN2wK6sKsw/LWbecZawQsDsARavWkw+1xVkRJpduZbCZAN2y5sTxIV33mprcWpuq73gL8svsC
DBHLtTvDHcEV23q6bdyOo9uNkcK6+AdC6p0LN9uYRhsmK8+IyTVAMXHht4wpV6HdMQCTeYmrs1tW
jz1MtF3PhkMNxEDoEsWvvG2ADYE9xQArGgBHjUZ9aOCQ7KD7YsXbZKX22Ok6HTYCJCpmm4jIfAAF
1KOOT1M6dYogcOFmekMD4l8PoBBGmT8tZr/bogaZsvzE+P5GhrALBtz2OOrfFa5IPXl9OIpo9sIZ
Ymq8TWCHMuWC79NmrnsQo622nlQtiXsmUImlBogyhS8QQ8gBJs+qxInjXheMQ5Cr5GBHIX94tLUm
kisfZOeqlxrRcPzVu9RCwLIi8SIMOiO19wnm1hcoUcR+bHCF44pu3Xgy14Af8Y0xJ2a3JiP+wZyy
dsvsutzOdaztpVPJFrM5ZX5TpfLwYCmbB4K+IMtliXbJxOyuR9y7qpBCInbRXr0Gf23DLr9YPaOw
PFXhFZeRbbCdY+d0IkyGPK8dtxUwzD4MmRuV1CWXkH9a6GGN7m6pEGMGVQ4GhbG6M8Ei1lgsFT/c
UvsB5nc7mZ21M6exWOq25gKhkLly5+RxrOJ53RJQHLBb7bkRwxpCarmJmOMzB/O+aCWsdyJ78P1I
ugab6nFJFrUYOOieZMbu1PY2d2uuF1EaZhC9KWx2bEaEdXhdY5y5zjDu3Iokh9lZWUNPaE8af4v6
wQky8o2wRe2nYTt5c/VQw4vHwyyCELUqzPgyTkV9V5ZZ/YUA5RJzE1UgE6oZxg0uDDEDmswmx1jk
oh/UfDATP9vbedwHWozueFNFjX1ne+18l0aifahJx9vCAHCZ/00twbuzENvJbUOsP+J4n/tzuhua
jJZcz5MDImQM6gzZfPfbubg0fM0C180dH3dJ4ulHRkT9lGWXXfmd8t74OonSuzb8Xurr1nSq+6FJ
CW0yq37EJhCHXQzK/X2qxd1OelAizKLQ4cigwEOw1PIUNwixvts4cYzrgQDMW9uQ6X3pyGqHF1f7
VbTUV0iGY/NGeb7EqC92D1hWl88kM+jhqiGu9UlfTkhhFDWQtxcHU1n2l3Hi2ddx0clnZLZOMMlm
PORONFyOmsp+SDuFahDjMbuqehneDW5d/Cw6okYHYdgvDFMqNHZIpA8GkUNXrQROF+gFADuH0qbX
7cg9Upq0P1ulW2yZ7xvg2AjcbipNvWaD630xK7dkqD97eBDl8w6yVrpOh0KhmI5nRilxwcS21yYS
u1TLTpbmaZDWQ77CDlfn8XLaHhRdBTRSa8bRB5O8rp43aMoetZy5VCkb3IyY4gDcEKrtM7fKjPoZ
VyJrkwlwXabGboO2lcp4X/mieKyyorqSc25etC0TXOr5An4EUr2s9notsLpRKwLaJaG9KvxYkG+R
+Ig5jvcktabE2ZWhJl3MuDK1JPwMGiqvOBTzO0rF9GUyrOpz2mTNl7qvJ3dfa0jaVkmIQ+x+qJzQ
WWUZJY2tyfLetoyxXL9hlFkr0MX12KsdBrN/xTWGGR7wztXke+WlRWX7o6yxOldk+OLCkd3M1YBQ
ubO0fC+hHK2ZClVX2ILjF4N2Td4wxY9ucLERK2zd0m7reU4D4UfAT2vJs+T7/0mgB6pLzjR/1SPC
Y1oq54Nfdf1dhphiYyMueJrazuLgIrXLKIvwviMi4bul1d/stBu/wYp6mHv4XDsX3HWDu7OxT5uZ
nb3WrDWfWv5Ajhy+BfDD2k+OnnfFOhTQeOJe383D0IMPx4sEtLL3cSzcKzMTgKxZ2xOKhet6kKZm
9B0IGhs6dsIV1rDo7qPJfaTV4TyBofgtLFx9U0f+sz3Z46VeG+aen2JCmm/kg53YP93ca2+HSipU
LeGwG/BjwbbcUum178/jfsAyCjN2rJTwHZha8BVuCqEAz+4Q24/JUCGi7xM+2NZHtVlSU6lY+DtH
c/bSis07epAnNuTsdqpncWigmK3kKMW2zsvwpVoMQ3OA8UAjj+BG4MaO3lCji8HcagqwisBJcxjL
T2SeR1S42n1RFPJCeqq4DxNN3LmNHmF+IMwbIx6sX0ZEemmVjvW27ZPoEBKqe1s6eNrlTuY82DXU
JpiMM7nJX9MSpXycYZbJdrsdags1spx00j96QRosrOIKX6+9Qr76INlxV/2EPtb3B33f5v1j1M/Y
mbq6IB6gUnuscL/FfukGaRRzYlEIHthItaCw/OGKUs49jDakjS5qMurfqvzV4weVbHJZf7cg/37t
PNnDAohgmn6v9DTVccbsw0sMm9MNaAn+qVFnPvamNqm15puOf5PkbWSuq7JpppXVVrWza8pppjWL
W8brqs0fy8IvoSEofx8nC5sfCOsRGuTrNEEy1AlOYx5ttQd9Hn+4Dl2Dk+PfR1FFk9TAKJgNxmdF
4htLgnKgQUw58P072H6JpwJGzdoOiW6mKsw3wB0/OhOjokpXITQHzlc1jkE/iReXFgRr8yun1e+p
oQTIGTCR1nvGD9vPx0u7cqytaCyAlIwU5Cg08PHWwl+xsJw7AgjN+27yfzWTrT1FfHqfTQJB4o3T
VQ3zsXYKN51nuCutdKq97k89zgtNuSFncFh5kJLPCBXeo6AI+FxHoObzDSzojrBWgc6+HDQPj3R7
ScnQAOMSjI6KotnTjxdnmObvUHBvWY3IM+zAgKSORS7u5EzUSW4bqCpiSAtPGk9nTJLzqM43HyO8
p5ZCboaHpmPiw3HMaNc7UQM/GlxY7EWPU2pzZKSDca1L8pw/XupYYoJ1H8o2ZHsY5OAweJwJZWSO
rnKLpcq27K+ynLgQ0aaUnLy8qyaaij15rupvQXIWNQ3MRsHhMKM7XtRJQhImq6QLyP5wViZctJVo
gezoSe0z13cs41mujw+aEYaLXNAWR+KAjM1/rmutDQoVWyQ/4IbN5ualF5kJopkDf9zVygBBzOf4
us+n6cz6CxL/uzjhbX3LYn4jvGVGc4TUq8iuYz2LusArNAB4bIVXohk/f/wQl4s4XsQyeTEXXZvO
WODPucZkcFxI32wDKYFu3TGmiohcK7zJTX0OZoWr8NCTwVy1FMkfL33q/bFMpIq6z/DGWGZav49U
sGWdjMi02gUkUXDQHBKBMRkEs9b0vFnBtXGIEpPh9uNlT336lq1Tm/NkkcAz+vp9WavzReUmLOs2
aX4wiuEz0TdzEAneWt/l/f14uVMfJEJhtDUkPXlojf9cLmob3YAPxHKddB4bs9nT/GM2Ebr6mV3m
nahmeWFwnTJtOnA2Gv34hs7zP89SzP34o3t7N1XY/yTQelppWPijl4DvIrxZf4nDBUwageI/vtxT
L63lewJbPQsN6ruPxrUkzro6huNuZN87+IFc1xFb7MernLqpPMJlfKUz+DxW19poUnq7YOt52wUI
UmIU4atpZdhpfeb5nboge0kqtC1QeUSKfz6/bOpLfJxwUB/HBl+asfomvOpMEuS5NY5Oo8SRpuCg
bgNI1NezaPe2V5xTvC0P//hD5/3DAIlX0cHJ9c/r8P3UG1tTtkFN7Xod9bp5MEkHXs/DmHyJNXYY
KEr6kouNSw3xFBcI+M7taO8/PTInHUYofH8+0MXRjmZjnW4teXZBRAoH2RpSrMndbq5yLYX5U/vl
5uPX5P19ZT2XjEnqKLTYx99eQ1vl4Z9JogdZc5e2UPeYI7lnSon376LFDB1zOKBdE6Ls0QfuR+RU
tVneBCSaY1xVV8kaTcGVmzLL+PhyTqzERXiOi9EHuib36DXxuySZlfKqgK0N1pLWXVrKfazb9Onj
dU48JsO1TR3B3FIdLfGsv++Qoi4yy2/dKpgTfdvmL5qXr9OsXAhXh49Xeu8g52FX99tSR2csGJVY
lBtIhQYf4L60o1UxuhJ5rD8gyRqwtFQO9RhO4mG7aWzQfb2FkyJoWbdyNuU2Zfq7NztgtKK1AMAL
G8KX46U1LmwTRPMxnq9DQoM+2Q1mwG+ERPoquc1NmcqDO+TTzVj1INgK3e4amA3DJpHMZy7U/jNU
Equ85QRnrqfzARDmeHzY5fmsWX7Zc0+7WD77WGvfGIP3SQmRvBRz7x7ILGJ+msNEQuu+czMFZjKJ
C4EuKHGYzBpNjWtm/7kIaYykiKH5F5/q0bsmOmsmJi1rth0k8VWTWC7ystSChzlWcLQG0z1oqdav
J7uyA2bb40ZKNHqsk26A8NyrzIbLkGaYsEzs1xs/GtezG00bmw3G33qRiQWOP3f6d3chdn38Bpx4
1zBeNWBwcGZR8h+9a2ExNFQfivuSat3VYPjWBU99CqK0hSQ/hdYYfLzg+4LHspAo2w4KHhw8jgse
NAnDMNZFFfiexPUrqYptgznMlbBquQ+9SF7FQK+PuLdFZ4IKT3y+VHPY4aN6RWt6/Pm2kRq0uBcl
6kGlvgxiNL41zHseEaqnr399kRA82I3AOvjfcenIXJR+U/VlUAwtUxEEHS1wbQ9rlHi3CwIXEm/d
MWAnb9wEtP948RPXSV1lEVAM540K+uikcbMIb4SqLAnnInmnGcvHaNF6EzbV/nUZQMYn3xMCXtor
InH/3KjAgLoI4WgeIDl6VqocN6ZHFFGbW9Zfv6aUGxCmIEbRfbzTi9e4KPbR0OfwCvpxMwuAVyu9
HUcHe+JM/PzbG2jrRHQuMQc4MDjHx1aU5HVp5w2XRbxjgJy3rJghMtPpcis752jx/gNkMUobSgOH
gfbx8dXADYlFX3Blmv0YW9oz8rSf6WQ9Qgg8U4Ms3/KfJQhL0ZYKLo09/zjEl9S9RJUaRAxkiVsL
rNSvnHzl5sOMcx5qHlx1z7wgp1fE/wca2/LRHR8vdu16CJKzoDGGA9k0LxXZPVabNbB9RY5Xpnkm
Zfr9u2/rFN5oyqk6WPHojXRwW0F962aB1vcHlQ+BbWe3idDPLPO+sFmWoTXExp/q4xhQIDlpShJ+
dDBo5iIIx7isnjgRP34P32+VrGLoFBtYOYh3In0UMlNJxlkWtBaIFkgPnNL+l1uK+7SRDNS9eW2p
c3GuRxHEy0nJqmwc8NsdnBmOrRnCYkYBEAMm+ERZrMac7KM1RvzQzH2m9DOhlyuCepEZIJgjXRRr
UKIiMa3cy6mJLnLmyLuRsmhWTvMJIi7uAnVNcbCUBc0iQoAWJz77JiYPKAL/cWH+/9punHwwGH/w
xhloho4fDJSEOGeykQeg0+U2VX560CZwzo8fzMm3DF4lkBLWxO9KzsJuOEaiKidexMUhrRoCPSNI
yJXnqpYTHyxZ39S27EPiXUqD4+ZWWTclG9FUWxBZwvhiEvq0+/hqTu1AghIA+wWacu7dn7v4jG3R
FPVaBnkIRcvgckwhAIRT3+Xf4ev/fRVNz+hgJ8SDxiPpuENF+y5wdeQTVVn4c7l3bSLuizZ8/viq
Tn08izGyCyWXxuD4NZ66rDTmio8nTxzvLlMGI7bQ+cmwpdq1keP9GHMcdkALuzNH1ak9D0asTV0N
Uvau6QE61WPLHjKyP81bWWooKKJdnT4RWPbAdn1mtVMvPG2PyctOZ/kOJMMMAQop0uWgjmr8/oXj
3o8mqsyPb+Y7v5ZlU+AmuibHkQXN+Whf9Xtz6h0g98DrR/0pifVqp8E4XoWpNeTM5tzxc2p41bqv
5HDbqDK7cXLX2scenM4ZERuD5bTeGA0ac/QZ8DH6Pj3X3S5xK+/ON8+lw+bLxMvsuPBpw053xqLg
tJlsxgSyeTEkSRywyrqLxPWeeyIZ1m4dM8QoreQpG4fuIvSrbzGMjlks6suxsC9AkfwVqTo1trhc
x8c38sS3xkybEtR1LbwFjg/E3OV3SCbK7bGcf9azIXd6DZkyzOGvqJeP1zpxO4w3jrGzALVU3X9+
1ybuE7qNGjqYQ+OnDuCwIe7hpVN5Gbh+mSLSEvJMhXHiozMMJnZUNJxY70rsoc3V1EYVl5c6X+Ik
wo0D1g5zDPLCLNSZn5t2bDawMYbg768VjzJ/QaQoEI/9bGzNh27odVVAr3aDxq8Flc7vQeMjlK3R
E5Fm0ZnS5tSTpGQDBsCE3WcrO7q7gmljZzdVoOkRIYXEv6BHtuT9iOlBUAga6Y+v8MSZwwVSQ1kc
bBSLR19gEbZ2nFTc2mmImFzYLQmMTdVsLBix/52lfNTvHslh4PxHB0Lt2oksSlo0w6/KO0yXUWu6
UlwmvWGc2b5OvaME1PN62mwr7+DvAUpcOYMMBF3RP+Lq8eo4zWPe8fySqLn3ELX/dXPEBobowsSI
jPHJ8QdoTMzazG4ug9mc4fi546e2bzc1OMCZhU5szEDq+JBZIM/IOJbn+ZtgoZ5R6+khLWAeOc/R
NO29uXk880pY7ze8P9Y4eid8LSVgyGYNCP3GkgVUH7CocT6ZPSn0YT523EUdadTY1riNpdHnamzx
uXWY1RLfkgH+9bAhy4RJrz3BgCMrA8MG1NCJJQkvse343vQjfF0VCq2w1st9QcI4yc6eWkODDS9i
x2NIoU+IFY3FzQhXW+PT7BeQrUoDP42q6Nq9TrST/2Y4dotxK9VhtYjD8QW/jSc33httpy5yBKNE
psTF9aC1Q+Bl/iOhlt2aO5ztCrCidhVDFAwgJxarapzrbdjHDmRhEoQq20pwOUr73ce399S7ySnu
Grwn5HId759YnzRSCd5NaMIvzSRfiNy9tS1tZxUVolrcyj9e79QXTs1NsQd8z0DI/PONcWJVNlak
ygDr7gVzuhnN7GKU5Zni9f1YbXE8NS2APzAC4R8tg+FIbLWTXwaQyO/rOmnhDHo/muwzQ+hrCCnr
3jG/RW15pmWyTq8LSssdpbk+Lsj8GhusenTARCo1f4knHZVQa2v3CF30fAtnhh6ncQr8CLKh2eSE
UzDcLtnIG3O4cGD5O+moXVh6r+0MaZfrEGIoL1y9Z97JBNtPvzsGhuQjyahrLGmijS8NAfbizhvC
vB/MDB2/NzvNCuWjnaEqRJ6X8vtg/VC/ovkw7tI3M+sJCR6KLv47Qa3ruJPp1sW74KmxnHOP4tQT
FxjQ4nILzGAZyy37bY9I9M4pymwoAwzEFNOllRp1EprkcObNOrUX/bbOcWE01EORV9heBZ6zOCeD
N6yJ9th+/PqeOhAFbn3MFZi34Ur658XojVlXDbZNAUMnb60WyaKOz3yGA3/cqTOis5OLgVfSs/io
246bCNGyGZU534oWC8JEME7A7WcHAxQutUzO3L5TG4EA9ue0QLL3rvjNlbJECouKiLX2HkM0scYp
5bnK21eZwFmIxZk7aZx6L5aZNw0sFAL3eE4zd3XO/aVOS6ccN5HZNA7e3I4XJlj8prKIi7frBsV3
7VufEj2MAxUhaoiqpLz2Io84scpWn10kQcgzwgjLqo+f9Mlfjw0RGAn81j/eGMcp7LQspswZm/rV
8qOn2BwecgseyX9jHdejU6T9XSRzf75R3aCpuIaPF9CJ1qA58qVU2rip+vbMQXqqbF2sbYFYlv9z
j75Da/RRcMC9DCSakbiD4jqW923lYAxv3OZV81jk/hkw+tQL/NuSxwVrOts5HD29CMgN2hPb8Orb
OeR2cWir4UzP8S7skeYNi8Ilw4jykV74CBCWS7jBPLkF24ypvsm4/oUnoFhjheOtgW+j9eIPQCiQ
Xm6TZtEaaMbCzGwh/WFt9GwDqjyHDa5WvYliAVUbOqNYtg/R7GP/W+Y54TOdt5vc0XvyHHZNDK06
CFNaNxF9s0CblflLH0kCdPFDmGr9W1r1N1Bx6i1u/6+JN4yrQlnJti+U+VBDuuawN50zb9Opr9hf
lLpAHLy3xwPYPK+7rkSfEMz1fDHL2VhJ3X5GPH4JZvosEzWeWfDUI16UWRBlXMDW49tep0akGoqh
IGnwHBjqvq13b+4EVoS5zqpbOOkffzBv3IkjhBfGjMkF8rnQZh496UhTOVPSvAhEMfvreOzFgx0b
w7q0CDCMqzx/wg8NHwIb5uSbXMCLsWIoenLRJJS+vTZirXfmNpy47xQbiwQaS3naiaNGyRfKwwfF
ygOsI+1t3CpxXcaUjSqtuucU82hisuLvZ27E+3EfluZUNzQ/9Ezvet9ocuY6HPiiuzmEympF9g5C
qrXrwrbb47lsrXhTYE462CCSkLRWzGRQXtjnrIitE3vloguHjoFnNoM28889TIcaIQqSF9Etp9io
vOkaEgvrC7jVpXPJnXEvZAobGYkVLmU5ILKhFcxR8RMZ7kZr1HdKhdhNvPnLy1n/Qllc7gnpfFNM
ZTtIfc4eSv6rgozNlj1sbZHGW7jC9qbVShnEonG3U9y7Gy+6NKvMesiscrrls0WEpvgQnmOv9w+5
7n7VMQU705ifun4mYGjQ3WVCfwwcAbeleSctrj/PpgdsSuGiiil5Tgwt3n380E8tBfEargFqdI6N
owKEoRN+5MuxhAlpvKkbb1HzTWSB+nEePX+81ttzO/7SFvTXonvlGDxu/0tN5P1YJDQHA2Y8K2Ko
FGKv2Tb2BDYOeKzmxqVR6eGdnMzxxjS16N6Umr8m6LneE9fcXrz9Qv9j33DGvgFanseO819WAifs
G7Dveil//u7g8M8/+k9Ws7NkUSyDYZ12EnCAjfw/Dg7+v6g+4B0xmltwfl65/5c/yISXN9u3l9L9
dwcHYtSpJWivAFttl9PQ+hsHh+NThJwLAUxO6IUOjeYdd7XUEeQXMeG4bmQ4Mw7mdnnFPFd9Lghh
QujgnLNBWD6T399sFnTxYubE4jd/jyhj+xiTmCZUME2Uu7o2oO0TY7L/7SHc/fvn/Z4EcdwNsgqE
/IW76rA1vjscJZO6oXHiKVAStdNoTs19VrVEQbh2vdW1MV8ZHRCX3aTap250p88fL08GxLvLBKY0
USGSosgzPm6DsYzG7Ua5MiACJ5/wPyXMNHdjpNAQJa4mM24PEyz9bo8OAhfTGpPMxYQyoVLqmLI+
4ONpRKsKtz2a5jjB7cpAkuTNY7ZTZsbfRf1VFGsr1+ZhNdWIg1ESd3jcQLlXv0AWsk9W6mHkihwp
iG000KErGhw3neYLamK1X9yfk1UdGQrEo2FvWwG4zoHeTMYjnLz6psXB8BGrAxSVFl4Ro+jqF68o
Eh2dx6B+xYTd74YyH4gCLtW+S6fyKjSwLECZ5xnrsTLLqzjUgb8TVX8lbIR/OE6Jf9Vh17OlIg8/
+QOmxJuhq/XqgltVFuRb6fxbEoBta2/ivY0Zj9vhXYE87VFVCnOcqYpvHZQZwDI+JDNUZOhr3KS9
r/KByKRhEWmk0sUPT8AMmq0pAYgoxg25HO0h683mHrut8AAlZ9qLxsgvGmhGW8OSw1OKj95Tk87i
gadjbmHEYGFt4tfbi6n5oSqSRCKXaicZS/UZ4mr1lZg/nkzDfhuIxV7DHfElsmTpXwkiEYOmidWv
EX3cZ73lnyi97Z4FAo2rcIrsCzR7xmOPx+hzKsfyaqoq/6ooKGY2ftrY6couUO+sCN7VoSDn9bar
w3w9loO5xRE1+1STurzqcbnGBqFqf9ghf4wyCILrCF+EKMA7FLGJ3TdEiPE5e5pUe5H0+UXl8XCV
W48EG6UYvHUWBG+SrsgVqRGlglzg/+viPbrXjDD7FEHhw2s1bm4IzXCwNI6G10wnTKlEaAt2puts
Gkb1LZma/8veeS3XjWRr+olQAST87faGRqQoiuQNgjKETyR8Ak8/H1inZySyQpzq6xMd0a5KhQ2T
mWv96zfDPeOO+TKsB/5RdjLtFamRK0tzx+FoqKsoXxa7UbvXRmwOUDq5F8/JwlUXJuV6QE5UroZE
Dj8JN5j2Uyqc69jhTUSQx1YO2eabEve/En+inuea4x7mF6G7Jk4qw2tX4wCGtCqKbj0zqr8zfJ4v
5ZhMXwQH6R5jXESITZ3vsFLtfpiZZ90RkjduSMrBas7g2bYx7zEjHhvfRj7RQmJJNxF1uZvROcV4
O/ImHA8NiWPx/RNRpR6L2I9ORZs/jkbb4wPflNdx8IJvIu5ZqVF6CQ1yKY5J6z5hNlAvIZ39fSz4
NpFckUIuUEVuHKd4ciJ/wPrVV0QpuHyUi6OVTnhRCKq7HVHh6lrh73wddqN73U+RdSfTVj32rlc9
IVrja/WRxzciqp5slCTnDD+GzzpY/JuNDNusQI7Vc4yzFDQ/ezJQZJBF/XpzQcIiaKvWuNWTkt1G
p9l8CUrbflW04bdT1VlYWtNSYNlroTIvsnLtjWZ66Crho0OOdLpHJU22Q+GZvKYy7/3Fg7x+sFKE
vjgG+OhGhF1fdR7CbvEV8NXKvcehkmP3PW165zFFkZXHh8GepQPNcjbkFqLd2F9O9Ri5pzG2e+cW
TTbqXEdPXyzy3teV1ydyZbka2mA9ezu+QxfHS0B5zKN1x9bUy6u+wuYZZWB4coz8U2e2xk1lFreG
2185pSp3aMfcmxnPu5XrY93buDEWwNEVfpe4hoPxHWIxJ8dS5F9aBpdbUtv6be9M39IAQ3ln6H/k
iSiPhoy/kzCRHJOZeZC0enVRERO3LdxB44wbdz8s9KbbOG3PuqujHWxjC7V+Hm6sqcEXxXdjSAxx
euXM+KdjiTtM6wYZsZcFJyNX9SYtajmvVBjVR3g3sJQNjZ2piTaiTHMwybIoXmI1Yz0Ohoj1cutM
69CRt5P0060ojfCc4d5xCUQ/olhjwSL5ts7pBE+9D4OYvBRepLAG82jiwHwofYTFqrODbTUaYo17
LMtSLhYnJkRFYZTmeXTT8NDH1me7jMId4Ep7YcnQLohR1933Vo2jt3ZpS2EuEqsa0Xh0wwEpL0Ea
1ojffoSdZovRqhRmD4cztEBJQw99cOTVmylqv9vV2O9jN+bM4wAPdihJh1UiIHZm0qtvGc9aSFrz
dgdrKyEqLjewjQv0U0Aiy2q0c32WepEWFXn+iEqp8tee9qY9Xu/YhDLRDjbkZcAuGRybCtFmFmQJ
XGd71/aP4IzC3ExsIpgh5Eq0K8W6unSKVp2xxcf3QpjiCGei3dhJwqpqt/ji1SsJ4LLCDNg9Ka/R
X+bRJilv8S5gCHUYi409GBU+vt78rArTBW0r5zuVqQo5fhse9OyGx7KPpk9pbs+bIerrU14qZ+2J
ArWXlw+rYiQwsXVs58ZvgZiraGEdxMSZr0wV7GpjYMayJA6Mrk0OcmhnD74XI5M3p5Hw2wlVZjgY
OzJrK4iy5U1hGZzlmEMd09TGkxjm5CY24vAelx1rX6R88Z5dJcdg0ET5jZFzWYH84X09GrdkRQRX
Vj1PpyXjqyDkIMTnpPaa8qcT11fID/yLUMN7XzvjiGNvAW8Mkk6SX6p2to6KaUtNsrLXnIs5sh/7
zJ+cle+O0HPFSAxlMmHKvs6szPypUBIWxDpLT2/MzByOc12Ha1Uazb63CvdxLPqUvIM8zS6cLm6/
l3bmkSDQOgMTOEsS3vmIFtBEMZW3SGgrCQvF0DLf+Yk7fKsyq1p3xbjUBaq+QXJXbCDry2qLP0d6
JqcX3i7K5Mzn8yuTI/z55iKs28qBYQtwSPyrmyJQJnx6naWVez2JKD3MiVTfhMLaEIv4KV/eDb59
S4mUZTbn0BIykbmtvAgFWQiBVN2PAA94xayEFnpn5i0HDuzf6YU+GrfIyYhuFVMH1gDpGRd+ZKpo
E7uLW2CSlnhsK/d6xn7i1qiU4nZTO9n15CEiMWYStC4p8hLytLX6plXPdCuBbIHon9MZWjSpr6/F
V50K6w6xePtDYeAVbISbcH9WuaBJeprEljLU+6zJcGyR3tc1xhaDk2+yRBRHgHt5UeD8cHDMliiR
amQzbrI4W5UK1+tN4rYc7mFZGbcyDvv7VNjxdVxSaUjXU1fx/PorwvrBJmg2XUV1vWzK5FK8dHiH
kYngU56EdW19YhuUP2zl0QUbxBFxahPR4sVsRKuy4ecsnhP7xDL6+yTFk3Jl1UYgsUhupn1cetPZ
HIgBSfph3MSLHrSi2HqEZ1qu22kpf1EPPfqdLrAj4RYAdiBelXp6QWiQ7vUcVaSapCF+tSOONpMb
mWQdKLtANBbWH7AdrH/qIZZ8J/ol5vLveGCNwL07jo3uEBuiPkVAuEs57Mt1ndUNjjxLeW/XwWbg
xTy1U4NofJQ87L5zP2porLcY9gKSL7+EvA38SN+pAfvKrkpsJruDk1L5r5Egude+14lt3OE9MzkU
hEnIk+1iU3/yY2jXWetiNNBVT3Ek+TAl6cKtPUxnOar6oe8d5xpXKP1lpOL+AKl5h1MuP3bRYjHz
h531TkUIepP7g2G3ByNdUihaTHQnxUIzrYwE4Z6vjqOID8wa+OIxC0J1wDm1BCFUz5mibvYx4/kg
sesVj/298SU6F83U8qMgqL+dKcXIhkWYovcrSxszeDgLiya2ry/m0Rj2TdMnG7bmeTsBNBGa0FNB
ZYrm1U+WZQrj6zYbnfqEpAILwcitfhDR6t8EXozYucOILTKaql7VnfsROwss9V0zC88sWHivuBwt
w+PfUUa3N6D0ToikNOLvNTnAKtvWZTjtKtJHeJYws8PE9l8I0RoOmGbFO8MSz4g0vuLNYzNsplwy
3DHe9DDzL4dGOI+Dwlgjne38bJql/STgemqkZEoOZzwsAhyUrXxDJiseT/gP70u2kkMcYrZmWgmi
cV1SrxZleEEBifu0tqcz/JWRZEv429WywwjM626HuPE+GxiekpUUmwhKpeOQNN+yx6IIpe4dK9IU
ezYwDHKp2WmW6UvinL9pJtJTrhr8qNC4L7W6lnN9I+Fts6cgs984+HM9hNgrrxwzBQjHynkrdKSu
cig2F1mPK/ZAehKy+GS4j8lmQ2XhiuKpsYl+OnXF7BOqG40xDykl18PQbae3bpwn5rpXdlTg32Bn
PZYlGPsZrbPhhqS4ryIM29raxirE9+YiPhKOnG6iefk/Igr6aGO2DGvWUQrhc4AXF4gzE84W9wBb
K05javrGTDJJ5ETCHccyJJacTRgPNE0p72vsr4yJIp922kTVSCPSBk771cR6ZI3HhLtuXbJ71mWI
Q7JuaNyCxFHfpqzPd03apft+oLoy85EvEgPqbpNIr7/v0uLJb+gfySVSj8FY2OmmmZa4lOXZhYuV
wWmeefgcOsYtvg720eLguMntId1H8Dnlmsjz4tgRlvGsCQ96diaL2lAUQqxYtvnO7oLmE51ocDHV
JuYtI02/V8j2qyTc6CsJw/bR1OxG3dLbySQs1gkxKePamQuNSXwx9jtrjssjTkx0LdK3V9RO/k1p
N/29aZFIhaVy9ey2DXbVDh2WsuieN42cOQG6ymq/igxAqa4LdYXbOlYMkcNu0kUy2NhBR2cUOQ6C
+sqdWSMtCRUWJij8xc6c6++V1DyVciYDiu5w5abOfGCOXp9qVYPKCQZqKx0uR2hSsl26kw8AVIr6
ASp0cGGNwCyYBYYXsaWaUzr58sKLeXDMHKe9NIW7rgI53DMKpb0fp3QfLAgQk0p1VebgQ35Km8xQ
cn4JWKXzNg1m9Zh75adB++ob9vG026YbEzDrYGczJkyoHf6h0lgK5+VXa2eJ4gkgkDXrirnfxWSP
BIcuS1Uv+7uZ5+OG8An15NYay9GmzLDzYGa37YcUZGRpXlNt0sAn2qlvTNnwZqqMUuT1LFYylii0
YzGRT44z8lL0guvYWFQArHJ3hT+d5xiDNz2Arr1+hqjkKSRiifug7o3p0olBPOx2qm9eER9p8/mg
RSvWHi5SxDvRBWMclR4Kh4KqYM550UceBI0FHjBig8cALdtfAzjy6Bcgb05x0csVgNCYJC9NQFTR
zHKTaz3FFCPjYt8ZxKBXptL5ba2gQOEtn4eL3aILkxW7tLrHYQpvK15xPJoFqV7cEXN7AYgzswQh
VQDBRcTEAe2YZEb15DiQug2cAXA3biV+kWuU+FhQ5ljoUfCYDcAXQ1VmPiCCGHjVD7PtAJS53Vh/
xyqAZDWzm75IrG9WkWiKo7GAKyja2Nbo6DG2X5CaJeFgFVBqEDczp/yTSgHYU89scbbF5V/xm9dD
Uudgt7JKHHKpjJ+mOS/lsm/w+oqSYqluIVj9/WmSiLJTDtCQrKzo1rQKeaEqkW+QqAQXQdfWD5UF
hkZ6AZga9F15MSIpuR4cOi3MwTs2d0O0P9CsVU86pthpzDq8GH322WpMeISJS8KkiY8oth55b6GX
K4FyPMrzDov0i+V7rptlG0a41BJ7WIBIhqlPzZs3/HEO0emcQqe5SxbUm7pkOQVo0J6sgE/Cmfv2
R1/jo55YUXztkx+4s5rl+8G8CDcicMjC43aiBf16LW+DEIQUt6f8thwHUCRSpTYedLC717PB6oCA
+yBOrn22fHAnQNTBcJ1rPzZcjooxDC7qkDKknnJxNzbYhYclPoceaZFHh3Z4nXiZdac8/MnSnheJ
BJ8IocKUF/jMygtXUMSWyztIKA8fW0iPatfMFcX5aLGbEftzP42UySoHnzOrQtyRxMhmyz72gDud
ekRCg8s+A8b1KyQ4dICWARZvp1gmI2bzlJ8tu4la0+bkuyW3cldXmuKko9kpWdj4ytigoFXBopjM
oXoizx6AegQzttOIVqGjcLYxPdgIwOUthz0fz+s2q32eBsgRMX2VE3+lq5+IfhLl0k+QWHjSja0/
NYA2X5RP1W7MI5DF0A48TJPtLRlYRzmJQl9Nb1D0eDbfmmFGt3oELxOFLtOjdNz6NKoCEHHZKhFs
iW2T2/k1Tr6Y/3qpC+qFv6ddh5wPCZAJa7IBnUaUsYQUWSiNar//6S/Rcx0/nYC0nIWbhjQhmP+r
b9jFUXLU7VwcM8kiS1WaXGPy+TQMLk+NfFL7KIKEpTLkPIOuMOmGhrF+oCrJnFWv8epf4RYUUrf0
bnpFLACb7EgmyH1VRVSQ0zBthp4XPgXoZ3IBpP76P18X5lRmHDEGkV3f3ZEzVXGoHOXc6U840067
MslS0kkqFnRKVRn7LpsMs8b4GlEVFIvZTedL5c10ZKM/YRKdv/TOXHkEpdDAvgLFPklQDi63t+NS
BUy6piUjY67fAyRwxyN5mxneMoHzSOxLgmkPxWwHoLLtXdzyVzmROqcu6v6H5/i/o8oPR5V4Ef4y
pvqHUWXbPn9PevJ+uvb3eeXrn/yP43z4F0wK8qFRaNlwKX91nLf/cjFkgPAfMFYjuJJG4T+W8+J1
KokFAd7yiLwWZ5r/WM5bfwl74dHRxHqLEYj3bwaW78fwix4UAYbFucCve8N4CO0J0zBlqEOQFi8J
pf4e161olQYwkX95Ov8wQ/ynKwk0DMg9GHi9I+gWEr36Uq4eAoG5JC53T0pWejVGSf8BmfufrsQ1
EJZA98dIZPnrvxA1486I5kYRrNiNeU+ShXndDmUGNXW+/9e3BJCAq8bClTC51u8XGqANhFUzk+DI
es6L/CUy0peM//xvLuPCC4MD/H74iXwdGbyrFT3pGG7DgOEiuUXFOtfpf/Ho+FYhSCAQZoT+VrcQ
K7N0MH5UxAOUzYUmWhMTa0ENKLMPbsp70wTjrB94zA+gn9ror94SUP2BNNQuHNUhGYm48frpdor1
PZ6h92ogfOXPT/At3PJ6MRtVHkpyAIy30mcSsirWZqUOQI2AfBwlh4xQpVVlpM9mAFqVYmq8siYs
vf984X/4FJFlLF4orwyvt8vLayq6YdDLA9BD9bnHeGzlhtgAY+Fhf7C+3jIBXu8RSIRdAbocq/r3
j3Hus35Cn68Q09a4MDEn3WbCjD7/Fzf0y1UWbOOXtbUwLAaDod7BCDX21I2+H8pRnmTz3z26X670
Zmca8zKpGIjzgRT9tPF09jyTfLv+/1he5vu3hBgvCPgy/NDBVmH5Vn+5qSoq3aCsVAk9SFQbZQ4G
ccWKs312ymkbMnbfWGFj7XBBdw9mo6tNVtghtYwjT/AiUKOM9B+46mNp0jCI+/4KI/tZZB+XFI5d
7+cvE5Y5x3i2hkvlk0ZKQGbrrUQIxlQp/pYpicotbb5gPI4dp6/r8mZqQvE190V1dKMsehpKCpSx
1O4h8nHzrybCecaM7zn3Ncb+7dQz4AZ0A8GsqS27Dk1tnxdyC2tNfsbJ1jlhtzl+ryN2eavz+O14
gt5MmVOdSUEdsnXiB0m1nZzC/JbhI4xSkN9jwKd6LiNuOicRc1eFsbpmkFdtOkwq4KXaUZStrL4I
sTGzO9IBcRre1SbTsKwGUTdIDV+XJnc3l2xcpN92a/BxAYGCzSWJUyxg8X3EYlhbO9iuFbmTKDxO
TkkZiRKtOlsmKYRBSbkThORk+wVE9TgZ3LOOrewpDqri3htBlOrWVo+1V4qvEfeuVv4INqJKp5/5
TUOEgN1XYbe27Ym1rj2Hftagl7tvR4zWKbrLG5KXuqeIR4PBbK2uvT57MS3eaY/R4tcySF90O0af
O2+ujuOyNSZtW52nYpkxNJSbxOmFYZHgpe/pWwxtnCM7ereGGpLuh7iwV5QB6WKO30tiivD9WTk9
c8rYViE5bbF88QjxuCIMmIfYF2gdhDGC1r9+9kVLtAFe+sEFUcRym6c8BEQ15DI4RAuWtYrvghnf
UezI0vwpxAWZXMKRJFQ3yRjx43c8Y4HdeMU+ZUqoLi1wpXDjJdHwkETKCLcMLNsAmxQCoFceiMEF
vnHz1wCHwTumO+WL8Elx5h6nLcaq0QrCUH1wyIG7r3ANu7PJYsnWmB2SUddAj8mRYyYDHrUaULFB
D43kQ/AKukjnxAgLFVcrrHsNxIZeeN/WDcvOIcVsPTgccTP2znQ7ajECxZIyuUeYGw/7PpDZcwgz
eRdK1hFGOHB60nAoSLCKNHVzODzMzZzvcU7qUC4ZjUh3mbLdeTtD3qlXTRuP/YpgPusbOvj2h5hZ
W47B4G9TjG77ZfA79RhnpID5U8EeChDmQgI17BNktJQh4EjSr5XzJtwkzp/qWMiTjjAxZnYl1kQz
vtCAhPB2yErnh5AdiIPsxpha+pEE+sIVJu8MieNicfzlDfU2Rx8mT4BnAR04iTnR52xosAFOlE5+
ShW6B5l74GleQtqhY/UPqp2GPZImvLPDng9hHgOJx2ZK4CCim9rAZri1ij0O3j+7vvE3Sas/EzUN
vWD41idTeiqlB0wUkVTJUejfJD2LkmGz3gIhDJdD14TbOGedo0WNVkL5+deA8LYzJpM7YnsLujat
unU55m2OZ3WWruyu4KNmV9SfkgJSieyz8NqmqGRMx6rP+4K2alARODHJLnPD7kYi57C3lnNXOdy3
KLPntDWC6wAh6nOh8Ye3h86Ccz6CJjiRfdI9XxRmQ9FTH0KdMIup2gwo4bZuO7OMSiInEW/32LgZ
DVGLGAEb64Q4mRvLa2oA5eLZddkom4b9Ayd8/2ZOCQoQTTNtIp+0cxxk++AGo+8G9A8DPwwS+QyJ
ra2JLi77TTZlbGKirzbeyKUbgLlDincpY35r/J4gNVKykNgNtxgk442ybdLi2laYNCejHfASSnXd
1ktdXYnqXFiKj4nOsyfozXLQP/F00igES/AAWl53XUhqj10eWD/Nkd1qWL4R15ytqzzq0qvM1fFu
mNDq4Oy+pFAanUv6jLtrGbSssaYVa9ee2RG7Sq+H2au+QCcKr2c/khtt+s3aIbcER4qOnbswmwZv
B0/eDSqOCEqT8hTNfXnT9uw9RszuMYYs+nwoeeZh1e/sDFlWLIf0yo6E+S20+u4M1EI9WvXXQd4W
h9Yzh32WIE4ow9i47Jr02k7t4cHIsvZ60kl3GWXzVyzUR+gr0NCCCesbZ7bcwxymM3ByXV5jJRl9
KvJHv8aSmwHsSxUvvnVd+oX1fN8MJqm0uJUQpFISRWzaiP0mOBAci/Gezf2b4VZEyvsceguT/Wik
SXGPGbY8NZIdxywDCEumRejizCtVf2+ypCJA+ucd7Oi9SP/1yBbi3JZrPO10f0Dl4DR7wO6VAIod
V10bZuTvFgWbWUaTV/OJZGG5hp2XH+VYm+TRQqZDPYkdJBn39dysCmWnJYPQujOhZ4z1kkEhvrSl
KE9jbZenyu9MBb4MXcEu2n7TW6gsCmAwjXPAeRoFYZIcPkXD/lf6Y3Rbg2YjLs4z7OWddCiT05iF
Nhb3hKIMwQlaTSVXkdfbvr2mFofSvpqxK3tppywhVGTIy5/KhWhjpbF/1GDYkA2nsFmQGtcEcNTs
61OwEKaJKum6T9LzcSbPHIIAmGTEGVKEpHGYnPbWwNTXap+C3MxhFOni85jZGj6h5QE0UVxDdlD+
NJxkkeUbEja/OUFPGnwGgWCyQXNdSObCY32xcQw3rpsZl5YtDchofokloyOmPetU2KsqY1rcF0F3
EDXWF7qOnvPEzQnlEjnxK0yTyOwgjbMT+qrnjGY2EBOxJR3RG2sC7ucrlmv8PS58GB+51RpA0Dqk
tDSMY6pdM9j5ccn+5nhs305MdUK35IyrEeted6O44UPORIRZzeQOH1Bt33PVF7JtQAkfuoxcMTX6
vRhtZ0KM+tYsDiBT7DdiHC6xyiNJNWioE0gsSq8mRGVQ3mbqijwk4osF756h7cNOscKPGjX42erX
QWvwN/l3cZ7D9+ide44fi5g1wO9pSuu+N8EQc/bU0U+fZdHfRhPH3J9bjHedYbgITgVXsqjH0Qi8
eQDO4JYxUCI5wRRhkkwdDiiOYymT6mw4eOb/+XrvBXzLBX13Uf9gvPDOjkA2FDiOl2PcEhBltFjm
V5u0lQNBa0353OHBuM1b1MSeG4yfXo+dkTQRb5+I0drB9zPW5MC5z4RDDHtNFs8Hjd17VQq/DwE8
LKyF9/6uKVfYruHX2+eHpCydUz+05Utl40q+GruxJc47dii2CwJTUVBkVnc1eNSaVs4vVhaFNjTK
Z0oZeQoE7IZJ0Hm2qYIeXEy9e3ZIR7iQTdaA6Lchqfc184KOifghXgzJbNK6qq3jl9FnbCqdZ9tD
2rIK+bd9YFj+DdxJDuBo0ojI0zR7ej0VpcTEdj3OufhInmQtXeybrxHJKp5YCABcSGVvPo64h53K
6ZUfOhTyWKa31Ypk73g92s5DTTgyTmMKohosmp1L+usas7p/a/ODayyyPAivvBI+0ze/AJH56KF6
Sw8h/fbeNeLqrJzxo23gHWLBVQAqcIbD8BEN9puWtE/7IfJklR48h+LZw/EHWyevW9ewWMhyyAk+
mTKaByZgw8Of14N4/4wpUWBXBItDx3vnzMnKnaEpRnSr7RhHjPDgSBlRFD6VPaUxSeXudB0abngv
nek+D6f6xVDuuO2mgZC7rpJJuuy3TbeqSVC3obQoykknbw7U3wyDoYz9qKMlctuIsPz4G3H5X7z6
I7zaskI+kj9Ia9LveLg8y9+g6r//0P9A1YH4C3EHey7SGVR1ePL8X2lNaP7loBUI8YF0kek5HgqR
/0DVwV94nCDO8CCzmADJ/Ir/B1UT0obz2gJdsmiwA/4X6ahvHYNAtjAyd+C+IeJy8Dp5syZqbUD4
LVrrLBl8dvV6iMtUHxoXoADyhURaXiUTER5ZbhkjJS8+b5BdEsUQN1TuM0l5UlgwUXFBIl0x82Ys
FrEOdLJzLGqDnL9IsrZq2aIj+eVJ/wP2vfyyX3YtwfkIDr3oWNk4XLaN34+0oO3HAslyc4YEom+t
RBprlzLtYhp8k0HURGf85wtyML+7JG6Py5kNru/xNt9g00ZakDfWV/HZ88IL4rEJMioGzpY9HiRx
jQiiNuqD1ZjwGzHBqfW6dwbfOYQeG8/OjYl+OUY++pnVPOBRuSJYExxFdCSQBTKFg15JQs+xzrLu
CmF1896JZHXO2sU7E0yHM8LKo8Zb1U1dzmsXX2hmmqPkWRveoG+LmaNIWLP73ElVtausDrhUCBwR
bxs/WpoOF+/6FalsoBIeb4Tiumv7foeafbqcPBQsDTKTmo2fo7exKYUmfIUw7uwIH2sCcIy1H6dT
vIXsMcZbQB39yUycAoJ7Eos7CzrDvEr9lnsj+KR+NBJiD2Nv5GdokQaaRE2hHsUwktThVaJOrnVS
8ovCybWPFD2J/tIgicLMojagvYkssVoEm0wkrrA58Y2d50+eehAMj5NT17R8fzEh98BphE7czo1k
QGwXQn9VgaWNJ1t0PLm0xc4W0nOlq2OjkAetB8ySZ8JRYIDROwz8VdUTCrslJpATXM81pCOD4Ixk
IeuAKFaEo8FNhbOdLi7E7nPGFn7fT/Q8Q9/wx+FA0FDVuLhhLME/2mxrHlI6ObwFz2HU9ZCgilEH
ZyZafstztPu1my7J3qlRgGNoF3bc52mueK3DYiR9RlheJKd5eSX+8nBCIm14fyTCnMPaAFtJi87w
1+S6jJdJTDqXEZiQzAHI9GFhhAbQfFILB7tmYhEWyBloMDBs8jfVIIotWo54U7i1tXCZ9XQHS7K7
4vShNyszMsqYrfaIMbLOvZym2Ls3Bt+6GgdVfCJ4Ln4WgCMHgGMnWKdC+s8yzoevyjYzDUGJTzYZ
YVgO49AF6yRbavqSYNPpJLTnwh+r/PDewFumuxHpbHgbd/D5bIbG5/GOaek112anXZTKbmxIlPV9
bVsEVzlBMtugBo4hvoPY8u5SmyLhZcqmXj3yX8vsRelR36alCcThoe5dVzHfSMu8vl/TOVt36NJ4
PUVu1N7KiEbeLSSwAhiVkNpHngyLi/x6FmWuqjHataah2oc2cvVtwBbfbI3Z5wGnAk+Gfc7c++yi
vlCrSLf0+0MGZplFQn9ieFEfepKl9IVNBmtMfGLPVQDJshkPvhZoEGkhz4Xoang4PbF6Z9LdRXOX
z7Nh3BPzO9cXnWiM5tOk4bXvCtqT8ctc0kZ+SR2zzG+jIYPsCMW8Bgy17eM8LEXkPJU8S3pKnqU2
R8rOMIx5EMygmkNUBOj8HHYV0stqpInr1w851wYvjvRH1rE3LIuiayA6rPQIxY/NvBJ3aW+g2mL6
lHgPugh6cZ1FkFEgD1l59d23R+sq8QKKx6AouaaRx5kmYjBusqfGaiAQrsja637YUdDlXxt2CIuw
4Gh2m+uqlNILqG2MKNz6BYGEW5HjyLCC6Zmd2trnnXdFY11l3Wzrr0Ef1flP15dCgEFNdUxaoDkI
cV1y/sw1LAQ4gMdIioCQzqryTPOYCBuMAAtf8H0DNyhkYDN8lDQOriSi7Qd36KMlyfCzj63YuLbK
qv+CkM/YwrpNiJtX7dru4+RoF2GERo/4oVWZ4tdg2dZE4rRfugeQH29xYcpqIwVGp9XcOQAAMmMO
MUWSTaY6KhWY962rxNouzScDqGfVScgk+STJ/ktGHRyI/Yq/FW3k/9QxcR/SauQ1MTcX/djU0zYv
Gn1DcET85NqD3JYcUhvKPvuWoZt8spyk3AlpAjeRHU3ES+c3n8KYrEVf5XQnZBUXl6mKiy8ia/1V
aLbdbjY6IIBBY29FOCFxbaO6Hoq5vHBBOLY9zLMbtnX1lIV98nlwik+jb+ps39SEUNUTWUEmded+
SKv0c9x6xRe8A9t413QS0QAH2KbI6/lUGGG+Q4OargaMmBdiGugN+brVHYeOepBuqZJNNrdyF6Rm
9TXxvOXRkhVEgrrby7Xn9/pKedpexSAxROX57Uva+M2mgJ99EIu1JOnM4orcPt/ZJKYrSTubKAc2
bSMGANmy2gdFPS1TLrs6LoGCu9i1brKoUnsTV4AN2UfqAYIV6BOaNu8o6b+G7VT6/VXdOdHnUCXe
3mjnfOcamIbgZD4HWBJ43pWRdPWZDXs64MUzHUfDCvHVyMft1Dbk+EGHXdf9lMGfa727IR3mH6ZZ
ZOcwCOdzI5vwo+idN7ACJRGmivzrtce36b1/L4nqqrQDcq4hH3UKOEUusO5ocwg5BpAwwpTqHLHK
D3+ui94MSV+vuhgOIM0mjAfLz9+v6kRz4iejG55qKEWPKBbZGFQnqDH+fJ03E8XX60Dwx6CVam9h
Pfx+nSGpvL4N4+jkgJOzp5oNe/bCSnV1xIbx7y+2jHx5nBbMkLfuBhZr2IgpAk9BAWpdLezBV36A
kfbh9s+Xel/IgpFAbKUWN7HqeDtIr+PQV4Tgkv7lTdaVXFhpLn48IIFddW4Xw5h/fT2LPsTiMyFU
yA3eDLWtoGLZFqV7mnUS3f99BElyftK1K5epSpuSafLB43zTevPuuLnFWwi9Oy/vbbE+lbHThU3n
nOB8Ul2Rr0Pxw4bKCSw1qCqwIH9qbZQD/90E09b/+iNlEOjynE1clIRrvrnpSjq1qQtY7X2fLkkq
ENu0NX5kHf1+KXAVbD5CvIpd3APeLMAiEqOM0tY7xVAnD1MKWdEPPrTV+aer0FAG2M0DZ7zDa7zO
FrVrcC+vzAsvZYIEAfW/+ExcLHVxQKDbWewQfl9uec10mGRT9yQi6LSYsfBRDBNGBFsoHdZVp/Qw
f9DSvd+/2NPZw7gtzDC57O+XlOkQTWPhOSejirwHC+op49mBUqTHvG0rYfyKldfOfCJ/XhHvdxY8
U6DM4KuPJ+27FYEVd2rOiqDbvGd1RxX7ZOdBmJkzONZ/vtQ/3CIfB9QmanD8id5ulj7KWi5VCvih
CyOxtKrz3DIhLZwFAF86OL18NX++6D/dH3ZpAcQ2F4jPfrNDD7DW7ST0rFPhQWORJayJwgySPY3O
hyv9FUX7vS8PQScwmXL80A/er7Rl7GqynzCtbaGUZlbpYsDpm8X/Ye88luNG1rR9KxOzRwdcIoHF
LP5y9BRFkWxJGwQlUvA2E/bq/yclnRmxeIaM3s+iW81mqQAk0nzmNbftuPbXDYR+micLYfI8EdfR
+1vU9djB4DxQhPRJLhoalnAMnhAi84g615r+f1gE7XvK0a83XmglnjR4KRBMzjHUrM7ElEFbZIZX
lLC3WQwIOZ8tzktEv5lqeURY//abcF6vXaP6TVxJKRKc2zEsJimpl8SccedWaBHrzqFH/oA7FuzK
3uHITNvYzPc8c667oey+AMRdnZ2XRfNtp9yuxDlzWLsDURJIVfgl6T8+HGgOgJwEp+bx7n7WMf+A
7dgdmhljyKqv1pCg2xb5VyehWY/xQ52B7LXfK+O8mpuACs1qoJTDFIUc/nLNd5kyQT+OwqMfY4IL
hyffLF3NNJ1NPf3t4f93F6NuhH0GZgKv/clAc0RoFWNIPqNHe5PXsP/hIpHlCLslS3r7Yq9eNU8W
GuU5G3UctrOjVVcVltOq2F7wkxcklkmmmVksRLLEty/kHpHfgMKyXZrgATwjR/pxZFRiazEHrZyI
IPpU3djkcMPWCpVG0hRlSHXR5iOVED+BxpBOKY2/spVeTy3ZHINNN9+mWUGdwJpIlug3Qq1ZJS1s
2wooZVH18g42xh+k511BcjzRvbrRNVTr6p9uxD9l8enLcK4B/jwOhTL8u1tZKXXurrSwJ5pGF3B5
spPEXv5x1MWlmAM+rQBKeq8aVJBAXT3OEBx64MSQBnKeHzXpaI/nRHPh1/O79UNzev2xMfoca0Al
jQ5Y6ABAPn5L9VphBt4L/zzoZv8ZhfTxvPfj6OFnQSSQuOXturUU9808u+8cAO7xFPENSBOwpseV
TdNLeC+XmV+CcQBqk587aF5UKzT1MEAEeYEl67lbBC3Db9AZC383NvSbr6MENAZm5El26uoFMAeW
rcutPVRUEdfC1Gs67LlILIae//7JE+irQOXw3Z3sRurFqvmmKROnEZAkOtVF6DUfRa6AGZjpVVoc
BieL7rG2H/ulVRv4FfONmGZKYyqmf3xRUDgCwtGNidFtowt9hYVr0e9sp6g+TlQbrvtAWyeznwU3
mKpY6wnm1/SXR40ShS0RSMApOrfxfJZiiDap37eXuvDRkZAl2tS7BmlCEug1O4fZ52yh/YgBUp6T
duhzDB2WeNS+7RFREm/NDaq6xOdnhfjolM7T1IcFRXELFuA2mltTDEUOIL0Zl5n/llYHnC3Alx6p
vR7X+1MMH8iK6m7lt2snfwefYxFTeYlKE9d0LWstrUuBNFKtkIAonMRAW5d+joqzJLTm23Zeq/QG
oFKJ+3TSjfqjAv9T7UAUsbobp2qL22YF0bLrB+10BzrC822Bq9BlEgRNcQsOQT3NtMFXKry5WJ+9
oB78q75zTClqwkR5A8GNv8iji0cBURu/BoDNtGrd3L8cjbQBFQ0UKLAc0sV8CFpYmDvqIFSu9JpS
CA+rJfD24Bf5xgEkHKCwyavPujkfrE9zk3Hprlg5tSIb5EC3SUtPuR/qaRT61slwbN8VTJf0hnwV
np6zSAQHQBD6Z+PYK1nsIO5Y27WtIcoFLlu4WBNmUF2PJBKunDJ56Y+xM52lUNtizlUHRE3Tl9S0
wnZQ68lcksNuaM9SZQQAMPd3Ti36ErahYIKhyoj7s5X1nA0/4wBq9sw+aHuUGtKALtw5FHSIvFhn
zlhK4jU//4j0Gt9AygXZ+rMEJ8qBm/HS2bnzc1c8ZnGaxns1KHDZv5ZVYFB7tuHWTBIFrMcahwCc
7gXOQM7spHRBORW7ravBVmz7QDCLutBwkNJSMK6uMjVzL1fDN8DJ03iYwUbe/GrN4KX3GAvPBBKJ
T2wXNhKgqZObSmxPeX7T4hJwCoGWCvzP408GA0XGlNqVvBSSfsSmsLM5P8Dct9UFUCOWadVadBrK
xWdgfeTXvEMeuUn2UdUdN+LY1E4ObekqnLWdbv46zNKzkAKRoihuwwY7kCsxl85dkOe1vx0Q31qe
Q4tOxh68uOt/XJyWKnC6EBtjj+dMsuI8pg2QNpuUcgVzxaebAzLU1578m8C8wKZV9BpRg02ZjS26
KnEMbmPLFi7y87JXVOuXkqIk7Ld6DSlJAHg7r2x7ptRGhVyHFMjWYcynXyf+//VJ3+mTOpxmf4Qs
r2g9/698VMXjn03SX3/jd4+U4/4vlPCopoQSfglew//qkTqS9ik9Nzg0OHiYduh/t0il8xfCdYaO
AhnFUG2I7n+3SAW/ItXnt8a7mPPO/yctUsMY+uPcNrfjuDB5HGM/RMP2uHYRyhEZu8H2n1Myt/xH
WSEHY+8mMLOd3mmdu8tDXhLdHdTioYOjkLgT3wkf2vrSaUTTuYfW8jnKCvpxTbGpwb7DmkP3x7S7
7MrC8Lf34bEF4BVRBAKv640dNEoPjD7Vb2T92SIdKVsJCtNu6QOkYEn6PVZYCW6U/hJl7KTrYIvw
xIOa2gEGznIR9dsShm8YH+oxV222XVSKzMU7Qe4ReIQMllTGRcuCf6BovarsNCrAwFmt4rlV0xhB
WE5kSlm79+kUXUWJiLjk7GR19aML+my5o5kXcWtuCpKWVrEzJe8JgRxhLbglxD+QWqW0JQJqd8c4
D5kD6GtUnzw5iBgh5+NnSYGXw9ApeJdWAMt3U8Enp/kFnicErZajkSohe7dN8djMELC7jRyExV5i
j8pO92ucrMMOFj6vYq856daHtA9i44m9Fl1wva6Fw8eqyFfAONFgH2T0TmT8MplARJNBBihA/Yqw
FX3jo2QiTiEmWRAPwK5aS/BJ1JnV3NJWa9abP1bmza949H+XpTQXQqrYKERjwsDgHZd9FuzLojWY
4ydQA67j7Vtad769cW1W+OyB/fwwqUZ4KfhpUVp62zqJHG+LTLzLZnqZrP28E4rKpDWC8lPwypXL
wQkChHQePAGi74NrQbCBLStwY2q25zQcVhH800EWRvkESxs4hdD3zKb2J2fFItOVEPW97yV0n2bZ
dUtrAZIew5W61DvXell8ME/HxgUaz9jn4BN1LO3uZjR/WqKOJyzIVeY/uwhXp+lZDIE+P0+azgxx
uQSmIPX2C341k6hvGbwJ2p84bKAS8PIhvb5UfZQX6vtsRxjobXJZhuNtDM+B0X37UkcoQPOQ0Epc
m1QbhVG2iqMBzRvsx6bRrZ5U6YtKnmbAQe7xMmGP2moJ+Lj9MEcr6peXTQaG2N6LEaHXh1zJlsO9
KtkQKQfncRV9zHMiL3+bUj8pLwtUU8LldJh8n77m2zf96sUI0rOIhMlk7rAKzO//qIA4URG6s2vX
32vSE+6ip4GV/xidxRKfm6YKGm+HZ2wDkv/t6x6Vhhgs4G/U5dG6pRRFUnp04Ri9g7nthfVtFSTw
6xZ/wmxQWxmCjbW3DsAGYOAsk0I+Lug5Qx7q+r6P2m1l0be6y6p16utNGs6r/pYghhcdPHgJy4Wo
Fh+g/tt3y7pgHP4nnSVPItRFuoJlEkGlBTz4cpwEcNK+GvrmWxpmCIBvcjQP1xsVzOhMEBnbCaSK
SLWKNhnKpqwmhbINh0EdLAubZVT4yfKdCUjbPlBII5rjzy+gsY6O3+Q/fm3AftyyuwB1SYLPAN0i
GHFjJQtm6lhqxdupex1wDKOVMfJG0io2W7SlCB6XnQuCEgZCCuvsC2aMhBCbDn0sxsJF44xNHm3U
oMsPrt8J1neXTtl80yL3WT0H0+BkDjyMWK0E93EkPkONYGpCnsq5Rwet+Bo/vXpwPheqaXNoYcFc
rg8rMep4N/ZdMN6iplby2bTO2UE2KQkE78xNsVeBs0XNpli2OYAiFnqMcRcP0xjQSQJvrQ5qsVFT
7vLJwMliPpJRIaiCEwQbU/1REyRzmNGDzdmCVe/ncIhyGknjnZVNER9fvclczUqwnrv2oiLrvnQk
OeNp7INGvSp9quknk6Pm+iIFUDKcD/MwM5fmMDY7H4o9znIRjirlsLSpHfBHF8Yuq60NOw0zp0Ht
tChOfz+AyHXKo9bwooN8Z9uxxYAKu2b6KRh8bGJlJW0Lp2MF7gZDadnC/t+qtgDF8Ps7urajIors
gsjSLVOumWbSqFUwBoOXLVx6xiw6P1+8hmdKfo2qj2wLIydI7/jANOm0AAsPvwgx0DQyV/QsSdSG
uFbAsLSL7Hg8NnozXZpIc2p5Bbgrtc/jIK9uUTpppDzkeNUwXVqRu6ypsY4iZk2CGAnvzJttvpDa
rhPLg05glHjnlj9ny/eumkfGsAHfb7glbIzY7oQl1ch8t8qBViKiUfVIIS1ZaxO75c6MscpuCYgW
eYg8otF91XnxWCf7BrIGdyzdkV1g369oM1Z75E/M/O2hSfJTEnqdN55HakTxnoJG47MUhhz9mZw3
ryVnV+82mltaeHr+5wTrjj98pLD8gNa6ZAkuYVcwU7w1CPzTEedDbi+vstDEbfFIW/BaoesvPmeD
b3qEsNslt5X7kRnjbqwYwWGeBoZzDaWZcyUhoH+aa4zG5CGxjXHM1oTW410b1vy7c8KSBSxzzd5A
6LgSZVCaYp0v1IHN5oGCYPEIm7c3S9qPzJf2tk8ytxGKuLHegEfzxjtYeUh97tNGwuA6HWebYsjV
SIbPF3a96rm/lVjMzGovy3q9a4vIEGLmsDSirLl9F6WohI4740BvdiacU1ECCmzrICC4tN5BF0vi
2zvmNmloMtrteiOWxRDTQmX64fuomvDgIVCYmuA6EJD0sOmyddnZ2wBnyOxDQz4fg3owor3sVghu
Q0zFZhJrl7OMUkwGWqGHU6S2c6mUNV0gnE2DEVo6ksjfOx/BIvFY45TBw9RxviTNp6jqYr++bhSp
NTg+m7peuWcjZrvZay/Jl26btOjKGu3lIEQZhH6DTtEiyjGwpCRQsM0G39dJWH5qNtuFZ47yuVih
nPXpnKbJZdGkgyOvNYJOZvJksF+YiSipdO2hWGIzL+1hVsyh2Mu6IrloVpD6sNNcAHHO9So8tkrV
4ZQb7qqC91FTWULoo7sGKeOy5eZ1N/CWaoeGQLpHJ3ziu6LONrsg4ncRM9fO2liPB1u3E58khen4
ne5jsy8V9ljNHyNEc5hIKYxPtqfWx394utCpxe6ALrdkLTiuVkyoses9KA68/Q4XkBBEm38aliA6
kgsKRQOX9p1y5v7ZLjmOxqWVnPJVDOcROyXwjQyC1kPHdJwR62kgzIb9wv6whKnlf5jtpW9hTS6V
8CGl65pHonzV9JsVfhvXt62pWL5XYUc28jsPYdc3gzOhaw6lC/AJdLt9AlrOs86GfEVrYYOnRLJD
fq2O974N7ulT3M08fNZw+C9704rljiWWYIxSU6WShZ0jxc3kCQEpMIK/p3WVTeZ3oBGptW1h6ZnA
OWgss93DEOTQcixmpbf3ZB/104ZINLFZn1aSsXL9MBYSTZfUQYrLzdh2dyoqem1t5OosAUimqew/
2dVc3uHEHuXMob7LuvOgBll5QANzaL+3FWfMBUJ1ln8Vc6fetqnbrPuaseeuh0LWTfnkU1ztb6sm
qPrHaXXK6cMaWaW9mawSGASE06nFLg2VGtFuOwRm1XDA/Dwcr/sujedmE1RIz1x6JcfqHpjZ6Gw7
3lHPJk+lzvhg1GPvz0hRofBNSL/204ImLJxUN9q0vbXoL3jZDv6noNSLn2zRNwcXtwHHtMQNwsY8
f8w8RSr5TKecZCUwq3Ja1x3tkdXuDzECHM3FzOKADKuLqwlsSXsYI5l4O0GAtt6heQ4RPEORUp6r
ZRmQtPK162CcyQ63QEfQKtpZKFbnW4NhwJROlMkpgAq96xp7WoHu1LZ94kwOPIy4RZlNbzBfXrNt
GnvCummLpvLvB3i/eXNiQwprO+zNcSa8m/Xs6StLwfi99S2fGryumdXU0IKgv0fkL8HevdSB7NuT
cBbJCrJrlG2wi2bkjk7iTFOlXhsfPv8GvU/PRZW4X1UXfnOqPKyfUnzPxnlXBHrpnqNceAP0btk2
cuN6Smj7BIm5ToS7obBFGZzEFdiF68iRVlGcjAHqxWX6nIZYh0YOLL1iQC/AEXpZg33gac9KrnuX
h8lvfkff9lIivXg7JVVDBwIvRXOgIj1eteJ+WkTb+rs2RuaeWrVtJ8QoIMKBB9OKm1gw/byYWLO2
+pwICpGm0RwrERsJi7sLTfjYc4CzHFI/MDtchd4MW0lGDdKJDzkyfElpHgzt24u1A7eotyLtRo4e
gfIdp4yuBVz+k0VKvvMwiMZEf7jrmMxB5g4ywNvFx48uOhm6Kgs+g7qh4H9CFVQWxnpKU2toh06w
TQqFuOFdWNCHc0/QsyMKhqdoouhomVr2sjyE5DtdQK2NIaZ7lYJfODp1sHqnkY8qM00cjDvYU6qh
QuF/Q1wSUm8SArFZNkR8JTmjJ+B5hCZgSzUD1NbSnJzQtmbuFFkkybUBpMpmBQQoAPVvmzia+TLg
fzFrSYmm5/4hbpp9kg5LyUfc3Im4ozpuldM/0gQx8WoUAy98cPXQB9+mqaubQ+DmKAEmTT5yLMJp
MbFU3UoTsqSRNmME9yXQzo/BUgty5FPpjHRpOA+pG2zg+CKHCZixFww/e/hiQqSf5Z5AVeaU+n2C
+U7DOBYoq7OjBRHGpCirerHFQLYJ4usNUv4VSUc5WAws20xu7gAIWMr0+ddIrB1LaDO0HurOG1mn
fGNT6aDyd4VD45LekVWaqZjZxAG3oppj8RnkKrWnX6+RA9NxHkj/Bn0HZnPmiT0EsHhHgwJf3V8b
GPWU3qxTbsfRl7GQIoef1gZJRd2dcHS8W4HH8VR00Ezxqe/BiqVnGAGaoMLWeUYIPrmLSeTpFzBZ
Kup1zowdhI197c4vXKKUBPVnjsuxafse5Y02UWN4s+rUbbLLgMYG97OsvlkHnod+XbdB+otgq1QA
2WNUCDtT8KrRoVC4HvgmUIOtR3jYOWaCefGQde5J50rcP3bJr9M1HceEQ3OgWcGC8ryWKDDwehNv
ahp5yzaGZ0dkbTMC+Q+EuWt+4P+bTxOV9OvNVIaS49JJuS93m6bShIZFMCQmmPdac7e/lkehBe8F
ZyK60ye9YuOrLr3ZG5OvYzgl9D4AAheSVY0CJ9M0W4gJ8oPf+2buljXa/FeIzyWj3iUlKqXDOV9Q
eQS1U7PwbgcUzLlWvfY8gt2CTaJYgXdqvovGhpQvkVHWPyI3kEG+VcXQajaXZfK9S39CDB7gi3CZ
Z5XtmiQwbwUZm+3M5oUoPyK8JPHkPesFDc4Lb3LJnwIZLTMkSNfriscxxb+XqOtX5KMSeyTWUE3Y
87QZjUICg98ZMbCZiMBgThKb7KtOOvxDDpiDUDheLMuav3sj+q9gBUbb3gJCSUlHxrRPlHUaBq03
3CHd6sGQsyaH8bfSyCTdWKuZKKyfHZPkg4g3gXzSNsyPGBk+3pquKOg2uzm0sF/L+lHUxCiRaNYH
Rt3suLSIyHnPOtnWkzL5A9MpEFye0l68mq2yZU8OTlspZp3ukTBh6p/i7peSqhRQ27//Wnr1CBFu
3ZRWFdW4eCHhp/DVHkdlJgYCztymFSNLwpQEpzfVH2x/nuuOAVlNxo1ikGYgJ0eaJU62nLRXATqJ
BK/LlCeQn+p5+AhZfVVn4TA75WmoXHIKDjYLsg9JoB7ZOoOyaPiayNe9EaDoahOJwjdgF8cI5WfW
CPukYJV2+eiwSRHwD8EW7hK7M8Zro8kCfyUWZbyam26QGVmSLatsMaTRcCXj9ccwZ6KTJNnM/imt
a15p5gzm1sER5LgaOIhZeHqParxfXMmW4ggfxHd+vYHzYDYszWu0QN2jMJ/VGxTM8YU71KlXF49e
M5sMffm1c0Qzrr8oleNwwrO8XTX6NzUjDPDQjaahIwVwtJc1o3BuwomW3vRtjrXJM8fUKjExhoDc
ldFGDT3P+84lj8udlKkQUBJIEdHZfe2vjWFIHdo60N9EMJnuza+pUYK+4uh6++leXwqrPWJczzSM
DN715dO5OFisI9WJb5kfm/2pCXwPKOHMZs3e9fa1jmB2pvwWUaaGMAWaDNeS4zKlsh1VTmXhfZu9
CorJxZBWLjNRaARcF5q9FSZ6e2Qq2DQGhCQVRZSx7MJya6DZwTVVCNPZwBjOVHjgn5q99nfvw7AB
TIgkheJMkHSe+ent2381VECibAJbsFGk47iRvRyquY8rnUwSqlrmzNwHB5RJCzlcSaHevtSrOYd2
F0AsLAgNxC88rncTRsFRIoB6jNLQG5bTeAnz6cFZpVkiQZxM7065l85evBpejITFDD6XCvsrNnPf
KS9MqN8/tn5q9ig9s9huoB+bAwI7cZZyHBHvE0ws/PxcgiTuP7DbVeIdGv7xMNM1FcL0MmiTCgdn
qpfDPNV6Hqco8b5SkyB1XNBZXb6HNZjv90jkx6PsgtfiaQFtcTWKY0fF64LAMPSc3Pk61I0srnRb
mtQ8y8nUTsfUNVHj26/1JZCWpgkga8rONHlxNiNoOppBeC6sbCZL/7Wv6ROl+96LzTbHpohkyTbu
u3J2NpB3lzTaygJtoWX/9g38dFP8swBOqOW5YF0F1gcAXT335eCSJaaoziCW2qX2gmARvawV85MO
MZP85FfYMvapCY2Bj5j9+3dR3BJYr3r7KtA15wKQOzM4VS5MiYfS/2IWItYoZAsrsrQcCaqYmlDt
Qk9b4bTJnEKzW8tJmMNyXAbgyjtszFj4G4/diVhEy4HikTP18wTtpqBEh45akbn6LKO1HAJ7Kiyz
3tWoTNiFppMki1FZZ45ziPjENlJ55ohv277ltuSvAr0itGfXLArXBE05muHmeHUdEyzDL83ZSWzk
oBh/REywITl3xxmE8UVaF5Rl3x7+VxMO4B5gRxj1wHdfT+2BzCK17HX50qRovPSnSatNChSt2kQA
v0vWb1/SrJYXL5ytFu0MejToOb4matAoW3SnwulLlKAo4e0HYESg0iA9FNa1rWzuYOOX0UASNTtI
f1OELStzN2/fxvGTe+hB2OycQJb5V3iMmMVcqJ54l+mXoqH8eZ5Vva7uXWTu+ktX6Xesk493EM+I
VnpUigKcEPHxPZrkiEYkWdoq9XXs2nx9ELk00yLPWxNZvf1c7tGS5tvBQ8NDD+RPzKx9FB0k02yX
Je5x97XSdriLKV/q5JBQRiXTzXJs6lDFaNaKPyQFG+bljEjkA8ma6MNNS1mXEgwpj+nft3CYiUOd
1TeBeoZg9WdYSqyKtEHVh7LWbJkyQKiDhkU4hoEpExcV3ZE7KJAeD2cVgrMIcxPTKUKHx+zXJATF
3J1ZFvtoeagbO/Hf8eA4Gm/GAItLz2ad+j+FSY/GQIhERyhWzfdALc3JHDe0KiAu4gLxntKqdzSf
zTtl84JShYwAdf1jtC3KytRUHT++C9EnNdcaBKXTYuxMqD+w1bMF/eq9l4B0GIV6rk2V9PdP/TiY
CoE12Qyu8KWpZ5ILtux0bqViKgpWAexvvVQsVRTxs7YqppPFG0iY9pDTSI8zlMZIS343/ugWmSaS
VeYua2cN7ZXfjU1lXvgqcq5i/eyOy1+liRGoGIUZpMjNm8wdopZpI0c2fnQU+8wUln+30FiRzN2c
ngfnXhxT5QBX6UCmfU/2Jnz5+qSE/iax1gKwhDIxdm5Hr6/jCcYQ56PvWD3Kz3lfC/fg0h49DYoQ
oyzM7PUh8efoAu/NMkafL65PMW8rH8YkA1xZh0NN0zRB2s9aMHkJIBjex+Sv6gYJtzHdpuHonmZR
/rGi1fZ9bH3VboIenv2WXk7wAXVs2Nd2pq44kVJAulU6FjtL5d7fK33k8TzukYPbtCXEiB1VQ0RT
V0uTHJRzOm1V1N/4nErFwQcYfiWXftzpdun29MTLB5yW/POydOkS5C0mFxwiEy087ZRfQU2IiwUO
b7aBnGDDV2h7eedyPj+2aeOIDaoFKSWMRKkTN6/rO3CPGCx5eJNtQtvya/T8BHYOQ6SeQAb3nxAN
U4RF8XCa4wB5oE2wtKia01zGSjHKrM2AlOV5iQWWniK4uGGa538PYRBQNY+R+tNT39ytOZpDhJ9W
SrXP8rd2YH/09WJ/cxetvsIH9u/TQcAMn4PqopAqQ959yd5xuX+5WTMhaCsT5BqDXKM5cwynQU2x
kJ1I6ife13yDXmNd7IOy0UgnAzy/f3sHfbmgf11MApQzxzwx3HFEEqPfT04e1U+BLSswQrMNvJX6
6qaqiqvR9wbyP3yPPtIilMU78dirmf/zMcHq0LJhEz/ORwahoqbw++qpq2sSV0yeAQiDeH+XrPXz
m/7nGP75lEZQlrgPpW4vOk4ioQsW7ghW5gn+HmvGczku0GionGw3p6W8reET3mYqttqNXYqo3Xkj
PkTwlEWwm0sN7AuwXvChD/rovLY6ec95i+0adUX9UFUELy4+r+3G1Y7/ESuu+kc1eOFlTXn2I+5B
7t9RTp66cRoHUbmkSD54FbqcG0tWAdWbgl6cM6ExaffR8pQ3CV6v3dCjWinsR9xdvC0cFO+dWOgI
hMeQmDCAMIhx8Tijj0MCx5Jq9sNlfcKAh8FPMy898WBaYdk3P9ZOVH7x0BbeDRA3YDn0VnDq1wti
qG9PP2F2txdvBtMok9UBBgQ4BsvtZUSMOglKuhSMn+AolQXltL7Ar0jICE5pueKj61fIAlR6HhC+
aCu6PU112lC3uhrbYNRAhhPrw+ok/qm3LhTOeqOPlFFP3/aFdZVhFolrC3YxXuXdUQMtPzTIJhOx
0hhbtqueabvkjYIB30bylrARsVQj47kEeXbtSdzRCirFp1nStB8qrHr0rokNiLpMh3sb/PdHq4aO
hZapMx08V0/Dxuuz5G7CDxod387mAUB1R5tRJ7QAZN7lNEI4Ez/5wgovMajx/3aoauMlWRRific6
MmN3PLZwpEj3A7LZV7roAyVh3ruMn7rMF9fYf+YPbeYty67oavvamcgl3rmi8xL4yqzCvNugbsEj
IZwLXO3oddpu2aOCmz/nLZKPlM3QQo6HxbqgUJkfaERodnqR9E+tZ5cPWTLryyyL7I/4tXiHt6dW
8HpqEWqyfbqhi3CXcyy900+4WIVJXT8nMw0G8vYm/opMfDruumrBwsJ2CyocVQOyXgtqhXj+BeI0
BQ67o04SRejNWMDC+yaQnzNdjqb0Swm9tlR6VQSZOu08b74OhjQ5S4RM/A0qJe60gZSD3lqCfMaw
6WFOb/ESEu2JxbAc8kJbV7AqRz6AOM1loNIFuY6J4ywXWYs0D6f3toFvc1nR5iWi9KoRn8murIGU
TAi3jjQ9H8RIakosoj5pd67P0qr0+k0vgcswE2kXbQOqfjdelNW0XEHUzXQ06StpBE4QqAb7cDW1
kVKbJsPTc8v4Nc4Z4JSpP7GDxP1b9032ecDI9oefuWhXoEkNlv7tt/N6/2GmRIDmgK5hwf2qrue5
dEKLeSqeQ3TUUZeYovwbKI+FriGvzPguPK1qiM+C2vq2gLtH4TMY2/fYY/9uwoYGgszRB2Wf2sDL
CQtSSlUKQd3nGBvFYffzhUBwSsvLrAz0wV7H6K7r6+GA9m+8x6Zx/gJbFWGeFMfPu3fG5N8sWOTH
qS2zdYC1PEbsrtUwjQ2KL8+JtINPXeCoWxcxzJ2ksHvBuThcw+/U561fV2fl7DlXupYcZLLUkDlk
GgJIhhdzmVmD9wPkfCc2ISJAn965y1chg4Sp7gmWOJhpksqjIYNuv1RR5w/PVL275J7IQigkV320
QPGnv3ZhW9BTUmuAomwvmh/pastis8ZuO514MMAeRFQml7acinu39wc6JJwCB6QPS4Y7yXGj6mj3
/ppv/8ezuFva5//6z8enChuxTJGkfNd/siZchxr2Hy/4FdHiKmM5qUa/4Fr8/lv/EqSL/jLECJxT
qCGxj2J18h/Ts9L/9Z9WJH+6oFBT+Kk5R53jv9kWfvQX+T/ZItGFochL5sm/BOm8v8ClmyocFW9B
UfqfCdJxtrw46QSlDbPPU1MzlHyTS71cxR7yi5X2a/uiti2KO8PW8QNrB94hxnnbmdt94XtY8iyE
df1htjyyyaDV3vM8l3jOVSvtjXZY1BXmRCArNpyU698AGXz/gUAIZ6BJOd+S0E3uqxm3tCwJxN8j
xndX2FVrmq+RFR+yJhcJyneWvEqojPvbMQAtc2LlaXHa67y+kDkuUgQ7H8tee9+sCe/iC1t1M+7i
gasvxxxz63uviAd5qdZuxS+xpLOHHm/lDU/5T5E8V81okDX2Bk/Sw7pgSbsWatnRc/UwDfCGL2Rq
E5pew1hZV4WX4f/V9ZUEgMW7/YTbeUUr1UVc3kD0s3vOPBSkUxzytn2WI2PjBwJvur7pyKYG90xJ
nZ64c/5Uwn8GhpJlW2V3Wb4ZkU86yd3sbsFa6ibIUYo75SPeFY7CcbUDO4I7GeAMDiXEbPfasR7n
wp9J3HL60rDyIORhrL3viCRQxg45khGE6cR+9S116xCCX40Rul+OHqRzNkRRh7rCGsUPaxXKT7T5
4rteL254ht2FZ+2gqogS6zMfBpzs4/zziHfT3vJcuS0ALDIG7bjphrk+D6KmvNCGFVMPFYVONwDi
gZ7SAghs0Em4tZI23cssWG/py/mZfRInFAoLJ8BHrqfNT4h3uuTTWu8Q6SC59mOqmiHwtlO/qdzP
7erhZrgqa72LSln6G9OxyE59yw6JdnpS9fuEhpO09zRY3NnaTziEmwx3yBdbnaWJoDFZ5aXInMdE
YTDFmyudjRBltK+Uv3W71gcqF0/72Y5xbECA/wyNoNswjQMaMz7i30Uz5dtM4E7tN12FnVpEl3QA
07YpCceyjRIuJu5rPOL0HLakufKumHGxFu5ZMvRXglbHZp3o1GbNtd+t3RZs3Qkuf/G5LOpDDQP4
nlrWR04fuem5zAHsj97gifHFAXF0QKopPsTj8gnVInXW4XpKR6nLL9nS7bNW+MVBx517HllAkQrl
qD2ACezP/Dk795HsOExhgz91uaxndsfSdIPSvY8W92utQ9zhIY5s8lRbW1/nINhqqfU5eXR+Bvv1
G+i58rzP/OSiCyTcm7Wy9z0uq8iUbZXfDgd/pV6HkNsuq6x6m3RWZKGKTUSepOmzWLvPcibTi1B5
wqTIBiTi99h1236IESxtl8tazDWavUt7gvvjJ51ZipQOyDdyTvHW73PnhrvPL3KxWD0Cb7o9Q0hz
eMaNbdmFqcfgsNhOu3bEKoRyUp2s+rTpOjTKxafOK2+LMLtcnRj+72Bvc3e9ywJ90tgqOpfJdKsi
7N1AB+5Ce9lzTOLiGgB6Hv171XUn4TJf5a4148Y6zIeebu5+jFe1SWL/IUCEfvP/2TuT3ciRdEu/
ysXdM5rzAPTtBemzy11yhcbYEJJCQdKMg3Eenr4/z6E6I7OR2bXo3QUKqApUhFw+mf3DOd8Zy6Jd
GUX+mdvEKZrl6JKekvZfM608+bVhREHnkoANvm+aM/9kK6INRDGh62JJFlIj0tn2RJkUCGGA0A0j
ny2FqIb3w93iL20jFv79zm/yj8WbwTGaenBwOS4PPXuWcEJLekafI4hOs9IV3wrjkqT1BZHmWvN5
UpR958m3xVt+Pc1kH3sMZkSrHZUy7fvMrN1DpboU85DAOjqpACR9+qJrLbZRc/qRdoWxS7wWKzg7
CRTwPpIlAHEH6MDWuuVYv3TWSOLk4gZ7Kbz72G0u49DptG2ef6yENnoRgqvumXOlXzEtQAymrE6c
hdkPUd3JbqvzRm30qu4hhznpvTXRhTaTDkVSQykjildiTs0I9Blw/WJT1gQeT0J54VK2961bcrrQ
9Me9zh7Ekha/XmW/pXZGtG7K7VDHbNqNYJuJ7iEnbmJj4hr8ynTgpLS6wRDXiUfwoY9OEsBB0oa3
dgleKNf3Zs8sUxm92hR5PoXgsDfEIu4rV2wDU8S8irV9No2k3o5+81E6s7N20OLt9M58ULEn+QBL
iFFFmg9Hpx71c2pY98y2b/I2fXJZ3IQmAc56RYHHSbsmHeWbHSDEYKwQyetZqjT/zm+tbZuJ6X7i
rYOmPyR1xDHqf5NxYrzkju+iQPf4qmk2ZABvYFQ4rBkbH6AQdBtnqM1j4wo/rBm8gCcMqjSSc+5v
Af4v+7Tqdp0ShyGL5ZZEQcTwAaOabNAYqEtWYHHghf5IXGtY2b39YWOzvAZ/av55XnT7khbX0Euv
qU95T3TITJW9VsJJ39Xk2tFo9jdTVnMnjPmjYQ+7Mq5OwbBwsYqARJam+zrAmwFrXXwMU7kL/PlF
eDJfM1GKADRWMrIdLzuyx98bzJQ2NtnWJlpMZzlPjp2TVxzXatXjdj86mYNZQ7NmlAuJ9RpXvbpH
lobKRwOCp9bo9og5KKzyjhk+6PuqIZa2415T2Vju5soRK8Mw1KbsVX9jkh8LTdPEJN7rxMtb2mOq
jdfrmVDqyg1CzXfOI4FpT0AxUbMkCsmlPec2gPqZUed9KTR/H7RyOUyD9WhPunrXmkFLdnEBg3Lj
eKPVMpZjKxjadkXCL/esuR664KPQhjsj9QgjsMfuvnXKu5GBKUZ97VLMaX+L9fC5baxm009udagX
99lv7fxhyuTB1ICMXt0UK5Pc6W8cr/ZuJJbgTSxGs4Y32+ytSTPXohrSrUtkJapmJaNC2jzZdmCT
lqCm0n3tlECFfSJLaAwDdg4/XLTqK/YRZuikVv5W+d781Rs1gJ29/2pJRMCFX3hPRGtmKy129Ygs
HfFACK8eTiOQmsDLiYSwrlIk+/ol4g0TIYN0AkDhDPK95tdLcIqvC/FdNfJ91jVGRkE5PFvtsMYZ
l55JH3JImODK9oQyCCbIGjuNFtXYodKb/IhzodoJYuKpEcrkZJj5rpOxjAjzJkCyD6p7n/xjorn9
tL8wsPF3i+fWzwijdlU3Tw8D8UMbI8gCTBWIQm/KrvteS/+D0znf1NjpVnjl+8dMGEe3tIKtCohW
cYDprkma4YJg+7jqGHJFKU6TMtIqYUK0tKCemk59I4wWdVTXzjeFPQa7sTKmlZfWH3lSGFE/5Zlx
p9RgfOWAbAHz9lbuI1we03xrlwn8ysKWXF6tVr7WjJqPiTs7G9rU7EkfEdOj0839a37EbH0tUst4
B1zhvttZmYb10iVBGKdEqIAnWi89r7l5nZAukMwogIeD1y8agbCER1jmbUyjgq9vLJs+PpB5vSqo
PNhzZEOSRkXMliY9Nv3obSTDk6+BRiFKq5wHUVEOT02w7Elz+A4uzN22Rv0OrAJvFWwy4niSKwi0
MsNlcoKQi3LLO3dwhN2FAdSAVV5VglTo/tvQ2YTOLKoPSxWj1s7JlGnimjtQVrsUm1M4x6oLYQrn
OwuoY5g2gsANfVzHjXUWqbBAsrrNNleuf8zSAmQzUg4SaAKQvukmx31w36SDvdWN9z5PKZpgT65F
ET9C+CiYB5mrWLMtgqOUWrVOQ4CIiAHlzeXaq/PdgkQ0KpqpDdmEI5DWSkW03rCC5VpzpGROiOhl
IHAdRP8i029j0N24FPkbHe1YSAb6IzkF1RpnFhTWrDiOLkE5wvABFk+Uh3CEkYInnuJezKt9Vdn3
ASDPrZtggy37Rwimzq3mLpeuoFcxO4ekVZjTUaPw09gzmgPlNCetmQaiezXzCcBZyz6pKB6nrgVW
QVYvcdOafV3QkWtfweFMgdeFJqOsG0g0j4zSoM/CxI2yKs6+y8ZYGcjuiBPikz7lmCx0u2AU5seP
npHfkPBjnxub0LG+Ln9QABOjm7ZrQyxVlGrS5C0dwEq36WbJ++IRa1y2ynGIbAiWC9a2TcFj1r4T
zprITzLhgJmJxduw9q/Prh+/6xjHV4GciKIY5XSpZ7DTASb3CH8ulY9BXgj2r3M5zf3Z1KuI0d4Y
LS2T7tTW5zNhNQcNt1OE9MqKvGEAdhh44w3z1e8VPUduaK+mv7wlyt16Rtvf0OrOvBgSiumyj305
rCEAb/P0h+bXGAyxRt4YrVC7WjZ3dWYdyynliExrP0L8q2+UosUFXGxtWaRuzcrBtCjE0UejRK2g
ky7mP5Jla4VWtrxNXv8R98l7VUk+P5V16buTV8WP1bCw8J3K5JummUPUk9JMXPASJZZ3swT+i68w
YAVITCUXZGgmvjrHhDCHWqkbN7atLmKkQmPNqEddv7BLkX6iE6tUjZRo2l3v1oMfymJauBZEzNPl
Nqhxxah0M/t+u2/4BH+bm/TTkmSFWPE4h6lltk042qSskZpdvOaVKHBPZEZx5tqyoRNXVk6RV5HH
ZaZNeRk7s9sN2lRHxJ/Jrci0pImU2ehpVJG99UquCEhkQDM0Oqp+HHHjAZVJhz2VtSRSMC23dlDa
GzUvyXHUe3fDoPBhbhbo9VVwG/i9uMN0b/xwsrY/LmnmHpTlNzszn+Whr+J544x288BehWC9xnyj
jxcnWWI5iRP9lgCaIRraKkGMjP2lJy3ghLjDXtfLNLGqIWBQDHRMg2drmw6C1IrNA0VACV+3tOyr
kJrG6ppPwtgowR4wa6DE9FtibbCAKWGtzTSPb12jc3fIVN79AuRRYXoA0nNeMQrbU9nn5a4R895p
BhDR43AGdUxp0aZAv2XwDfd2tqp9D8Y2W+OQ+ImSUqhZVqPkx7cB4VZ8dxLQAHxci3Fjs8llOoAT
FJb1JkVbv6d23HuojaI8L4YNx5Wz5kSfeeudcp0TJyjIT6Gh8u97odlb2mGmLtYk0LoHAdU0BsMT
1zU30UjHcJ7b4Ig3AmmHFPYKp4IT9rKINPBCYWWY9dGbW4bk8K13LcrdqGkUSIeu1Y+dZLLaVtaP
eulPM8jb8NpfmEt2Njjd19OSFHei4W2sJMqBQJprI89HpAyagTMq61iq+NpxtMVdZgKSxllzSlzv
qfKDdkuNXUeT4uPfThOraX3LoH8gDtChn3HSedMjnIW+1gMoz7rPpVJQm7vTDL4gbOYYmhB2x7im
1zKtEu92UYa4Vnl6ZKaTlB7BcedUdvR4l1Y57H2pHAqX+TDyTY36GKwRBgLOSMdoVhSB74Mn3jPP
2ft2fTdBucdWOJsr2sgjR/STwku6sftpTbvFJxmiUtQNLSNdI9PPi9GbOH5GRikLF6/dWRDyjXuC
2fYYYdbL4EqEyCTZ0ews5TOeU0Yn4zj6GxOeD2fnvTkn6NqQy6+le12a+SPpMLSEnaaHy6IYIhs0
qhgODimi2dCxy/eyq3DzJxpvpO9s67FOV+5kLY8slu+8JehWkzLMldXqm651vNBuGuFGFMvays29
OaTJEQ9FnH76Bm7CxTxK332zDCAr+VtnFNu+8380w8zu188QwxsLLuMiWNWijAz2WKulHn6ormE7
qclv2NLSdX3FLLWk22GPwAd1daB6iwiSFYtsJITGQulCSp6oxF2TckCj3m4QIig0l7dkyJsHjbpe
gTDPyVYYaMyHem74S9zkWOCKMNBxYpU4rZtV2nnhWLtHVRhHch0jV0xwsiaZ9xsmOdBO894J5WJ4
NTf0XPcERi7N1iaDLUB7bzf7LK+BTXGqsfFujcYpKI9rMscmqvLuQSNcq90UPmTtTaPJsYkscGbV
0aVPmDk+zJ7sRkS5tYlvfpidWDF36DH/3fTEjby3csJaT9Qirs+m//8zs99+Vue34rP9n9dlwAfF
Bedc2v2vn//Y/vrn5LO6TsB/+gNJmVk3X/rPZr7/bNn+/h6Ocv2b/6//5398/vJT/nEa7+j/MI1v
24z/KJX9PMX/5d/9Po8n6kVnV8Uc/FeMET/y93m88QVlqMOHF1XJb8kwFv/zt8G7pX8xqB0MUj6B
RwNj8P8dzBFD/p/n7mC1r4oKA+mGdVVV/Fnqx0gYf6pq5b4Q1XLyErlsNLPlu4HijiDNLtV3Xe0Q
D4rgk4vIqGdpYyMyS8j31fy4xD0SMRIXTCbn0m3IfjFmIG4yNqc7Jnly5c0aYEklm8UMW5H1WBoz
b+75bihzbRF4csIuqe/4LTnk5tSe5HnAtvnpCYTbUZ1ly6ZJrYBkEyTx91ALvKgR8bT1x3G6Wzx+
X2Wl89aDJHqonAk1kst2/oZf08F4M5bqzQrKZQONW5KoCX5tBs7OgZ/a1NS7fFbMTL8aBDVqB58q
y6BGhGj9fUisxN2MgUd1qw9xkq2LPpmaKz1Ic15TPSBp8bry7NJjhavBt8KRmna8wwPV45pO8B2d
8bKm/qaSs5FgXNRdeJqyqO0wSwqS8cyW2dVKS3XL2Rv29W8mwAu8l6mRqtwyvoQeqoHYCd055eSK
jZb4DgPhuuUTneoaSQZ3yY11D8BFmbwXy5zcDt5crSt9yZkSe/i2Q2ZG/svST53GqThOa/B+3rZ3
l1XHn66kw+bDEfVw9igb20jqibXL4UlSh+PHHGNCbZv8Aro+3xZNoZ+M1gebF2xUgzklGiALHxuq
gtqu1V1NlgUfGMUKu+uzKtLmIL4M7jw9cpnJFz2dJXvOMo0sYkaiLpPOp1ZO4h5iKYHHwVSvykAL
NmlpZPvOD6xX4TA+GYF6rDKvKfdZUHYHOyZczjDy+5Tow8swETuALDTxIlIit5oxuhQA5X4K5geP
w64JNdw4705lxPeFTL3VRKe8l4lLQvTYFUdPz9t1S4hIRPxMTkXslmGtGekWN1Pw4SaSOWQTN+Ju
ILrkLRm4fikCZv0czD4XRCcM7VCmLv9q1kv90rTMqse6Xp4sM38QmjJfXTdRSWTa8iMz3asPkC+V
PVr2hivd3ie0twyqp2LfWOPnFfLwtjBBXAeq0udwSJPujTHfWixY2Ix0tEOpxuNgp85tTjroxhoW
DGcu8XK7BvDfnrAT9xRXnvE64UA/G145UraN3R7yT74nYyygyq/ah5Y0o1trdKqdRFRzHAnsOZMS
wm4rUc6FVEbj3A9KvCBqF6+8o/l2mnrr2FdLvuvLUp3lYucfKuncGM194h2yxlruaqcbaGyAWZMG
YgAgUL5HVYGfk1hVRueaNWUnf26sS7DAh6Ck4GufYwphhO9n2aGk+bztGUzcDI2VPU+tDsXAmkf9
pOSQnWB81A+97MevWeaqA4k0JcanLHhlqimemsHtjlA8Am3NwFoc9MVbzI1RpMUdu8d4rzBYbbtF
T2CgBv6mqQfnhwOwZQvAdX6ehClXDCT3pVTFvnPiEzEvJVrkFCv6L2usMtmbgTrOjo5vMbAoTu3+
OwILkIyyzHc6ZOGwdOiYDKMdtk1Wehsz1afVMrn1u4qd/qjXY4aIlvRPt7THi6hoPVMJz6hqeusC
amp+6QmK/iCtabjwgsS3E9RNFJyzEQ32WKz4nqBdKiaxG0na2ipbuEw9+ko+qgyYJW873xZtrDeB
J9V3S2PzsPgFE4Qp1q315E42ytCmu/MMaEpMKGeXDQUyFp92+sdipqxSdLKp+CjTzDB0eFCTHE6k
qd8p5oVnszKTF9Pn+784AY46awb3qM+ZfnIzqZ+CTgZnjQ3aBd9iz0XRzqRlVQYJyvl0m9e9ykOD
Lyoo/oSQUwa9RRSPHYUryNODqmgrSF7Aetxb5QnoQhh4FkcNU8+j5gJ4NGvb+OoCWzAjvdPiqMUq
95EKTL08ab9Bg9oKsWvntn5nY8hyTcgDdwlg97oyvwna5n3eOpC07Sx7MLCB49rsvDOcWwZaeCIx
8s6yfmwx2THy9ZbTQHH4pqqeVa1hjPd5VjHV49vj3ZTjOH+fmbzNEUBWgqVLZzxoSTFs49YYzkPX
WAczN6/ZJnX9NDpOezc59AD4v5etlU3phZtNvbpBX7376D9+zIBVWXh0bRIS3POdCYRAlbowTyM+
GhdIj8y2dVbwyzoGfvyeUaC1VOuGFCPei3x4UwVzqmgw0b9H7tU8mKd2/RT3Zbeu8OTvfafI4shx
hfxR2rBe22Con1FWue7arpLi3UoSf1vWU3zqjdg/DnBgwnxamn0a+IymJXHAs8n9xkSty88dToVb
4RftSRpzt+7hGB3qSiOMuIPpKWzJzDr36CaHsn9G/A6lVTHfZYWnsStvrbG/YED2bxZ815+61ef9
NYKb6zrgNT7mY6c9pKnjvhKYydEjWbJQ92rQlji0Fam7Sxyv8QpUt+wzrXPGHpVjaUAUh/jICEUM
EtHrGJLxmRgzwnoDjcwzI60ion/9NwnQcaNn1pvdt9VJS0rnq89AOgTEZd2MXWBzDM7mHaBgPUri
8nR9A0k5sYzt0vXRMJfZKhC1eSL1WewTk/zIJi2ruyoxrUcPBsV68jRGuXXlbDVXMEgMgOPCXTaJ
xslaYA+WIvZMby+ek9gfXYqdNjQ6tayQDgVfDQdhQFm35kaH3frgxCK16ReVfSfjGoIk5prgkiel
twWRXUWjbt0Abxp52wtbR83AmNR2p0PQmf4atm79STa22ZELzDgYDby3YwEFASRvZ8gyc3unllzd
SUgLO5I+zd1kMQBYHFYs47gEyzY2Gu+ZWsB8mKxAoA9yLO+HX2j9a1H5ziaW6sWpc2+tieBimU2L
+6UC3hJSp7Q7kyMvCUUn0gPYMA0hmNkSJsfYNObSrpePDJhYzT42Hg9mP62ciusNu2/CR9OmpRHS
uYupTTdGxmXdY9RFgOg3nlhZ9UL9gSKhP1tJX9P4Nk+l3hS35I/Z2JJYGW2578rNQNorXTqtkZYZ
3s6scv8WH9/EreBlrxRoLhNfwVC7nuNdr0TMJlkGZogz35B7WBwQRcg8u8M2gVYAlghCek+vKF+H
lnQm2q17t2nScMRMvHf1mewmWbOkzIGy8+EIPEabS8oEUproUDlWEMBQTE9UqgCNTH38Ouh58qjL
Kn+0TWpAG9GAHbFuqm+V7ILjIl2qlcSJ97qn0JIkhC6id6i4wRgZx3viTZnWEB0lDuALmINng5Gh
tE2Cakfvl7SfViE84C3MSGYDuYBV+zfx4MjV1PnNwcnZ4BINaJ0Yks7noGYQCzeM9NGkng5pOS7r
hML/BSnYUdjuQ+KSkd2b2ZkcBYNnaR8K6RnfMnxbzDly2FAxkoYQWfSLsQzmfta8q+wxtVY1MIc1
GIW3Jp0ZXWgXXzHQC9LBXeWEADLKZkNTdeW41S10+5IY9IkW4ZjlRgH1NHnkbbE2PQnKEZ1qv7Jy
ihstz24HO7NOrWO/Gi2LyWno+qsUN19J6TMLLHJemGJkF1AwHkAjpRB52uWBzbXFDs7fpEk5H1g8
3KLkNZ/wAKFhxrJc4BwoUXB77IMXSC4kE/d486qZHtwuth4DlHDJhPU6a+bE4BFhQhH4wC4c73Zy
Uxkpt4QtzcfvTWu9Ncbo+KHAy7BTWjwfGGDrJ0Sf2WpIRjta/IZrrk2zfaY8fzO33RIpEuhAhvRj
qKouOeMT5GaXYr51dJ6c8PN1tnQFfYJqoFsolBZ/0JDd/Soy/iMS9GeNIDoxlGAIL9jdweGEOnRt
HP9ARExjxgdZ72d7UbS0ddrksZ5YfE5pp5fuV1sv6w94eH7Jla3LfxKV/6Urda/ySfOaQwOsIvjT
g6PmYhOyqGxvTFXzsWCpuUHNn976MpD3f/887b8+FE43eppr9/tXf1+GGsolkJKHUmZdrvmOoJYv
QW59/v3j/CWOnBcU7KeNRPWKgHP/bEmW1TyjRvGSfa+YGyNBtfduP5nrvMy6u7qRxFIMATYe3vTi
TV3TwjlVkvRWi9Nrc81urVz//a/017f4qrYjURYHOz3tn2mkvd75aUeXAam9XE4wQOatJa65nXYe
kEugJ2nzMfUD77PRxL+6F/5bzflP86NrFMQf3qa/qDnPn+N/7N4Kxbe94SP261Bq//2//hMo7vVf
/jZB8vQvLmObX7Sc10nRb9Mjz/ziOJxJvJ8sl3yyvv41RLKdL7i1oZxSORu/TJj+NVSyzS/EC/PX
kYhi5uFr9+8Mlf78jeKTxA+6Rg/p/BYIS38+OZgXT0wdvIUsOqbj1uLShLrJ0x9elP/L8cRT/IMz
ArLD9UGI8rha7jz+iwHaH4+nrho0BTh52VGc1uHktQupjIMX0Zh1//A1+dnZ/+tDgRvhbLAxujt/
NlhVRTzVIrGW3TRkuNvzTB5x5MQoxxCzXxngu4It5xbCmh2iLKn+4eH/8nIyI+eXYOZnINqG+PPz
M0W54ztXft4OZfiDWXjPPlXk37+Y1x/xf2wmV0wGD4EH1cPYjqnoFx/GH876BhIaVhOjhpMzPmCv
fWoDo4p60uSgpdaff/9g2A7++nA2Z6BjE8Ti2zhNfn5GVlJToiKa3DEJqQ8MQQzwmQGuZunExSFH
D2fHY41uNqk7PXTwNBWk1gQEehayKZpVy8o49MwEV04qfLlHKBAQ8FsNATsaDBJV2MKlKkOzNtQY
FmkQNmQX7FlgWe+mGLfJ0Hb0QT4nXdPp5hMrJwIn5qAvVoh3rHNa98EKRbK16vV5eppF3NxkbjIm
2M68Jl3ZdVA8AMJOnrPZg45WMNOIk8q5dbBR3rswxMMBU1wIqT1hklIaYVIQI0ojV4NHderN0C/L
njr3xEZs2FhF8QN7y32V2R/orS6YN4poBLx2UPr0LaH55yGEu9YcfmaBsHkl1VJvZe3QLpfGymnF
+NmkQb33RHqrZnTTWVCR/GMW/XqsRvc8IYGhZ3Tjg5lYT55mxAeRZl1Ut0j0smH4tJCEPUwAyVaz
IQSDyzp56FzEqL0vIz0YEiJRE4qrMR52TMritSBE81S2TtSnV989cXdHhwmnXI8o6eYogWYTMMUT
KBkzTDUPtUeyWgqGOzJ98joUzFuk3sqIjU05NY37iIlRe07l0NyWFVrdtU8ezgMg6eGYN1m/Y0hK
fGuD6Z131UmPcVE3pwrS+9osa7mhwOMjUoCLq6sKwO5YGmsgCeZmyHL9CV6Vj6annthoZWb/2mc6
OtRIn40bsn2Thyytl3WZVUYY00Wt0hpuWzhm11xPcKw3cZw2F7WUzV3RtDcxKulX2o/uwUbksmOX
ZJyuQNcd5lx056Q3b/qunLZlYb2msnFYhGYIEYRnTTu7zYILBh2x1TDLnpZEq+76HOd0288nZo6q
jgKV6xv8uvVr5V7Bncy6ktCYHKh1gd0faZWwbC+pi1uk3cDkJI0p7kA1BkbClEOmiAad52lIDoQP
1GzVxoua5SO6oIR2XGhbGwXNkTpUEj87kHkGRfNCKLKxNa1M3xkkYu1m1Al7R7X1ca70a2hJ4lS3
+K18k080JGsQS4l+seJ6fmvp9q7JyuXNkAjt2CWuubWmgOUedDAcUQW2YvpWb1XrNY+WSItlW8A4
ELkS0W9YxEnlIq3g1ZddGcV+AgovjsfjJISIyE8e4bZp6bYddNhEstBC6BBMYeJ+gtAng9By8/HA
7Mq4mQLL38SCdO4KiQ+7bcwWrpe+WbH1HBgLetuu0+8zOIA7c7C+ITK/gYKZfAUPZ4eGxyuNVuLQ
2RUtfgzPFR17t4pHjNS1T26xuwhYijWihzrOV2TkfCdKGEU2CZoz7uNk2Mda0q8NTb+gEdl0U5Xs
hMYcrArUuF0kPzaJ3fqROBYPRlg7aisFbX4D9tB6aweyE6pUuet22tQqsR4cRwVRaUjG3qU3tHe9
pqw3zm1/nxWjhaYopTuCsLJOU5bDbFjVco5z2TGOjNX8WGHDgq/nLNTPAQ2E6bw21YgWO/C1cPTj
KiIvlnWxnt4kfrlNuQDQf+uYMZME625eGOW5Lfx9PpiPsmAIasYGKgD6RbvxNXTZWryKpeafklh+
xlMgoqVu115v2m9EZqh30VvDLTb1IgidnO8eR4J7m81iusE5l+/dwmx2lp/JVTUu40s1EQFDNcQj
68wY5ijHjs5UjuXAj0Bo+dVfqT/EWLcvhDK5dH4gI428ENjfnNzaevjr1xCWGeEw5fxeFLN2iz8S
YGBbRpJxwZOTOkgvA8ZJUd3kV2/JZEek/Tnr3Cddr188+ya3srFG17QMt0Xra8DHdJc9uPfhkUkA
eTzgfa9jR7Ak9z3AeJOxJcKnWDfYppD8zGRmSRtJgRukO9Yf1RG+lrNzOse5daG37FItSb75zrpI
snmbzykvP8bSR2zDZDnhrt3wIuUPFuHakQNFlI6rk+ZXu4aHSSbWc8dC69s0uOnZbdzluS0trPgZ
BggB0e/cG6pDKyf45GHg2NnERod4T7QVl+ePUrZmGNNhbFgVtHvux3E/CIszo2Yg5h5ZoM9mvjLz
tv+1rvjvIv+finwWQRSk/+OPa+jfKvnrnvu//vPEhrgiJe2n+v7Xf/T7hjj4Ak4CHojpXhvxfxX4
gfOFyvcK78By9ft+2P6lGTDomD2skDq743+V9pb7RdeptnD84fOjYv63YnGcP+FD2JXQJmL1dJBt
krjh/Nk62BguzvY6SQ+LoyNFpNq6erhtEZuoNFx7eNWTwjtrjlPdZ2ouz1drVVj7hW5EZdCLteFl
+lfRSU7kxpzkbcoUVYauRmx64DXbKcisQwdgn/MoU/XK8SdWq6BH4RzFEkHonHL7DzBfbvQET1lY
EQxBVIK8g1vibws9SLexF3tbvgIIPIEPx6uWecUvaKY9HjL31LdXPc7Splpk9aQ9hMXom0eQwO5z
xnHcR15hMlskyB5CYj9shXbVmJVVfF/VNrVYpo3TvtffpVyqN0Tk/mmR3DLwEf2OQR9ZbyPGMa69
yb0dQZWSEucGuQ6wt9L3qKTtnWxM7WNkhPcDe3pwCw/U31dx0WBzNuM6Sgtl3MHf6bedZTX3dmuP
ByE9HXwJ858isoT5KXQuXuEIYE0gxlHdgrc+J6A0j61atA92aVdagaoINlvqcj9n9cvAivVejKa7
lQBFHglI6L4GQTfRw2hL8w63PXlBPyJZEjqoE9lcih7jQ0AwqV8SHUsAYGjqGTsBJ5AeGk8QrzXO
55715vjMPIcTrS/z9xwS6S5YiEYy2LV8LHqPExfUmbYkzkE2nTqAfFyOKs6HqHSoYrwJyuKqQaEK
YJyireFNTeQLGmnsF7xKPT+t0FoW5lZ+nA0vjiiQXZ4oFw9Q2Li/MTJH2wlHT7cT1/MDuc/ps+wy
pnDs/y3EnlNVrQvWSAaycUeHlWBaknqSDyAGJ7s/9XawtKBKdUvCiBniTbrQHEDcZik+tmXKiNJi
bOsE0/gjw07CYHG6RqOW8MS3SqTlXeZi/rcRjt4kTbWsnGXuQ7Pxi5PqNHFjapbBtgjgucb4cEbR
xKw7eeJOM112H4n9Xk+jrdjvOihEc67jSunFblELSXTIA1Hs+SWUysIJLkk8p9Hoa2uVFsjA52Hl
Ns45y4Pho/QsudcbzAajwOK1GqgrUXan03FZ8AaR4NaVj0El4hetcBPtgI+rFuug9IzvuEbannJm
7O8HoNYx5bM0XjtEGVz8cNsvRl/W3xpCCylRR+NNYg1A3Dh38307Eiazs5FxtmHjM3fOzLmlZbHY
OMYd9Lmwjw3ryYJaeqz11H5HGqqD4iXgLYlgSuc7lZT+N4GJ/ARCYdbZ38vgYcHTgtMDayKdIM6W
fMXSqNr4aVm8wZsIHpGXvGv6qFauaqyT0bvzp6MaDJEQd6sSHnhcvogEMVqUNwINFrvE5rXzEAOH
/5u981iW20ij9KvMC0ABn8C2AJS7db3l3SBo4U0mPJ5+PlDihEh1S6FZ965bElkOSPzmO+fwkGxP
1EF9iAyCqTpPaf+SmjN0c6/uoRx8lqUZ9zO8lgwWZnWRR34kGmloi3UcOgQGbRba6KWiderluWgM
cXb0TgSrRU/K98CKthkGjjXAeRFofqsfSCnIHsxRcw5NphdzqPl9bEe2UPoHs0j9aLU5UUdTb5cA
e9MsZ4vVlqdkseQN0gkckP3G6h+Ul9l8saLKX4ssl8tOGuiiONHi4RQnMyIlT5vad1CQVqFbZA8j
dZ/mjdV1d2t3SvvcOAJpWGfkI1uuhcsg8YH3c3zvFIo5e9xrXirf3WmZvkqcIj8sdm1cW6xpKpx3
Om/ZWQ4e64EfW5KpuR8XoWe2FSj7FJ9SU5vMgD7iMSm6NmRgOyELUllQlYUM3Vqc7XbBU6Ou4Upw
F2IAnsWnvODYbAxbHma9emIlNxw6xXw/Y3oJ5a4yJbDmWmokbqMbSX1evxCNMVfRaLgybKwBoKNJ
R3NHwnWONb9RjsOVXUq3xvRLTW32umoJJOzC6L/Q37ylYB8H0g9/1L8N6IbzW0KHaC/83L018ine
r0apHtyq1B9cuoM7jsWZoX+xnhjYv0A01g+SHOCHwehik9SCPH6ZSLl/s8iwRFIAeXFOyQZ98Qjj
4ZCauK28rK3v9GGu7nyhs4JNKuKQssImdhXpHTQ2ghnUmBzbPPKCuVqym8H0B6QrQrLx6qrqJvd1
3q5baHt8QMF1O3yTuNVBxXaG6tyLNHj7iDnNa8epY3jftY8fbXK0TnlWTE9Qfx7pmyMcpbVqy21N
y1Idek02hKYu8Y3ftO0j+kRxSvjgn5FxrfiDK+cw93LYz7Fc31nBzQ3VvrYeE5y3AQsX4HtUvhH2
sUOEETPn0ZAZ65XZr+KUZmxdq4m2vBzUzpGmdRvj2WtzyBbxw7TGm8bNvFa0S01Qr7bgXhuau2QV
2WH7Pp9wZTcufr7Cv9iaOORSUdsX4wj6bE4Isf01/RL3dnbMZjjenZJzy+vo/XJeICfuzUJNB3/x
/dNoDN2LipvqbjQIxOF+chckxMQ1WC3TI36iZMxIMFoI/shrfLEGy5f3k6VXoFS55QfbgC4iOUQ/
5rK0b2GS4+tV+POp48GY0WNNN7XvfdabzP9sdJbZ7JzOkQSolOm7PsXFqWu0FhebVPMYuXDUcPml
PKTt0nICS9fFPhvz4g7d3PTeCjGFRW+4H8wm827NpebOw4sGaJhsAuyUCUFYcQI3zeaxXvw3vE4T
TuzUS9sr2cnBwFTbw7B/ZC7yIdPi4pF8uU7eufhSdkdL+BIxHcbHDg6UhtQvpgv5j9TIqHW5W/o0
azd1N998Y67Lo5JJuLXXy95KXbFvfVcEuBED/+QMD1YDb+srnJC76jj0WvrmtJaT0axyiwfYENNk
qQkdNCIudwNWrw1jZkl3aDBI1oczl6yp0BCONVvIjzJeP1D7zq+IfOvP+TibLz4K8idDJu1ZyuxJ
1gLfFEtWJyG7NhDDSIhtMz+45fqBAxC7k/Rj3rsfxDANn6ymo4KwFar+zhk+CF/Lj67wyjtplNFk
V9qFH4eQWNUWkD+9/GatzrjlzMiC+Q/arQzBUlYeyUbq78miwDVzGOwUn0GFhO0J+0AVVau53qes
yjPUihOhD7vvfcH/Wqh/bKFYR/xtC9XU/cf6F8+L73/mjw4KwPY37LFcFAdC1w3fwXLijy2JYdAV
MXhm2k3MKLtp+qU/UFs8L3Rd518xyEKExubz/7VStv2b5WLVKGixcPl1beNfbUl+iRhl0OuyjmG7
iR8jwVYsWn8eg7foEAh2WtJb0XLrgaaTCgrvaDqBI91iOYqmsGqEBQTEcCFa7XWClUxQgk5/6WLU
1lCmldkGnp7K+ZSuEk0BeBIhP8rEa6DOPBvhXbtccINW5Wu22vLSdKv+JbeS2cczt8CRS8cZf9mK
oNE6ZJrbPIu+F+apk/44nhH+qelascmOUpKfKZvQveC1gP9pyzo1MIa436HsuOjD0jJLb70E3L5e
zRAW/n2kkueUTlE4jDPY3JJ7xlfX0YHdFwsRpO+x2IwgdFkS2W6aXZdkh5+AgcRRU4M64QGZg6pn
9Xw/Sg0LwcEMG9N/nerZItGz7BHIJc32rlDCvs4OxwGCRlS6y3xJfQNkcpOjGgZSFiMmIaspc2A4
YSmHRyxm7QiSStWx3I9h75kkohlj2zHQepmZc7bztbvr2il3ryZDOJ/5RpargrVCrJ5Wt11PvbI7
zb4SKpmLKFfGrrUnd24PiuS+MiJMcLpucrvM7HLT5tCc13uG+xURNZOdpr11zCHBGmbSXdGOg7gC
0q1RNgYG1asJqJsWQ84j3k/UbI4ng0Aln1k4HktYCvDExRzoe0C4EG3IfM/+MFqm8UAM7XyHDFCb
v1DV43zuM/n9tsQkD1g3WOY5lfEo0FfuOfC3JHcyxMVbO5XDxgb642WCnCDEZyCaXagiTtG/Dfkp
QyNlRcSg3VNYq0jHfBapZzHddgvSaD3Lci5LRGLh0hZJoJmGcfbyoolIIVj3a5YVB6Klbo2snR96
d7AzlI+lyY4CbirADSk5ex5leWBbfNtkiHjxEZoWdUlpLc6pmgna4XztPjZmW342e2lYgBCdi6ZL
bhCuF5PCkfRYD+9q9lbnzkJObFtJCfeR5Qamd8N7mttjH5Bm49xpfIMOTVibvCfK1q+S3K72mLpo
h9HCxEvwctcg0O3BWI35vm56Y9MEUlXaJL8hp/BwiCtMnR0gbDWSGjBuqly3Po2TThvWxzkFUV/a
F9fL1zNVGJqYXAdOG3gyKQuvER2B+VAmN27KZCIcbBcnJdG9pXMRv1MT+PumWke6SsuOClnUZ0K5
2ue8W28czNnvtyv7FhhcD5kIYCAijes1p6Hkod0HntU6YIco4PgGWv1bYyz6beMUyVvSZuuVkvZ0
acaiPHYl4pWFpdYhz8ct7aeLGRG23RdzKrpD6yr/MbE12HPLMy9eIV5WU7+trRx7FoTXl2IdHYgM
Sdedd9OrI5sJg1DMwJDhW+aHylngYQkybmAYSt16cE2b4XjdWd804SGT7fk29sWa96ehLz+zSvbx
rwF/DrVhkf6uGF37sbWmOQ0wGmg+43KYPCHiTXREBsr5hCo1O9RsEPk7iJWAXTYDyB4GTdjdnyYd
wXoxY53isUYgr4QgI6tOvOPssIomUQpd4oDL2r53EoMLfeizK8NPhydYPBRCfD9P3SzvuawRc5vL
hRgoLXCK2D9qguhgICIpzp7SMp9uqfS+zG6d3vmllx3HuKm/MODyw1Kn9Nm1xI+70dLYOlStQQxg
/tBXyjvhYkRyElf3o6FtS2RjWkwwSysOph5NlM6cYsFTUeyEkNlNXlKUAKJa702ZbPvMAWOkybDz
cMYq+4PjTWwrjXZ9aJieBbST0yviWDgdK2+uTSw5WfOI+TMpEfg1mFb/LUFwCWDF0qsp0+4w26b1
ZmJMcrsajKNG0nXultpp9kaZ9HcmArstakh/hIlbiwDUrpB7QpiSqGuk/pEMRhXa89A85LbW9Fgz
pFgZ5YO2swHHvqG604/1WIsPmCuu7A64tKKVIydI+2XEizlJp7BuOPk9Voc74Y3utSnXBJdnzYKG
M8znREJee5OTnhtftRRvCO96qdMILn66fM0W1T/ipyfzQJpxylZjKelyDHTILO7dnWHAoa1qWYbA
NuXXqsJNBKyI5ZFjNtfYe+SBZkl1Wetmui+FFgHY+tdyNB2WzEuWxie2o8V1qhsyNJiXvJfdaD7l
Xdlei9bDJmcyOrYVbuo/2P7MqNCDam7mOINaje0pGNNMv8Vvrnit4FtfWbioO2SZ8UtbxNnVMEsM
P1B1PBvKXqJUb/IDFrxLFGM7DpBdd+yb+bTAq+CC/aku1xEPFDE827aOSCCzO4x0gWcD17EbWuNU
v2Oti9xQMN8415PGGBQLZhJhmR0WpLMYJjl1tsX32E9v9oy+kvxd94DhCYQj6631TAiq+9nk79cI
faqzu6SnH3Jz3X9dVqc76vbKg96rGeztuqTL9gDg7kWgiGJJMyoWjY5iv5jEDCpCb5ovg2zUHpnF
UP9uP/u/4vgfimPm7lvJ+t/3Cy9fVUV9/Of1wh9/5gc+ZPyG1bgFeqwbJhDNVpz+QIiwdgNUY2Ng
s1GAN/lTcez8xj+ALjIFPouAgawg/tClgRABkxnsF1gNGLpji39VHP9MiJhQPSjcBO+QF+FC+6U0
9gwIiQzA+IhQHGuqFLFjTpjR770VGkJEgv+BIfqVf8PQn/mRy3LNApT6S3RLDNpmWnANxwF7ajx0
dJ/DfY4brKrG+a5yhXUqV4rnsFnRkv/p9/gPr739Xj8zN7w4HYCns8yBwHN/+YgpTp5QGZ5/TPCr
K/ZC4QU3zgavC+D5kNNVf0z8qvV3XZ1ZYbcu2ddZQ+4Usf+zQiLG1t0y5NmhH4l3saQmz8NWZXVe
Tr5ZXgKP9otqoy5JVlYeAgEUu/Lw/+ND0D75UGV0CrRMP7cwurJbq8LX7Yii3Yxmu1n3aJvtUyam
5Vla+ohsrRBWpFXLyFBwbj9MxI8DeifLNvzy5zuY8Pmu6TAJ0ceVsDg/Xfejh1xp9kmS9MbJeKqy
od8v9Yp9Nrrp7PD3n4FL9i+/AwkEvuERFiTcX12UOwyyh0VAx9NhTaFCOwdDDAkpSOz6+1f6C2XF
Lw4PR5iN53gO08Gfvyxn5JHUsu89jhbPRI53fjyitc6YCcp73Umq30/H/3p5b1fQT1QXr+frEFZY
c3OR/cqtmUZX15VW8npEoN1zonS7dUj8y99/qv/w/W32z7hEetSClv2LcaPPEIoIBs07KnPKDrin
fWuxrT0Wnff09y9k/ofb1TENJmHceNZfD4WcWsBnfeUdTYazp1V04A/MXQ7Lwg+3VGTc7wjEAgpo
+uJhGR3v0pZuga0X6r90qNerynHkvYKPQiM6whO1yOHH3WiA9iUAEeemrJdDxrX5PCaiJvMZGYG2
S3LGV7BovMjcbht+z8R6AN/B18lds+Pff0jL+9nzeGPxGFZwNAh2ua4PlfnzVRJjCTCkq5qP07ai
p8OdTmJb2+MgVqAlZZXvstOf2RGFzrbm5+LNj8AQw340NghgwwHa72QA/o0hE3D91TDJc3b8xX4X
G0rAdCFSxmQ+GoQKI3CcSlwUCKN+oqtBfwl8TaQaaAJkvBnWG65QJHuWBck7x1lxdDekIRlM5zhu
mANPl/RYgZNECGazo1b7+ARtYERq2sahsxrvSW3YRK7lVVgbMu13Mok/pzx4gqorkhPsCrAIFlXs
PjYQo9qQjDF2nagdTTtw7XYI3MGF3eiNBMmiaoqXHrKj3BCPeoM9HL9FkLWwdPI2FCQpeuvgxDZ8
SO6m4PsFqabaho/gKqU/tUNXveLjV3xr0QTNuwItLwsXmlGaAzaAu4aF2ZvwarTLG6iyKZNP+Qav
rPgz3RL+5oW9l9UUkITs3gJ7yU81ho8fdRgY8nVxDYeK0TY8BtMuLcSrK4k0oc5V5fKuXUNGhemf
5lEjzjlugWNnjJp3yQbhoJYgxTW/bN9nyMCCkcaG7JDUBdwCUOakLr3tnOqbdLS62Bvso33nfoxK
X2+MQYMGwtXSjHSeLwHCBwt7GN87DattfVSx290B2HT1qdcHP5Cis54Km0A40CO1QUiDtKyPzQYm
FSxyQot4FQzZzFo91wvGfA0dHj8NVhXdBjhNkE5pat2bMaAhZ9t46sl/RECNtARRlPnFUvzmyjXa
+0WV12S8p7htgFSNSTmEw4ZZpRWaKqXrZ6w1EkgzNlu5PyePdZ5c4+X0nm7AVrqhW/EGceXKfV36
4qNZ1XU4ITdCvAPyhWLT21tKGRcxD9O53tAwFipAYrqV7IaccXe/IWRMgFOOKLAyYzMsIZ9pvtI2
6KzAqCHAoiT+gD3NwpsBTkvheQIgUIg1EjGhi3gYiZDHULGH/XKh26YsC4cE5E0R4n3lrHgb9RsQ
p5D7fcynTr8fsk54qAkYAO50M29v1+9EHTMe4DoygE9pPZdHY0PvRMPt4mogdwVgjrkWQ2RO2JAT
YCN3a5/iLajn9Wc12slbHhvDF+LElzdrVNO58rzxVIzYhI5Ja18UHjsH7PMQ/MX6eBoQ4txqS4Ev
R7kspIzo6IGMU535YqWjkciLKqCN3ayt87M9MqciqSY96dgkRXbZAEotQ7zzrYG0WlKILtnM4KjW
K0Z/Df83x2euDTNm+2d2nEXoIlBE+EaOiez0AiRvXL4hiZyaG9JJyjBuKQpWAtF3qkF025qVF2YJ
Tw5jjT34gqGN9HEyIz6xOgu3NyFKlwK3H325Wnu9e139yb41uVFv0J7KISzinpgZnTDir/hK4vNZ
6isGr7n6nIo5IYs6Ey+wrjXen8J40nTqi7JpU7ZIE9XJSMlH87kZyvg57w57LRzlDZ1iBpr1oUxs
+Zbj9RiiGpyIA6Yu1BxU3mVhWKfJBj1tE394afquPMkM713iFlE15zZnD8vyHTTfek30R3xefZv3
tVjtjZWuWLGy1DwskyWMwCWSJcwJx458NfLJCY689fVqCp3BMtmrsRi0HTu5XUm+xffKXvkzpl92
r4nrAuAqi3dSDD775bHnI2lYA+x6S9BD90XuRJaPXtzgYGCnQyxZ25vrEbekMvAF5mvUKk7QxlgN
Ukeq88h+hJDcdPlGDTy+ZKPiXG9Mec4Z9ZW0zLZ5MPRKHuJac9j6NNrDwgukhF7x5F1jIXnbMDrv
U8wuE5427R8QrvG/imR4ULopQyVS4w06/KorDFbco2wOHVap04560bpyZpKjJYeCgRL4ZrQk5kzb
fJv4DxfDgTzdN1ZMeDw2TUasEXfZ99nOKSYnYu5yp+LaH7FoSNBgt+OSHvj6RfEZqymZXlRXyZGr
mflvP9fDsmMWo+NpacKC+nHltJysC5wsqzM7vZknc67W0/fH+/8a1n9oWKkB3b/d5tx8/aQ+dsXP
65zf/9AfHSvg2yZb4UpHSEV/uf19P9Y526bHYcnjejiSf+9Kf2xzLLY5hAN4LtAccX1bQuGPhlX/
Nw0qLe/P1bVOo0vLY1ss6y1GK/Yv/dsWk8vOPB0vVrX6YwoERiXM2MOyZb7AQ4vMXjATyLZtOxM7
Fu/FtoN3tm18t+3ly8pjRV/z9q/VtrdHPete5u/L/H7b628J6ePOtBQWqWs2vIHTVjfqOwwwblyA
TxFyY26sQPEdG2g3goCSpgvwh7Vu+o0vINlZ7vXRqwAY9Pqu3zgE/zuSkG10An7Y09n+jizMG72g
yyl+GfRUM0H2Gv+hTL3qQZk9vhWQDyQjw0BsNIQrnfUByEI9IDyN9yiDwQ7ifo60yerPRcsaA6a3
CEbXmCM7tREnZnhpPA3Yy34UopLHDA0HIPfqzneSsfOdK9z0VVbFQB50k5Pek4zm3k8F6wpHpg/O
7ObRqNskaWh6PV9UMjGWlt0zEsoePt5Al7GzWYEEOgTvU90PyBaM+VMxzwr/U2JPj7o2ZheZ1dCG
det071m9MrOW/IbPZZFXN940pjC46XpWFRK+XcqSKixHTwR5XdCe5rGW3Zl+lx+1MrnFHi3f4wdf
YHvuYDZFJX/Up4b5d1oPl1ozMjx4K1h5opGXR3q9YV9ANQU93Mmth6/jcUFteC2kPl2Y4C1HlF7W
RyxumjMupf0jKp2S8gWBcVSbLVa4lFPeqWKGdr2ysd9LQ2jkrJf1vdbr1mO/2P0HLPzLbwvK0idz
HLLQZWMHyuxoN1Ym9iQR9W98V7BFqP18ZoRe9WapbNwbXluHNcNFzGGK9cAWQ8N5Xc0gYV13izK9
ueRzPwe+NWakV3PhYFOAr8pnXLsB4aSipt9pq1WDpGN0GdmMw+9rkH2wTl/20RJX667SG7zhOtLJ
QKs+juboXdV4MhzoK9sbW6HGGCgp2B2tRHN1yUyWItlF0ci25tKutn0sk9Y7MvMtv+Z1kt/pLSrj
rEjW2wLBfLvLnVj7jLkh5WqcdAiD5OTipAxEO1zVmSs4v9L0nLEIpWqP8xCs3HnDV1B/VTOVvesX
epTa3XCdiRaQDyXGeK+0ZP0gS7Zr6Izb+ap1suTJx93g1sPEhz1fwhNXgP7pXQ/WRdFdOFaPRn5c
MQAzjFpsFdKw7tIee3a368nQ6DDZBSH1XKbKeR6fGK2ok7MwTSbow0AQzciatSwK+eqFY6RlEI8v
C0HeegSn5kSZ1urXPECRSWPRAgABpRYpUgBuq6RKblVqm6ErXeu9BAgsdtzb82sXpwLJuTcsjzAf
VhK0tCXRmhvpkYVIdR5WUI1dpYkpDkZNOuO+xuPmNo8tPMWRcRTVjYZY6UUYNQ4QwqVpCWwpY06S
DNuCtWq+lLTt21Klmq+tVVSMpQsHvJ8wd+0FtVXnRzkjpJgddzKHVmbkMER5Lc39DBKC17TXzvdm
qRuvqotrpBIssFq5L90GyPgaaZ43Y3ZkJRV62T2jdORUm8TIha2ddSJLHmPc7xb3ORFV2z/0G7aL
LXvF3X5eWxMv/wApUjW3oT0Smfmo8jnxPtsJC846SEWpT85zRUCNFJHXYlO614ahz78s7OWN4oB5
ulI8uJjG/q8O+Kc6wGLT96eJyF/Vr43q0/8Tfix+jTP5/Q/+qAXc3xyweJ6/1MbMH41fagGwDV83
UWz+LID9jna4vm4DyusYPDBg+lEMOL9tsSOQT7r5O0H/b4oDW/D6fxq9bWLNTTWPGtDk4rSNX0dv
TJzbjhh587JSySTrIeuSpUcBaOq7ipASrbf9qK1wwqTqxn9rx6x9/aCZDAcCMzOO3dhql5j3Hi1S
q/YJQfdQTmt33ST1EWpxOHuSXhSZtnvVDLX2KHFTC5o6QYKVeRuKULmPIzfVc+6B/O4GzPEPRiub
XdWxwnXBBHb8fcbehKnCdmWMLdA67k/eN9soJznSg1y7VqXOpg+WnMr4flrl7dw1IeJifeNKjKPs
WmvnURoEonTPRIpimFT4YZrILwNC0nDIW1KFRpUHyqqXa5yiQOOxPJtH/XOq4Qouy06L4jw39ou+
rgcOS4rvxDxotVO/+kRGRR2TLAKR7QifqFtVLHakMd35SEli7UtReUEL8Xu0KpfXr9jl8k3ZYV8z
VWdckT0w5WnCyjDWY8vIJZiaZdv/tuMRXOBWLb6OArJYIw4KYwdr6e5svbXYwTlWmGRsvycOHMzu
yu5cZOI6NXxEv1b1sDVnUY/IwK+GI9gHijzsfnYLossA8EDH1lM/aLAHAc6gL9hiLcEIERCxiu3D
njVvWC5DEihHcxEgDZ+qjgXuPKP3xPvsqlUZo0cQkGYVuJaU7Z5gizpExIB/NrHUO+m4R59chJ5Z
QeAVJhLONdZeFitrdhZ4DXtZttTWgFGpaQP2ang9ncwGp3SoZ8o4wxtDAEMQ1NlwoOq1JexmokFr
Cu+d4yWHeXDhQSBiIt/I31umnlcSk9eljrF2diwZDsC5uMonh9QaBNMKhBolj5Qil09N575483rJ
zUnsEvb4e63O9MjQ1/Qg2urj6uTvueztQ97ECnZ1wtUHkddZEolu41zE6NF3Qq6JTWK1cycuCU8l
90DriOUSCDyTEBx8l/pg9IhJs7tSxz3HOUmTGPLFXg0UX93VrBWf1sWeozn12ijP8uXo1AzY1xVj
WeATbKfrXIaCcckxXWETbDzQAgJPZFgY6k3reqTAYo4BljusP5tFHpDU2VGDh+LezSu1j638WSFr
v671tNpb3qfE7/TznAgZOK2rPZW2AdU7YDMYijLLHqqRIJK6c3UwCewK0X2oJypZL8TtsXggp9UO
u2697gAp98AzU8Qq290zBapCx9RFVM9bV29qOkoDtUY6JUYEp55u4S4mFqMWUkORuyeDbpZ4I288
mmaCldloXnWaPoSambbPuPfwLXr4nZs2KV3MPOjW8S0EA2tIBnJy/Rl9Cv59msFwdpTrvk9bEfgD
gBS7//qxIPcAS55BPxt9Nzk73wXcCiatSEljImRl7sknwnK4iKwF3x7e6nARSKr5D7VL3RDIiUnk
jWYXnzKkbFTWmx+zpDoZvJGQtJXvs1075yjSEtNjS/82x6kH7NA45629YZ7bP2LxesLuyT17UMIb
3fngxrmMJt1q2AfMDMum0g1tG8LWlP5nAJOHDCqKkdldiSEW46/MOCyZ9rWy12VfKrCYXlyyif++
Y/w6uQtgMIA3WS+aCpD8tuESM/4jnonRiJ19lA0URuKtjx0i1qMg63xXFmITVg59YOjeEplZg6AF
P61AT1x1vZhiP1TmR1/iPuNhGgOY2zmPsZkmQSV8gAOs17jVIDHk15HkQqxowbEdlSP1LKGpIJyK
fV6aY4RTUwehy8QN3aB3ZJ5925Tmu+t2lzyxSdFx5hdv6iBHwMSCcrFcpEpZ/eT742uJT1TYtuIr
oD5YQowAfEqY+hvDlbB7tgaeec6IVKVqbcrrEqUDlkp3ZRrjhGelXoAn0TelcPDPfIx2nHVoDrZN
oxFTv0Zy6svLgg88SUPkcjsWuEyJBr+z0nfcEv2nxcbqrqyNq9XddhXmIve9V47h7PGK9bo+SYx8
7shvIcSAh9CsxYzmJ7hI/OHKvRocZ6dXzmOLHjV02Z1dLbI7JYqKFHaRLU2P9TLTfz1MK+l+KIv5
bYqH4SgWLNgHEz/xpEz3g9lPh7metT3BGw5Kr9G/JRfyTk8EvaBtb2+ctBZJnGjvwFaSKdvgMR9N
qLpnmU07DrTyZKTa6+BjOy3h7CxoK87CYTh546o4azJFyxO7R87f7EwCAH4DGqccip1tWEeDAq0E
bLlazj4Rk4Wrcgvub7fGIRH560RiLbJz74m4YiZkcstmSb5ZWitIPi7jvSbKdWe3rrF3GoHFl13p
Z6/VTYg2nuQrp+oeuQXend5CS/aJqVzdP9tgaUjaE0+Tfn2csXjBJAuo32umlz4eK1JQckTvOTGx
XH2VRz6D8nGxEszAt5sMAwans44SGh1+UbSuGT9bw1RbzDuWRZHRGTldw+ldIIBvp4wW24ydB8uu
hKs+NESurPVZWWMn/CBvPLqyHRuTTEtZ4LRqVer3PPX/ldf/VF7jpQfI8d+5kFs0hE39ZyzE/P2P
/GCmAaOZrAEkYE1mUcBSIv8Yspk2RTcLbHw7yPn9Pn/7MWVzfzNdyiOIDQxSfncu/lFYG7/5PipW
zkbMPii8/X9TWFvmLzt0qmWgCdKuAWCgpinjf96OFt2wFtPgZ3d54Vu5H1CMcuKrpHBv/bi17Xvb
lao74AyBeVccA6xQxY2ZiyExdPF8Q1VjcF3DVe46xDe99ZB6pVbOrw4PoEIPXAxGdu1YF8dkJezj
ri+l/qXS20nnUIbE8AJlpB6C+MFoEtSJ3CDeeGh8O4mqVObnKq+Nb1ZSp9gcdNL7pLF6DWYa1bMo
bMmqIWE01mP2AbUXH5IVqaDFxoJtRNYgh7TcYdhJU1WkbZatcnarZWvPQtc+eZiKhdVmLUIqjIAd
HTELW9f8Mhd2dhKjM7xPENIRFSx1rKrd9EGhVwKHa+blDpwm9lm2TJWKrJZPvPOGtfeijvFG6Osp
wry42KOA2YzfJvdTNo39c8cjOr9xCLkLsbsWt5nSkb8uYMsZa8wN4CCPG1muD6qx6/Q+I6zH6fs6
5JdY3uKlIRIJ7xAcRec4eaRjioFZKMGLgCTW8ZS5cXq1TvP8hkzUcA4u6UWnpLbGyCeirmZ+lwPK
CrY7CU8zq31d1KyCBM6vCzwxVmetq/UG2AwCkYN69XAHmwTxzeUmo8MzF+GVIBNkJZi369R3I/kP
PXype8cnMQkPKsZqZl+UziFKFNIOdOUyBsnTb0JR66VJVhy7zB72U2K5oSMzdpZNKu7las80KmmR
hITKN/eFS58E5Il9QSWNe83xJ+wBK/cc24Inu1KO+2WC8A9pn4YbWsaVjmppqpQTefE9Yy9rrb0A
t+bLtV4PrEvOrB4nrw18p4aMifgiOK/B85gH2YVMm9OKSb290y2GcfWO2BwXDoB0wQs6I1qIHR7K
ngd+yvjaDitOcOt+6IjI263GKB6rtsbET7Cqbl9KNQpMaRpw4iX1wWOJzsB9hm5EdKGLfSDzSAp1
/+K2yA4qiagQuEgUYld6CwKakZlYh3HH3Nx0GuF3Y40hthvXEyvazR+/6Caa2JY1/WlO2AtRS7NN
pgR39ZQtXWk2R/p10pZ6nERB47FE6Y8YOYo94EF2h18HRX4qR3KcGmZi3NmxJ+Kd1S7kNah8W+W2
cTuOl5URuQxNInWCJuXXDNtxY+31WlPrLodKYGpd61kXqGqoxPW8VtMNhrD6AUu2gZ7VSpg8G7bG
ggiqMyw1kWFn25TjfozjMt05hu6qsCq96c1keH3oqTSTs613D+jt8vXeH7TPhDzV3FPIKOaAtn5x
bvrG6iiiJWvufTIszRt0GX4j3jKkT+tKavOBFb6qD/xD1t9bpGJ/5CRaHrEYmpvT/2XvzLbbNrYt
+iv3B+CBKvSvJEFSlEhRlKzGLxiybKHvuwK+/k44zjm2bxLf837yEie2LBFN1a6915pLWlQ66zjD
m77L9EgiBaErd2WUVfOOsPOj1dvujcHYcb4fUkmk8ZhGoiRTc1Ibt9LEtdHCGZyRpN+Zxcj7SIhe
kvtJyGpm9djJ0qlOdrMy3EOiYYpErakpdaPEWF47RlvMG74THTA3aP1MhIFGBlEmym1IFPhGIim4
0+gUQjAibXlje4m8Lm3ydgw30TxfiytKNZPw9Ac6uPFGNzLJfU7NMPnc1E7ymuid9hHVzvCyoJ4b
vylNk3fNVMNGS2bDz4WtdVd0Dcw10xZSBhHMh801f8AkI0erNMAn0q6mcGW7cx4d8GNYMgef51gV
xyxS0qguOYExSbGhxlh2w/C7GDj+o6XhsBDQmw/BOVp5bx4Zv/ao/2ipPwiG5I/DOD+ZPMIAv1pF
he8Vutzb7ujc2UR7bsIumMjhimAuYbTQfWQBkPw0C2gAOBN1KYLWPGW57IdVTqy3OI5NWR7njuJ3
59al8Vx36jnECOetOjueSfaIg8xdD4PetTSQE9Ufc/IiTvMk2gtofvKUGFOr8E6oIWg4CJkEbE77
3ABizPzBBMkTHGpIAe7JdFOx/W+78v8T9iCY7FGB/H09tX8dX+P4x3rq+5f8WU9Z5gd3qYlAZRjW
H1raP+spW/8gIaAJUzBKXMqmf3nQpCSSeSnB6FGapi0XI9z3ekq4Hzy4IFQ+hu4Ifuc/8qARFvFT
nxLh61LNIfFFueVyvFnEfT+A33TAFDOhx/K+bSui0Ko5pzM4COq+9Zzl3k1lhs1dFGfNW+WkEipz
ql2kV0/AdTV2gix2rTV9GgD4gKLGDdKDdedplW+poeKt1vl7bC3Ea6UNJTVbo6p0yRgyrkrcLtse
Yx4Ty8SDj6Crc+QVSCySlLxXOdETSdDleQSCouXX+q/FDKViFZmoP8C+R7eqYMSxitpufPWYar06
iBbiTRhx2dbM/xe2G+jdLd39+oBHrfrcyyh5pbqZzjjJxUa6yfRC0lMDzyCEZ2FMc/cV9TpJqVUG
ml/qgnhT+050GvZeeoDyY2+o+Xek02+t4H+rNBftsQsLlMYznkM2e5fH4MdbkDPcSrSgte/nxvCu
LIP+HfIjKhGvpIu1MmQNuiCWuXcunUoCH5d8tMp2S2sNd33YEXE4+Y5jlVfe3A8s9lZ0kr1ZfhFx
qj0VtdVeIhRZvhUnybG3OlC7UD+zxywL3B2Ez2rbI9K7dd3mY4cVeW9V4w1htfJBRnLnRN4XTob1
5x9ekvMfn+5HtuzCrfyxP45KXHeWB3gROy4j/eW5/OG5q+gah4FeFfcmdMUXqFnqHAKLfxbSRGDj
6M1VnxgNmSQjSBWAD5K6rJu3LfC7o+qV/rlKBZfBs0Z1GxZmehhLg4bKxK9qQ8qvsirFdajJ8Tbq
bXEDcRDisxs8snfInRfH2WNaIP+x00zfx8UIAkuD4JgO1Hmkl3T+rKPVWxmdPlzrs/GlsPubsZFi
3/WBtQcHgSjdpItGeZL6ykKuRNUdba34Jau85EDS5viG890gZ88Y36qGPduZsmbfdEsuQhQNayx/
246e04WXMj05wCx5j1Jks8YXHOdJs7KDxm43aTJb165J5zKmxuo3cdxyiHASb6fPjWRWgJjaKQoy
Wwvu0qor4uRIMmN9M9FkQClXVF/dDOo/waioC1YW5P69Qj+E5A/8oqeq+DpDXHcMaH+eIYwMRyut
+XASKHvu19Gc7Elo45w1m6G8aHGnbttOcEFlHG5jQpP2o7W8m1o63+XD2D6ZEQB+L0zDG9NsPNpf
Sp3++dn5Zc2yGCRy1GRWQ8S7x730liT5H54dGVKQhYOjXWj2zHed1xc7DRzC46RGAtQcdI2mtzw7
YFjeRlL31m3XMvU2xyn6klSlOi3tiwNkyfrJqU0iIaNM39Vu9ayY7W5qhpgfcwCQ63RorGyVDEax
y7j3NyUcwJXehbPfWqHyp7yUF8yCxOE4Ex91IlLpSG5svGa5mraDacllQS3TQ2NVnfCtjkRUzhko
bhM1qFOTlvPdt8e2YvSyjmN7OjYk7dxA7Qne4ZTrz66Wt0+Lg/OpgOJzituY/Jkc7Eu0MaDPfC70
dIe1hlCtXpFdSsu/t3fmNKeOn7oR5yG9Lif/ny//txP2v9er5fJzwHcdnVVLYvVwftEnj7VomYs3
wYURLaTJTgAfnJpau09mj0+AnZ9TdN1qD8kUky5hkfNcHUmcjtTOpf4GHsI7CBuHTKsDuVrVK2a/
ZmKIMBKUsoCGX/BB8WF00saQ1PXaH7XM36ri/+oDYGjjx0LrbzhysYX/+PwUc9pyhg+dS2bPna8S
QVegComKRAINFaVgnQnqkfVC2iwxRYQcwnaJEdID3boWox288+4RrSin8tVQjrixR5UeIln1wbbO
3OAhc2pQdlEREmn3zxf/2378y8WniwIJVkogYKRE/fyzc3yPm9kcrUtJPxQaRNsG7zzNAep7IN2P
Yo7nIy5nAjcAKuy6fEGcSlANV24VD4cyd2nWe7K5yqwlXtqpNSifubdDUtnBEq374nZ22/jGkXz+
MYc1saLN374PbBPcIng7bTD2Vwzr3GGd1rM690y/CkR8DkSkxCKgUTYsQ30fPAFlRCrjau6BOG98
3ngwtllrhES2ReoFtdG8a8YFYD9F5N1BTHHXnZTqqwhb1itJ3jODl0oKfzYqb2uU6WeRN/s2Moqa
zJWquqK8D14gHjVX1ATq/O3VCzwt/EKiTDT4pAXw4xUpykvVyEsm26nf5IkxrD1ZR1/0ioNZokfB
C0/e8NXM8mUFWS4NwKFDjzroaOoLBMrMWflIWMHCKfP0Qa/kjHCptuNnCDxv8DfLK3Bo6iodJYfL
hiRNolXlTaTGdmM5mTolYmYv+ecHgSKRO/3TkwC4m5pBIM/8Vg7+UjawVud9mw41QUiiA5ui84LR
0mJtzkZV76agjtZOhGZpFc1RuKUUq15tHJjwOliTfJAzV5EGmJNBS3ao44x0wCnXYzRbWhITMxAW
HFvT5XUVjv55GvXsI8t/91mO5vC1jx1T23i2lTubNnIXMy7l2JHDP3xDR594DszCyMgHyIJsmwkO
vSsYXmTLh5raAHZ3rpRJVuxYCuJSI2zkKH8w/9S2dmfwYo2QxPT+C8lkLJEp+K2mrMu9EnO7M3lr
MdTHS8m53Fe6zd0TJ7Q9ug0iQJSMZ98zpidRoWrCfGCs+Hki+C4JL4QXmjysiWyxFdCFfsN7hj59
GNJDKRJ9PxNbqWGvAK471zIqj8jAcSZXYFUf2QfiR0JIsmxFh5tJUBkDYGpxLhO4nNZ2CODR0ZFs
4VqmtxhV0RcNYsxFG8alwIFwc9BdxVbV5uSow7YCOBr1nd+pKNf5uBiiV1nZcqFIfufXQdfzGkyR
nIO1a7emuaQkFA9h2LVXgW6y68wiMT5HRsC0OBR2lV5rXbeUP950F3ZxicIH1dDnHLEzTb0amfXE
yq6vtWIWNyEwEwg5cHFX4YiJg0hnQD2WMIxnUc50OSe9n++SwiMPSCBzuzTUlvtuaaOsGFPO7ygd
3St6iJqf9TlxmgiamE/qzTz65jBAy2ntGGpqg2UeWy9PYVxTZa5U2Gw6z0q1lVUFDJKMOXtnFH3p
yjqL1xZlKwP61MEmMaI6cpw8OkO8HtdsBh5Xxpvmu28v0n8nBb+bFHDmY/P4+5Pt+WtRLPiG1yJ+
/fF8S8tp+cLv51vHBBwvXeEsJxgXignL0Pfzrat/wMMphMdo4JvBFAHtn/MCzrc2BEudU6zwwJ/8
+3xreB8g0JNryEEId+oCRfkTovn9XEEM5N/v9d/I5T8sk2DiTdNARK/LZdcEJPDzhpnl9N/ySmf8
7xTptKFrT/PGyhYaRoAH3PeQDRhrPOFNvh07u/ZWsm3YUdxS6Nu5BsS8pjwkppqqOLM2EWdp7Dho
2TeN91YNXXA72vZ0nU9C35hxr8RqzpEhc1xpyW0TE1FXdoZCQzNaofmMdSuK6yjAg90k0UzhKsvH
pp3oHyd1dKJToPuONs8fA6kZSw6DE/kNUaKJT1e2BqnWqGKv1x4ha0LpzitnZDxFqUDcsSptA3MQ
B5F0g2wl2PRRsY+dOf6qCRG+jexlR8XXPFtTmfQbFJzmTZRnAVFdTqv3gFE8RIg9zQC/1Ebr7Llh
dj0g7b2Ny6g7UtwjIQoSglD0gOzwEouszwyDubQTJsOarD48+9AgVxoHFxDCuadWHi/5asgs46Pb
cJlhH6d8C7wcS9gbGTqObSJTqEOfnoK3MmNTHEgdys+dZtjbzp7zO+yY5Tnp3eY2CjA64tEFiIF3
ji60y8qYjhFBax7G+PXCWgRkGOr+5Ngoe0lRJAW2sLC/OU5305fmM3V7dy+gArs7twlInZdaElar
vHfTHUn0xqPKUrkFXuzu8ipM1HogaeoIPRwsuqGnpH5TFVjW0F4QQbqJb9uBdTBAI7zT8y18MxcX
ZzhTNhWbFm/Ijpb+2eyXLES63sZJaG3/IqYq/NjARrwd2sRaezlc99bt1hZaX+atJLoYWIIOXraY
EqqkuEO3ax4hCz/Fo2lvUuxBm8nuJzKiwuB+6q3atzUr34+oZ/VSdOsUZfKFVE79tid4ZhMoc7wK
bVK8E8P1c5PJf9Tr5SaYy5wD9FAG+4TQmi3HnvTdG8c3QQ21pRMblOhWM3HhIWfNR6eJal3kjKU8
8AkkEsCvkCb6GOuu5GlbI2O5xtsUrbDv4baL2uc5h7MyE4aFk8oWcIJcfsqWEUDYQyMUvYhB/Ufa
M8PD8IqisL5YWVUdJwhMB8dtCcPVIiCxNDzXmdlEJ2OoeW54bMeVsie5qybQ830RxZtENxkqVTat
E1dY6jKNnYUVKibajKlSPoXio4uzJ96ChxmRYFhiNu0e/1YURu4Fag8wFNxfpH3fS5la471Fw9gy
4dXRTn8UoGISX7eS+NpudOeO0JQgelLmjAOqF0lGjJBXssNlAEz5/kN8IgRCPnkGIY6rLBFgMmkA
UOSaotQsTplGkVyNJXocNvw54dMk+kxdgpemGe6HODbH+w5mPH6UMNQS45Tio05e0rRr5mJD5VA4
SIqtVq6nighnIJ9SsbL1cRi+5CIOsf1FggEPuWk5jyeiN91X0ywYV4pYLQqUcSJJFHEGo6U6N7o0
xIzsmi99iQ/xzUk90kVfuEYezeus78oD7ikDUXQRMC/lXzYwO/izlsboiVTq4KFIe5vpCZ0X8D1d
IwNeLIT//92p/z89aIiiCxvg73fqS1R++fo/V232Wnz5aaf+4wv/3KnFByF1iWCWnZe+8RIM832n
dsQH18NPzdT/F6y0BKAmID3YuA9MnfP+v/rQJn8dBpiFqkZ0yH+yR4My/Pkog+PZdQ3dRDqHcHY5
kv+8R9ekUTe5BzdWY8LO3CYq7wln72I/dL3cj6X1PObDcMQTA+28r56z0NKu9NEhkrInrCufI3yE
rZnfeUNeoPHSH/E9hjRJszphJaMrNC+5v41wsrVJINk2oVVE7KVzqrIhxX4rzokam1fPyI/2mB1Z
0XckLwabrrGAIY+5tQIn6q6GJn7nWBKf0GyBhncqhLVFWa90jfBwZUl0/fp8XXr62RYtkrdmfF1m
QbjTUASZpN82Xfzeklu7yZk2+k7pnhxD7UYsB2sIuO9eStigGC6BsqAWxv3WlOkRiNLZTKZrFEoV
wcfaiun7K1VEuSkJ0LOo+LNBvIFxf66ndlty3mLCGRlPQW3u48a1V3B9Pb9sF6uRRiZsZzynQ/bq
6Kh/9XC80MDimCPOHbvgBmj2e1LBj2gRyG6NjCBQI0fe2i/yqGEcHkJjvLiFstcu0serJvPeqAC8
nYjMfRjCR+sls+mMUl4baVTqur42rfggo14S1qce7Gi6jJX5HBnpIVTZa1Mnr+VsnZzIoOFtm61v
8oFGM34vu+lsMoTdTka3hf8D4ZreLkpNQkg6jnPw2xIAblwoGZEmiF6JxFCpR36cet26Z9xw3VWs
x6G2XMsof+3FRHFEb2zVsSLiKieMzuQPEEN4xql77iSOimi+Fi7NVm3QrysH+vCQRu9Gxh+zRHxM
U3VN1QiUpERikXxrxZrTI8YnIhM6O0MXZ2gbzszIxGI3oVg055uG7NJymh8bs6YnZKmHXLc2airG
dRE1JEyU8WsxjJ6fSYV/Zb4eZBizgDfxKa2d55hWt1sbtx5pJGt7RCgNi3y2+mZfq+FhJnw0jis0
xY2xD1FxobcABpJ2AzsTQdt2OUX+iOME744wDh4xgL6aOwz4MifCttUfi1C8eQbu85wO3aqDmSac
4aFu+gdTZe85igRi8KAk97l6MAJGB2lMJClTexhOthathYhj+ilcd1HYJ4RAz1iCky0UxVMFImbb
LV/H51xFCjnhaNjPRDlPe1vxOLJFnCqpVZ9wVnlromumTaMFw51h89hlKgzWiLmJwAP5u0d3MBAx
ag1XHJ/dxTsPBjaaMh+5WQ7HtpqIy8yGAxqcdi21zHjrRPtpGhr7RrhpRb2hyhhpeJNGVbIBe2Bs
SA4fXwOH9ukKu0lm7xKzLhgLBI+50qgOZrP14lUuke9EwQls8CdAznS9VIaomO1uNuJNBWLFr/Hj
i01j22Qax6qBZldCKrGd+pRp0bkgJt1nVv9YapicWtp2GHmsV1VMzVtR0AgtEJz4BGnjVZoSGsae
vc3jvEdaUgZnlM2QAQoe/zmRbyWJU6u2zpGPDDRZlRRbw2Gqz09BJYSncFUHnEOUNN1bBjD9Tkke
uil1nh3NBiZcj1fB0LxrY3Nt2ukfgW5/e9Zi//ixIcUqDmeTQC6TV9/BSr38/g9teVL0zD4Z03Jv
IqSiFV13iyzkFFs1Mylh/6YBtgwmfzrX8d08NjQMxzoD1F8TqygC+8KenGIf8qqDlUhJ3DUiejcs
6D9spt/PlD/Oqn4ekS48juWE6jJs5biKwO0XxdnoOMpIgqrcS7gD3hK/syzHiRgR6bfoma74lf6b
HvXP9pHv3xPIEnI7iEr8++drGRqFF7k4oajLrAhp5fBQKl5szTD3o0Yw5vJ5swzhcsvq9s8f11ha
yL9c2YULxeiZg7hw/s9oLg3HOZncYk8b1sCWnrvnCRv3slxco0NI97qn3sZWDdt0hBGaDC3vLXxI
HIoEMqMgCiGt9CFxTyhc956XQyOCkyvd8Xq0Wb5dm8Mb+OVVXSbHwm62uTVcVB4+6lYEQ1yZpx59
GlG9pbcjRaJ6CWGxrk2X5eGfP+lfPELQn7AJCaZJQK1+ubEyiz1GOCaGGtluzVI/6958zmf617/5
Pn91RfEA0SLBC8Sj9Muw0xsF4j13eVY9Bsscpc6TiE1fpzlBMe0lm9ZNj10o8rtsmM5Op+d3iJUh
+c3hez2wLi+lCmPxdCWkYqoJqtEb+wfNs09GM+wIcwDFUMU52jg4brWSKEssOe1oXFe+iicgc3rT
XopUPaqGbZ/4VvOATyhH1tyV12YRvwcx1o8izb6lWJQ7pSXvQTk/umG/nTtOGqoy9tFk7aOoiAnV
mBcFlrpG9J6tZT+fnQk2l5T83dBKPjUWNg1HUGP984X8ixXGIDCOrqnuMrf5Rs75YYWZHa2sTc0o
9vMovpUTipXNqqS9wna8/+fvtfSFfn0LLJ19ijaw41mLae3H1ayRU+wQ1l7srXS4ENt1yBnk/eZb
/MXK4thMtKFOCXoUv/am4qgm9lvXi33pDdW2jZVcm8FM2ql8Qx0+7TpCN1Np7j1NnsbAi3ynyA6a
Cp5IOv/s2gMBd7irkJMnxh73Ipusx+pUTfmRhs/7bI8wAAM0jGQRI4FD2L7q9bm9oXfu4w376NJg
Wdlot68IpSd0yaJuAUxEKpxXV1vZwB4BgS53vaJnpcv43Sp4BOs4PQ7Mu1IrnGhMIymYBEdYiwi/
grP4GgHTpSwkkcfGfP2bC/YXbyz3wiNXknUY2YD8+aYsRmhVTnmxFxkHhSHK43WM03sltZTPHHEF
YsotzFXuKbc40gctUxuaFrcI9B5dpJE+bRrknME8oroSJS0y/XlMKmPj6pypGUSegt7BwBJYp4jO
4MZqWImqcsT1lkyPuhzf5lZfxU58rwyqQ/JJmJppikAV/XGiEFtVQVTtjAzmfDVeQsvuoYDwfJrM
BletPYxI/MB25kHm7aQ1P3pVM/whff9PtmH2jOUf+qec3n65RmNY4yoch2I/usWGEketnJEfx6TD
F1Thb+6IEMuY6Zf3ZIkLZVljJun+n3eyNo2JNlBfQP9qC1/YGATdIDkE7FSe4P7MJY/kPHFAwvPd
rZKECjDMjnZKAdiXgQ1syavWMV4jVL84gRlEdfBy3M/AQW60wb3NPGxUkUe1r4rSgEjUvuXJfFEZ
TVdn2Yx5zEIjfQ3GpUoleiKZiUHvofOoUq4pV/2hS9xtxy39drxEu4tuA8kGxCdQx1rHV1TjsK2C
vltlUGeulKvO3w5BQaHwUXQpFM1+fIg7DpIund81syHkk/P40HQAaSfTA44zPMhUnGstPhgG1ZpA
UxovDeflF1rO/wmG5YGsevz2ZtP6y2vUKutUOuODjZhwlTEU4X2qICnXVEt6kBxVDWnKqfjTDX2j
OrF4xbqgvvEs9dZ03WbsucDYKI4xzui1pyjFzcx8TqLhMhqmvTZKEF0FOukhOcw5XJsm5AXuuuzA
oXiXB+wsMWIKRmPzoz12x0xYnyIM6odUWKcBrDFklImhLI6ZuSGPASwUWhTrlHXms8Sk+Jv92P6L
15tah3mmviQlG79GS2FWSmpm3vm+daY3fHeXVmffGzhIBhav9VJ/fTtql50nth14QHBvvPNFBB1w
ZH4Jd+OtoKFFckJBqg1WVHdoDIf497BeQygpfE/10z5DwMABLcX2FpqxD0UsfKvB5B2rhuDCOWRf
7ObIw66WUeU7TAo01pikmx4Hg3JLb4xqbetxv1YhXIbMpbIOORiyH0YGLjo4lYtMt3/oBlZQnKoE
tnAk9Xrmo31/MS04SmVmKz9uCBitR7B00fiQBAzocqHNaLGnN7udq22Dld3hdIAX1z4NbCIcMvsH
A2LGUs13zp/7639nYb+ZhYGVERR/f99huy97TOnr16bM4p8TB75/6Z89NveDxV9F3+0PbioP+J/D
MOMDvhUKCgqY73lu32dhhvUBLzoucUlksimhKP6rx2bQfmOvs3glbGZiIA//kz4bcb6/rNWeY+mW
jn6E5ELO+7+eZPpYpkWTxAzSB0eMvgfbjC4EHLBdBNhhC4nT7NfANdw7Qthm0DNxEZ/ojpebARAM
2iqjFzyosfFkt9F0Lm1Z3A+tHXzyTKHO1WyM1d4ZZ2tfNTA2Vh4o2WuIWWyeaYEinrm4nW86TcHl
i3DiGzfU+dGJ4RXnxQytCyCKOqv92otDomumiSqPxjLujHlIivc272OcO1AMt6nWmrfIS9Q5JaZ+
rZX0A3y91gySxYhKWXELimSjGREYs0G1OATLCao0Wa4VyxlivD43DCZNrnHFqqkXvsrq4UVHTO1t
kO50X/kuCPUas8B+GPRgy1duVccRf3E2+d6EflUFHF3WKfVzCpNjpA+jU7j6BsLB95gbvrcCa4Gb
WuQaocoJvsy2xQqcirF9qmYNjWrAT/ZkQqJ5KkaArwBI8KguwtaxD4qHqnXL264FBH2tahVaG7On
y4J2kMkIwzUkFbgVagYMM0TyO5Xyc9VsHqxTIiAvC2cI9kkzUc4dkqDqkwhd9xxkVDIr1nJdbAII
Bhh1yNHbOm7esp0hyajy6jYVtXe2CCePbhKUw/uW67cdytq7Yb6BLiKKxpuo9yB3REOOLNEqynsh
avdO4xzBKQW4O3ZPi0hs9iT2GPEQlClA2Im7o5GGcKV6p7xNm3rQ7mdmM77tJALpPnOpOkt7k71Z
Wu1+1vKOzwzqH6Fb/Xlk/3pp+lI+McvF4uHR+rLXVghwTWg5BJQu6hAhjJN3pzCqYEo0vXv2qPBO
GbMKWfgbekwWwa808NqFE4lVYNNF2vjqzhizU5AxN1VlOOG2n3R8HSop4j00s26+Ag/LYSoOeu1G
Bsg51qN0ct/QlVtE2Fs9IPaRxdQIJUXVXxxa5ulNRAjuuXI1YawEnaGPBZPgY4QReyRUMDM1fQWa
ns7n2oapbuxCKIewBbQkGdFZaVyIZj9ZAJBfalKtSQL1RmIBK9sIuD8QFFcoHPt69AFguNsQFLDs
9wGdrO7Q2Zizr7K6nuInWbVed7D4B/0nj88zkYba/YQSFOtTcHTyfLiOh659iur8FHhGeIOWg/Si
BJcZUVrSyEtTO4S57hCLAJ3lo2XoMarPJaYPJ4MfNFO61W3+szN08HdzOD7GnYw3mheVxzaJar9l
D0t6EW3AGFAHI70RLni2aHxkdhrikbUj7aGAIbUrG6TYjJ+NvFrrroAomMCKg2EUAmWSbfiF8ANJ
NrEeg8cZetlvpk4p6I16cgUb39pMXnEpZ/emS1ryxGDtArMo1WGMk953wMfQWsYAVZc03DVT+wJT
wa9xRK8Bnu+Ui/l6iiVKxqpzToRo3HdzS+h1OO7Ip7QeRYNEMekx581TX96Orn5BK8M4uuEorLXU
DaEJqWDIAsZrlR1ug6JdM98trvWiar8mk3PSZxm8wHAd8d/W2X1hU9wmQ9muCXbF0QtU/kyeirGt
S3wtYwwjwLTnU1y7wAZN5tsRYWlbYrME1mi+StAPAObelNUmdeeXMnBolWbO7Vw1x26E/VhJZMbQ
K5tdHeCFTGxNPzZNMN7aLbpELEyfPVbbHUYy14+DKdiie2ZeHlhkkYG530OzxOY3DNoSoyHIx5yG
Ve+En8pYtptQcPJJnanYQCIrKUzK5mlM6nGv52H3kX5Px4MxaruwUe99Y2e7aVGpQ4EUD4OQwScj
tTSIk0FkXtmJmQN25pRxBeR1TKF5mNZ1UcfV1vMa5qpViL4MDZZ5cMkNWStNc+76KvKwULM1JTlM
w84yc54Ke3ZOU1sDMxrSOU58t467CzbM4NGrLV5ZKw9gY/QR+eYuzNYyLTmbqDh9rpws34qew3QQ
S3ebt523K2csDNUY6E9eE2p+N0CvL8diPoEHLDGfjw3um9y9M/iNY2srDfQ2jKSwzvW18OB9he1s
nxiGCpIwVJeKg6WS8MZLc9ejR2bV66yLe2edSqrGFXrCeWOOkJMsMqjXgxTGyVgExxibFH45LHsQ
qVHsOxgxDloDSbOpQryiWq89dpXePvHEFfUm7sfqWjeahYlQ3tHs109GkhYbl0hvu894DMxxqyuk
imoZ2khoEauhNTU8Y07y1WCK9hXd2ZLlB9YOakkwErNi2tOhoE1iAE+sIVlhgPpYwli6RF5K/IXb
h36FJOWmDuQnzevf47gIn1EFkYowFfq6Na2PhWlpR96pdE3y5sJcZp2bpzr4GDbmjgbrp8Du31xZ
W7u5NDtAkvOwxt34PA2Tt4EqKyGWEDdKiOBqMPSrFPsI0gBZfQ2JHFiliVZi6DCS/SAZya3lDClm
RpJ2zlq78dN2TO8KYZ+KEA4oLb7ezztJeAJa8gWCEDUjoHSRz6eF0uNXefuF7J0HxhCUUtQXdGME
w4uBJB+RkO1JnE6NvZfFlRCNpZip0a5yqlspdjkfjjDxZ2n6oEmb+dlY658i6cR7ktycr41oLv0g
3smvh2sSk/euOS8F+KxNbXXxTqW6c/CmYL6p9B5huUEMfMhZgFn8ATpbwNpZVf5A5P3GDQcyhNSU
XxlDBUIMBEBii4/xOKU3Gc/8CuyZ2IqmpdWQdNG60pMdjN/qUHbq3pyjdivmqGCyCZUgSuYvHfXn
ujP68p62/bCO25lrHeTGRD+F4BCLMdBqKtp8S9RHvmo09y0I5TPBbMGLXlvGLa7kbI326a4WHc+V
9ZbLXGBR7hm0kU1zTexKed3X8quTj2vqgi90PetoQ2BLtSYZZty7FVqk1qxMP66RMw2uHe2oWJwL
cvoQneqYbDEMqltZOAGgz/LQcNOJcNrFkX6KJjSdlgNJIWGCh5dVAeAQiTgZVfJRAYBmqhr1O9Si
FlInWZSXPurLdcJR0CFIxLLDEviPcm+0urU3rT0/dgmCVIrNWhS3pdOFGAg8TnnlO45XSAg53iNN
vw3G9nbOEH9EHepfuBtJlX9iLgqKoVUPY9ufK9HdIpw8Uq2BWLFnOm1doNbEkaTUgGCApoTX3IJc
PWwsvJyMqhzTuikS172x8xpAmY0cenLgldPmms+yKdI/2jj/Pfj97uDH8Y0z2t8f/B6+qtf2R00F
ppPlK76f9zzjg0V8g+EJD76osxzQ/jzw4Qb+YONOwSdBb3dRRv5L/Ugit4kEQzpg+RleMVP614lP
Wh8gmDL/IbrlO7zsF7XjP6kfhfmLuWzpyVkmYg8H1Ppy9pTLoOmHljnviwZfl9zpsZbN06CZDpmh
05urZHaahVb7EdaZlaK5fXFG94gLcHi2h6S+r0qgYnrTHnq8+sBAHeTwZa9dTYFhB7uhTCK09bX2
2jsOpAO71Ou96QZMoC0L0/iZoKrJuDPNOJX5Cgq6cK7IYnPliZG4Xn5ss1r2bPokaBs7oFjIvtwK
bVWyhv08Ex2VekOXE3IbpIn5v+ydR5ekSJpFfxF90GKL63APrTJyw4lUaDAMMDP49XM9p3u6umZO
zfR+diUyI1yA8Yn37tuvRAhxyAst5fDaxIjMGWp29EA34H5CUKVulky7qLD9cV80vituJpjreBeu
4E7bxpOwLMkOufbq3ET94r75Sz4CgFjZpwIx8MnoPjCYImsMqV4AJrxm+F+9ZItloYByIlT226IP
+s+qy+IfeViRyby6NEYD5MUeJiVqZ+DDz3RWkEsnXsJ4qJk+nsmCWK8MqKQ4Z7gAFLBibuO9ssnc
2q09W7YteQlHGP/iw3TlRBJ3503HyjIxOKM4+CDEALO4lxfwUsvnvGkEX9Zc3Q4cYMfK1W9VX0Ju
mzQizjaB2qZzCJtDmxfvpSlpPRcoEVFsbntfngs9z++kznYAmsYHrzVwFTqV0B3n4ffJZDqVs/7A
Dkp7gCGpNt4pN/WbUQDkFuhEpLT533IAQTsvq+fnNZ7BgNOnHeiP3ljLEHgaCX0YIySZsdsd3CQh
Srp8Q/+KnamczisY+zSp87u1GKJNO08ffTvetKrvjvVUii2Ygi2+fDcdEbadhbCdPQlvD0Xe9iSu
1W/CtuCtc+rv6lb9DMsuvG3DNXvQSR/CnzBWmmA8oSXLtjWn68FXPsUy8HMXlexWKWUQyqOP8bUq
LsQpy9t4wroXsWI+RX1Z7juzBuls5cVmvbI7SINXh1YF5TfikM2NYSSxE0NgPWE39QHY5D8zL+vv
A4v4qak0z0AOGuj9yCrhYpbHrg7DdC7tMPX6JbDSLsDyhx33xLlQ7HGKJHsQvTy1Cis5qFD/JKet
PdHIIs7k7EgZNZcdEVblt967loQBIbB5DlQb/Ny47XsPU0M3LZtgtXD22arZITAt09g1L07QwVdv
6jeryU4wzwgNG5lBY0F7DwgDxD9jqptiQN1kIYL5hedUfp1XSLcOI/pa+xgY1AADjl64vkAum89h
OHHHgy8ath6YNvQ5IStfFaO3xI8Y2zkwBsWzbUE8cST0dX5igqKj58avxQM4RrIphwxRi0A9gJkH
aGlG9CBtDPmCL2PYTpvJdtb8QOaay7g9l/j4vYnfxoVVQ0VFmDg3g7exM6UekBk4WOW5LPJEwY6I
jVl+DIJDdZdH/nIzT2XHup786uQwcWmZjbWEeDMGXm1NRqaefjnDoEs69oy5l5nn4hcI1oR7TScD
zZg9CH3HumP8GAOuFmDAPth4R7X2ueiSFskWcI5isNyD7aK/GGomvktFcnvRc0pADt/0Nj1DQG/A
ohS/kC0Gb5cla3OgXsKSFa9fjOMnb4Rmmbumsj65pd7dtbQJKSc4sR3o5K3Bv6tsGPmycatzZ5U/
sjGW29IV5Vsrq6ZPQ4i0t8zoFXrzefW2rLrYQbTZ69CApUmTxLs6uJv+xkkmlCKeusAFFk8o8azn
2h+jT7cNsEzXybBZ2wRv4ZwX3MbaYMsmyc7safrs2xCSC7TDia5vmiagGUWPhKXs9j0A7IO83rWs
88NHQgs9nHMBFGhSw0mxV7DDGLCXy3jUDvQKPC3kNQ7xGqcoCrpH7S0fJDAHKEba5Lt0x8fI+IVG
Xu+poxdPX8KlYiNk29bO9dQJ8kRMiiJ9N7AQMbGg9v1dZU3WGRV0sY/V7Gw7ewWs2ZsyXfKYLpzM
xpTA8rtSx/X9atnqdikTEDrLHLGfMSQ1jqBoVeTOu8l34RkmvkltXKObpKqwbzrysFg5O1Zvuk1m
Ti32shjhMKVubBjyJ2gWZCRqQD25o5/mGERdHTMS7P0WBtbcE4xkzMFahuQkbZXRWRubKWLSfl8I
LNjZFuvW2bEs9Is1gucW/V6KIGR8ScoKJmTMBmmA8rkdp+GEYj+n7ha/zBC9tsR37ohCmPf2KDD1
LSC3LXzHdB8GzBl6rRurHn7QB99Sbs5nx1yNS/radbpRd89SmtRnwxfb2Uu1x0Nln1bG0EcriGAn
i442i8nwJs4R7EMGAWpcQwfDAMd5N4Rf15XuqUM0syvq6avb1/UZQw+qbnDFaebphTV0RRpHo8bD
WPrFRtf1rzlskr0R69dc8FPrlb4atWeQ3Wa9kzFLqTj66yT/dg1JgsU4yYesdrNNwSznTvux4uGO
kwKUx0fvBL/oOH/iWsReFlAwKOO/t/imQGaPw1sT86NW6QNPo/X+JWefLd+I8NLnEE2jURcPfdBU
j4nbi5Mdu+tF1QgedVR/nVt8SRymoDSBnb3HS88DY/Ke8ed2G5UzfKoMqso5LJtvLtTsTYtQ6zQD
XN1XKlo2HRCXPRu19sJuFkrosvob5S3fxiKDrIB0KtUJr4F413pn0zS/jba7PtQeYCSepgkyjCIi
CZYPTPDyFQkOH9z29cRQp4tfhijg73r28izn7AThWm/YXOWPM9i2h4Ds0Q8YkM9BGOoNWZF3vtsT
9z3HOYC5ogLLMGZ80Mx2/VemlHpDICYeMzhQ/pqFLh6XKL/iq/WyJU0YiHOoGIDnvcvwzXSM2Pie
U1c4/b1yVjA9iPuPkQnir7oe7Y/ZNt8rkU33q+1Z0NpVoY6VmLz7oA0VQ/CKqF7fFpNKoaIiGlQJ
8+wg4Iqw26chToInhFSjveHUtCgxXOFuAvCev0bpkWTMjZrznaLP6tMlkuFBCCfglukYwR9pcuGG
z+7Vvp97zwg/5w06mgv4geoLbHb7GwTtm0YXGTCoHurikHs/QOMFjOFK97uTV3ioV5Bn0Ckw8ZyE
7pEBlTUxlltDlul3m4jRrejn8XnVcjhlHJ63eBeaAzD9B+yd54wWMdoqHgfmyBav4nIOVfQjy6N2
U7hjdJ9MQfkOrNa/deYy2MpWNyAZWCWKXqwMcwZmyv3k9U/S82VJe2iPd6Z2Y2atWR+k0STmfLvK
GDApi4PlvouBaeaOrPZZpKc9dmdQGrwuVCOhdagCFooHpADlO6dZ/c4jbv6CMdR+rquJeN0qKk92
oKl4syG8GTpMn2mJsAicHwrot9yFmHpW1tJi2ySHBQUKN0Rh63on4IrfuAOmhqI1Tn01eoptqLDd
rPYoHydoSO92vM4/4EioYzz22EKqarr3QU28AmmQNfdfX01bD5tI3Qa4IKiukEJIQl0r2odRv+SY
ypjWB/6cbNdEeAgoGrGoXVlxP5yBS7TtDkNH+KqJwQ6/5DUTmq0iuY/qZ/YTbkQJzHORIZN/nJLh
XejVxYeKNN6tPpqfm7UDADIWnXXbdKb8IPuj28ssbq+wLNMw8e/sbRVXeZz6fm3F6djq9t3OTPao
+KNH03K8Ill/1i21MWO3+VvXdj2ulwjt67TmZ9lRkjadGogaaVX7wqIaNY0duQcdt/Wl6sdhv7RT
se3zodkIa21YwUiyezVk90eWYVJug5VFTsWieqcqZ7603Tqnvlt1xzky+YMrvGx5iqNK9vcG/3Gw
TXJjD2ENGy10KRbgBCTLCJR9dlkE/KDcLBnUpXU0aP+5n3IYaxxjSx9HcsQCVLRJquG1r+fG+NYG
GKSza1bRya03Fpyj6A/B4o+hd5yKMHh346tGddW5iI44rYTzDWtBtrWtKssvpbomBXAJywrdX663
oQusflNbkeb0ITTmoiZLHGfsOE9mwL3cOgR8rwGEOzUtsIC1FCfJNbmdJ6+8YCwvN5k7R79gOvjf
7e46MMcIPwFMbcXLWCdZ+YGNAQqcn2imjHiDY0yqV+Z+HP/sAfUfQ+D5Vuqw8dkMpSTOuNL2DuTC
CuN4BK46uuP6aVNYn/Ui0PvTH4NbsQ89P/ZmdYfpUYhSkNHst09aOwFc+VJvcKmLbVA4mGqcovVI
HkO9gguK6gDvNNM8CGQSStmd7w8tGb2O/zpSRWL6NSA1Oqfa5TzrKM6HZYf3fNrNTXRi1qu2PY37
05SXyV7WtvsZwLw6trUU5OhwMuHpjdMIX96hzD2FO5qsO69sQ77esdDfmsRSh8b17z0DvwUS4r3i
lWA/sF3WAu5yHJwG0PE85xf0zrFJCXO/LpPCYS8SE+wGVhLoktcrWrkqkZBnbbFDu1jQjVj115Ga
Pu2TqD1aJRAUS/Mk6XQIWTlumIJZtgVto/K8PfG3KPWTyLqfvHXBql0cZ1aVt6Zmlh6A+pNU4Faz
a5ai+ClE6N9mGWyWrRhy1lkW9+7IwT8T0LsA6disEiaJRN3OQ0cvj+A/kjtlctLXGXUe67AMdmyp
ODDHHs+S7TzExK1jVx5Nv5lF/gndtyJqGHouhd0Q39VgwDamteud02TkjuFs+8gxyaSeHjuWl2XR
flhi/Bi8qEZxHR/8wDgkUAv1wyYD6xhj9zgt7TV2kMazTFUwzaiUMGAteONSfJHhNlybTyJrih1Z
eXgVOvNFxDQROW7sdfgBBPULxvTr9YYnb0eUXM2C1vMATjDORaCa3WAzCD6JJ8uIArTDDTXzbw+3
qZqddHnm5cAOL31YdVwtY3RwbFBGrvTLS5Pn9QPzB9vezsQzxzslbHU3TtTbla3c7XAd/5h4FKdk
GJrdqhUpiFVs/9QdLVo1VerY+tO81dbgPlYT5NZayO9TYaabCEJNShRgdMM2ZVsUi4AvEQ48gC10
2FGrHlcimPY5i1v6NUqxpUMt5K9VeyJaXtUbIiGWd5YLY8q859ZDLfBGKfVSWgP54tCYz0WINGEw
K4VjX5wy2POM2WdLbjs1f02cAZ/M4qVF5b51FkdepSDHiVDGGx148TvIuTb1BsmC2wZU4aLne8Hr
TtDxWrvnbikupdV9TCIawcQXzzIE2clJutcL1VGXgyUqevfDK0iZ9FTn/xiDRm7tHDm0sNo3QxDm
LyFaawUiHAOIY+pB8W3EzLYmbJ/iZYI21+eEeE8izr4qe2bjYZTCaZAs+mmAR8/KLIbawXJR630w
IsCk+Gdc7jcmONSzlzx1HFjoCb2gD3l7GVzLWBaTxZ3Q7kK7ljeMwVO9lrmh1cm2fFUiuiXuS9yr
0KewdrD/paTIQbYP3bXpkHwifNoR7iPucInFJ/6B/1V38S8XwAVReBwecVncXEPcbpaAh6sDuyir
xTwciKEhaSO8biQiEv2CxtysZVRzqztvkkfSBgYF8XLudRYoOkbaCVj4yAlZ9AQTVd4V74ne0d/k
o8uREBqp9BF4I/Ds4Ssk7Rv00TY0McFmJ7dus4Td69pgba1IWheOmvakCUW7qA6bGxEw/hsSe9x0
lPobKlN3k/kDkUDqManGH3ZbcsVnS8DSv3sE8EO4TbtEJyhRbhpZU3Ggd2GAuLbWvXb9d0Ca43nK
LIjaMkTc3MD7KWyR78q+dY6mojmTwTyeOsR+TC6mPrXr4AeLweSRBCjGcJkG+dMvX+ucnbM7Ld4+
qiVOtcn7lgXKedYx8W6hYe+OEL7XP4MxUs+cfQR5hoHcRPYw38iBYZTtVBsyzfzbRsYWc5ayxCVu
1/UxCbtbf2rgbK6ejzOkJER3FyEYZ91gFzAfeD46yUpoY7mIz9Hpe0LhfQ+EPVby7zV+c7Nxltr6
7CGV3kd2Yx0rHngy9TA3HOO6khfotO4Ge0dVbE2Zs1oBaOu1y/KNOotbK4fcT55BfN9rLwNjWMzf
rTL8hfRgEWlSWOPNwBj6cTU+oYNlpLuNKG39GptgfnDdwl/vpIkxr+io7Q9MQdsiTSZPbNer3eXq
yY9Y9ZdmK9AcyQ0SA7EvWWDTL2TWnYOqF4M5D4NjmamXJQ9eqRCC5yHLQVEOy3TkPkBIIke2dEn8
pmOw1KLo3OfcZrkEMuY+dsbsszXXZOQ2izEru8gUGpp06wy2JfQuDWv6dCD29EwNMZl9DkMbu10Z
zjd+x/mThhMu/EOeIahlSAQQVDMLo6ZpsTZ3NDeUd7oXIMXDXr5J4Q/nYSCWMS36CHLFDELgsIgK
TxPnwgeA0MS7Yxdlv8CJdcJtTEzQ+4wcPOU2hrnhMaAu2BKTFeLNAoY+V8+wsYWekGF25WUVQsgt
DyzwkXLOqZjwPKeOO+FJltO1EuKU+QDMEX3FOh1za8/VdBQxWGKY5QNFa+zHXZpbjcJa4ZnnYBYT
wyebTVlKGxbzTVjJG9AchBdFXuXkwGZE9zBTW56WGgH4xuNG262DWUoKehpv4/KIpgRtxVZ54hdO
727HiuBxsSjrVwzVNwK51DYQM0D0MhseTa7c96qiAt+iqsNZLgPnYRx6+LXIseKnMZA8TznL+odm
tdS75ZfzjQdkeU5JXItv5WJN77Ww7DubjK2DK9BF07yO3uOInecpsTLaF4md/WxZhfttacr6Zhpj
hcf7KtEFQsVd2nccq2kbxJ1LzUiOITBVWJuRxhu4nTVTwdSTqI/vmPBfycaJ9BrMP+4SwCfQAd90
WwESlXm1NfX4sOajj/drES6Y5d682GuU31Q+R2XXkKnYgPT8yJyRQm0NJwSfDJhQmiN4S/OqHN7n
MOj32uKpm/c+DzMuqS3NTrmz87E6CAvdCTmx7VlmJjopbU87Ymbqi3BgeVDZO/alR3D9OlXdRHaG
KdstCidYN5JsFq+crEdRD+IOoX98bAsn341qFQfcj/7GEzVXiSWRAcf4Ur4wvbV4iGnxYlPfXeDv
6P08Uf0zzoyY0ljFE5IOtYmTHMgquwwym8b2dp6S75ZynB2HU3YMi2DaWljPbzE4BBuvwhZQDlf4
oxM/4CI1J70E6iYkm1cDvGu2/kTXMVMxbpg3y5uxSOZbS0b1hXTBb11snJ3KMFtV8fKZLy1gVx+6
dhZXjBWdrGVWJpc3qySRLoLwtYPURPI4F/qhUCTRKLm4p3rsmdn0dbe4DNrWLUItZ4s/KEqnAHm5
Bdrro8T4saFVIK5TGjwSkcMaN4565sBO0jTbLnBV82QCyANLwcOmCq5Ckhpn/sWKhq0OWN8wY3Wo
NPpi7yDPgeW43gEz4r/b2ePomeVew+pLXVW/JaP7xcs5rPHT70rk7FsmJZ9JJyFA5iw8NJSC7Wg1
9rbDALN3nRoTmN8Cl6ie1ljQKvgkeCZYO8AFrPdeUYIdrIZ3MQ7VA5SNIymZRwqr6aBWX321YM+h
wbC+eDaEE3ulQjbI1g9C8aBGyvHZJtXwqOfhEbVds6R2H/Nod66NYNFY9zF4IQggCCsHgLgXvH4/
fCuab39TnSXnf1qyBmPQgxV00uza89ZclBAGs/Dw/nsX+/9r6/9tbe2jnfmrtfXr9Fn8y9b6P//C
37fWjk0OVmBjurf/ISv+r6214//NDrE5QrP+DflnNf1PZg+x5GB5Ivbff4fRetHfsHDbHvplHJ8s
uv8tEMBvv9MfvCQkauK0tEmQ/72pBlTwr8tqEF8wM5d4uU2urFcGGYghl30b6uStbX3vRJhjjSYp
z8WZtQzKz2VBMUPy8MMydPIoB6jVCDRwb8xzskO0ZiCfLsEDp+xoE+sNASSDiu5pm4S+I2ncfqaf
rGgxHa1LomAkvFIpJS2TiRZ2fJhrxUPYbjLrPmnZUdz0smLSuHEdp49/eSJayvmoUX0bdcojeCbZ
KYuwzmG0jgf1LBQf8rPV9RGTOb9w/V1eadJm+Cx9KpKaoowQbhCJuWBHmLdufjUkrAuGgdYH6aib
8i5r24IxHgfZRsPdeOlaF3A4VHES1/EvNYANvml8UC9x5VMgANyuHk0Pd9wwpVxRquyLPps/s1L8
HFyH8SYJiCXuBSJokl6hF8Q2siKHualQQgXk8JCuYIhc1rYazi41cudcQ3rMXZHXyjoBbGM2XNdW
vjxbizOvjMrzurouWkTgRgeXbID5oDK7n4ajY+eZA6K3ZX9em6ewsUt5K2Dgd3wJLYbMVp3+/0D4
vyBCvADrwF8dCG+lzBHr/wvI6+9/6R/WBWwIfsjPQTDym+OFeeCf3gXULdgGEowIMcOKP0hZkr/x
cEFbwiEQhi4nyz/PBiL6vNDDOBdGseu6YfjvmBci57+ZaPn1tCP8SF4F6pg/GTJjFfZ9D8nnGMfs
mCAs9ERxQMpmjLYMpDd5O9NlX5cuhtnKwqN4tRn5bHxCoc5lkc93Xk/gXCJZUQZR5mQ7iVn3oVg4
S0BRNi99R7oZ6U7xaciml4yMexh48/BpUxjJcsu0MX8dpdW9uRPnjWh11rDNseSPIOv6MyuF5OIv
Jvjs7KEh4cNlaOMJSpqUZX/yNoW99bM2kXlFkNuan0lElEp1U8Jrv6NB2Ek8bnFuqrNd1SI+hAoH
ABYuIByU6DOO6Ikzhwz03nqx/ACfIco9tRNMqNMISTHz6SvcIHI9c+dI02z1wLkQNoyez+OkYj6W
3nWPOHLzSyUcpkZ1eD3Z3CsEP9Y62DsDqQREBH3z27U7E8cOJCle/W0g/fqLrLD2BU7mby2cFZuG
/d6b61bLU9sHDu5RkvYOvWjFAwtuOzr8VvVyJlof09gg2MDw/FrYY7Gty6ohV25VQ/QmRpTnNEuG
oIBVYmKAgpSRVZwlV+dztPqTez/gQhn2FuaYFznE/ufMKUoj1mjx4ec+6jjocy+GhpRPmSjxnF4r
cV6SmuwYWJ3aecnLqcctIa5LhslrbCwd/eTcjSi3r/uhkZbPIwuVZQJ9OvU/AHLYH3Lo6r1meXt2
2LxfD17+sQH0BPqMGVOY4i7kzy1Fy98JPPAKF9EZ8eFCuGw3wcQwq/JjCtPf6QyT8q9sqCKH8Z+b
IHljPexhs5my5M2ZLdhaMr5q/BPpOy+uE/A22mswro76GWH6lBD3UEzBp8CjAv1yQjSaSjOu54Qd
Bu+zdXjo5Q4PxspfeUPR9UNhP+NX56lem+KG7S0vQDsDyxBIbXy6rcrEBzFPeHTyTNVUnov0qm1s
cDxvqXND9y5Tjc724wRH5zQJVVJbsrP5gWeBCAi01Wgk0LrCFu0H2RwaFjzDprc6TIMpOnP+B90l
P96E1zcfr/hv09Wt+QSlNvyXdYi8kx+2uEFMwdeyjpP4oFa1Nr4leBMZboWHmIi4y+/fGEZzbfbK
Cr2TbhyuzYEYV5x2Os/eNAPheOP5AaIsX7sKqqx0/E97Yfex8XPTn0Nbig+efjiaECfIY15Wgf+Y
V9QItXcNUym9Eo8lAmTP2wwuQJU09xre1tIiwSzYM73TlyzW2+9XGfPMzY/NQtrWxnMCXixxf1xl
FqjDu0QSfQcOdPTosPFfz8wHSNF7RpDf18B5rl+pi56Bz6S6LvgmIiPPCabZ8yJ7/j1ZSoyu9FSs
Ziw4nIe6h1CXwitB/a0bTqioGuTRb21n2ZeDaH6x5eCKrELrek051y1dHlhxe+jZ4pLh4bSGPGVR
m42J6knD3nTXI7p0/WRrbK6qWsQHCJGZhUU/Y81oiq510sRPxGWK5w0DjRhFumsNzNFd6DFzi1lj
s0iABKEdZecqWZI3vkw2N1cK4xMQlwkeKpl5H0whRhqxyjXPiqv4ULH52iOkJqJb5cHjXE7j98rC
p8YolNuiSRrzHIfsYSNXcmG7UkveDB/AJbR9i3eH9sBDs0ckzmbSsvG2QdIxAOQjo5ozSRChMkmi
74OoIgh1HejXHQUeZgp3xICU55V/wkvE57sAdHmTUcQJMg+kLkVuq+/Z6fg78sXdfGdNWOUhpzBO
aKUvTp5BZAeQuyg2MC5ylOSie2oUUSf4DJqqJ06qcF9p8Yjr1HL56Uetd5MBezpWZFT+aILoN0nB
RHubI/AyMGb86Q1GvwCDWU6iRddFEg7ikNJ6hfAk36gVxy0ab2aNTRKXh8VhPesaq7k4Bi1Xw2Bz
b8d4p7rcXn9ek9y5A3QznsHyRSinqwh9GpAG72OpK4abGiMTC/fIOc0ruCdqr2AbaM2UODMTzLYy
W6NLkA93MpTtTwy6Ber5GLE4gvYB6f9k4rtGW09OaxFLSjfgYX2L1QhrmK53eCQIBqOdjdhKhWaP
DEht0VeKWxgtKPesOXvolOQ0WSKUcZaYn5hX0PNqgDhTMqL6Qk7kXURNR/maCa9/00UjnxvtPxQB
hOPFBZarSfV+yuhQnruITrVB1xHfD+jzYVw2ggEJVv7c1ebsZ/HLmrvh+0wm9KE3AQ6YQHd9wv0h
GnFkN3y98bHhiIQqW7gP44j4O2RfGuxYH9kX3a+scDII8Y9onXo2cwS8NJV0cEp7knxcWmWxa7TN
lhgUoP6aCdM2GzaFARL1FvHNcRmaZt5Yjt/slEd4b2zs6cVFjvpRuoyueRQS3DhXPqMs2xInFXpc
1RobhOHxftakCd5Nrv31OmO8BVS9MNvTRoSbqMumCyLyaqv8xH1ewAmcF1M5j7UTTr8U0YtflyTv
h08z2Y16JBcqy89wA+tT3tQMZQf5xV3W7LEoHESSuPCRojk06BN0zgb8p4pCeUMehHUv5RTuRhdQ
GXKL9idMAXMZrqYa0h7ZB5WT+ohJ8NrmZOQ8JCIJ7s2sc0ZDHfmLKaZWcRdZWX1rZ4hVtyAnrUe/
7oNt5M96x8cVpcoPzQ1Do+5rOU/IIHvxms3Cvqlt+TbxSNyx3gm2Y2V/OCSZVroaL9YS+F+0ZlrC
PbdIpuWjs4P2XZzH3M/vvbifb+dIHuOZaWgduSAxbExVZB0L4190Mfm8w5iM5cL3mi3Yp5mB5GLd
hT6Xio3lsdUxoJ/Gec8Y2qV5EzJBdHuf9eZ0neEz/HFo6zgLcSkUJsTI4yVoSnJ44KBceITvEx9n
ICwU4T3GuR8+xAgbnnvps3qXOCB4PwWMztUQ5Dip216ylULZ8RraA/MiybzH8YzYMPkN9snUts8I
IgF9VJQfe5doL+BODUlI4qp2ZR4XsGZnavkAvsvbw4lcXmwp1XkZPfsdmiQHFMaGW04gdSzNWI7b
qU0evYnYENHNBf/q+uKM02d4KoKWWTAGD72DA4nXtQDOfTP71fyI9MneygyIPCSFS1/ny6s9Nhmi
03Z+K+biC1oTxv6BE1NQGJW/KrRZDIUNUp9h9G5C0ZqjsZHv+GCN9uEc8j1MstKkrbVAd1AszHCA
lroIuBPaCZSnCYY9416ejg3shxRxTHMQaMDe2E9j3hdGPuNvikgwHrJqx+MQ+0g1ltvhGnpf5eCD
2OA+FagMxxTQLhReJN/n3sc7mtrFMp+N9Jm0uq7BcMd5ihmSpGBQ5IEi72QOf2HH0LDkwmA9FsnU
fBdRNBwTmWS75lpaYRGSWGcWuFyMrvtN01YhPuCBrOFOIZub4/lWC8fdZkszbRY1KOKEI/dcV626
W8dYeK8836D+dFCr1AZWbvtQTaW3GesAa0pr8vCJLb63bgIrucrAKsqCTvvfajBV+Z6FENs/ZVML
1qFT3+c8ZHPVmAsrsXGH9jkx6N1iRo2UAbcuWFVO3sXLQdYrdCqrx1gbsvlHDg/5ac10BQQ3L/ZD
PS+XYAyCu6ErSB5lMWwReRcwdu+b6WycYTnEXWkenGAaXwrdsncYziJezXZI3OG+Hfvxe8hpeVDT
IG8cFWQHmcdvFGp6HxHBpyLpP1bMHUjuUnUNOxjwU8OcF6LPvkzWdUm1L9n3ExTL1qB1w/Vp9mzx
zdRtA3U/cRt8AEj/U69jIdp5GKVqFOHIKRFFPVjwwe+tAlgFuooymL8xunwR89IRVyfL2c/cQ2tx
uJ0yAyep8KKn3mnehdeY4tw1Q5RdvM7+nPQ1sCKgkAPiN8yA/dlWwF8j6oVVWcFmAUiF/V62/JPU
cIa77KFn2kr8S5NKHIoon97XAsm278k4jx5yVwwPPP1OU8sTVB//0Mn/D3yyP1ORIGYGTF0dD0Sn
4/sh3fkfLR5EOKO/z6lrIyn9k/boRIOycF/WJRp/JNIpD3/9+wLmff+CfCGPzwPw65Jwb8Pg+TOF
B5/Swsxr7I9dK5MLenWSnjiYP2trIpgEJud3iNm+fwcCbPZOUuJaXjajYxXtLbK0hpOPG3sXDp0v
71upnLvWCldxQ8RK8qaKKdmpGgNq6q9dRtnWhqx0c9tLaOj9aX12QyuDuWdqeSznmTITddAnYEA9
PePhxl2xkoGgWQ6HTBm/rvQT2KwA70PHyvDtl15OL1JzYry0kSc+dLOMP7hkul/xqrpnjyipMZ2G
q/6D+BABFMA35pLTGxF10vLoZhtgZY8rKOdxn1Q0Doc473Fr8wflvd8LJzzIwgHvMTpx//G7F27D
wflfQnCu044/jEpJfoiC0L+SUzEnMJz505deUyFn4cj2OViu/TLZTvQGs9PQrv31t339Qf/tF8Fh
pwxgD+j++eqKJR3c0PCLEODwFYsY6d3UDXw/3Hv+51jG9NZ5f82rWnnKfvy7vz22vThBOubb7DKv
WWx/vLYFM0bSGwwCz0q4L6GGwFMO5UL9SJgS8Vj81nCKaAIs3dK2/fUvd/7MNkps3J2uDWnQiTww
9n/6kDU++Izsy/44Omi/UqXz2b8lOtZ96aqRttl3Qt688hdYo0iar/EH/8HemTS3jWVL+K84ak8G
5mFRHfHEQaImW/LsDYKWWACIicRAEPj1/V0AdImU7CoXHP0QHc2lLV0Bl3c4J09mnrgQfEDXDC/g
5cjvmgf6X73jr+od7DTm/vsyvY+rLH/1IsbZ/uYB4zTHJjikgdlpY6cigMwDxqmMDR2dnmbQsqBz
Oj4UPiSEfNTCTAtXX9UyhD3xn/UP7BkNCYyTQ5GuVD/V3NiwTk9WSzUosNAMkFYF1EJOLTTdSiPH
X7veIovM4iqxYh2DQMibV2oFNTXUBJplQy2/V02IQNycZ7ghwGMQ4U/gpZCuHfzL5mlup29pNQfd
SA3tD76VhwgbKOeqTURFSrSdY/dOnLUXIRfWwGY6L9aFI6INjajMBkTVz7RARzVl0xVUFwHc1tEu
Qe5RxKUVigg3stz36HaxrdjpqTOxjfUnuyw/0ImLyFBzsup9ne9qxFYhUMVuJE1zEUvSbUS+zJsA
cy9iTYg3hJ31yMH9vdr61/wK3g9IAYlQk9Gd72zW2dTbr8uLlDzqpi6rGCo40W0t4ty1iHhpNqzO
gSS8N4qd4aNqI2w8w4M/yGZKZPhTX8TOWJYSDXtlFb11PUjnQKW0EMj4b/g38pUt+++xA0DGYRGV
W1qFnITAbbTFKd8lF8EB39fytwHYwhvUCuqd04T5SRPyJ1UhGMrWqJ7aBT2OaU6szRSRJxjkgZBk
mUI1I8XREjvCrM40ybtV6B7B5kIm6UCypJzLhfcaJtQunyoVDXGn5s7DDlAvIWKGbq1d54TzaFmg
u+OgWecos/MLuxS93bOK4HDj1/JstFNSmJcV6VGaxTrfh15c15ZykZNE4aeho7Ymrwqc/IMTV9Kl
Xabvq6DScGyR4i/0uqguZY9QMaosb4qJI1X8XMco3nXvMy1WY+K3JLyx1hHWtk2aZ4eRZ55tosR4
7RaZgYxh5AgW9O6zkzrKXYXF50x3jf11VW9WeZNMxlVtzJyt776pyegu9zYx09pQJzih7rGYISMN
ZdLKIuaWldX8Ex2I4YrmZrBAB00yWzaJ7b5JclPXzb5IgN1/wAyX70jh9Svst9S3gYHL3kiPC6LZ
bGtM8l3ElJWbKL0BWfxS0kD2dgTDZaaU0kqLoy945OGpAbd7u9iJrDwU+TnlMTmbRmllfaagULyr
R0IxvnNCgheH9J6GRqT6UpP2O0YSh5MwLssvQL2JNJUrpFazDDk5alaBHdR8yzPdzHE0x9tMutsJ
lCEQeMNmS+ljspcr6OXAEaUuf64z+7OUFnRjVm1KFZBqIIH5G3uimQTm59AnyVcFyKGDdrjOZiVB
csShREAhqQBFdJw7rNdIUTcQcOn6tfYMBf9RVb5nBKoGkLpvs61/BbGiXOzlGAugBFniHkJpVio3
WQPLWA52xpMi3XyOGtgmFQhOKmXztcB08L1IzlKB81QN4iOwnwIQiBzLWwQNMKTUCk0fCgdxKjlR
tb4iRV1jmJSBup/taSFwk+mqMzNVSJ5e5Miz7SaHCWLCuZNpcflRS6NKP8vrq1gyRxdunnnngUUi
gFhlNNcdHElsqSrnsbZGy0fzjk978PhptN6WV5ZvzrUYSe3GoVAJtwdRY5Cu9TsaqaBiMKBk0iUk
mli7QJust9H2ch3AvUiIKc93GH5OdnLk3pQ7DJwmxbqu3xEF6Qsd/P0GLGf0ocSSoAhxVqULeBRm
mxAvvcSa7UdqNF9vroxq/0khzZgmaaYs9vhZzHR+6irUpeRGDtWtf6ZrI5w9tslWkaY6xjfmIsAT
hpMq3d6p8IzeWbpFCyWDbtSejoBgUm3q6twhJqFqGwYBUl0bftTeLK8o0aGmTndfwsBag08VHq7z
pp3OFYonQgJ7G9Zu9Qf+5hDSdqY593SXHi6oD/GIdrIH5Ht47ZjYeZx5RixPE0UqFhBqQpoOO+m1
HxZfuFiMeZmHu4u43pbsUgjaNWy1sjRE+5z8QYm5bWamZmbXWuTY850rv3VNw7pQR8gmfUnY18fW
+jw0cX4hR7vIYEKf0T/ImsWosvGAGO0uMDeQFlIl7LHswFsYpbbHIArGtJGX0NOS1JpnG3gnhSnb
V/vY9AHnwntHuCqYmWuelxsbyQNC0z8KNEBCKYR0KNpw9pbyLpzST3K72GJMiR+qi+BO2qtvUjkR
DmKKENJq1Y23cf1bHyeISRBixohhvD3VFV++rPKtM4cXc4X6YztD+5Q9Ai0iKY425WyNNPs6V1UK
6IXmLdLa/moB3yxcPX3c2rS6KYLyKySGYibJFRSngutGTr2FlWbuBZV+FU9Q63YnO/d5FuP8EilI
GIqdfgcPLZqnowxnkvV9IWWju9Jbv9kzr5c40SvsxvAWjVE93xsBphNwN3XpzMCVba7XJNwaerqY
XLugPw4Vm/dagJSvLJjX+23hu8Zlvc6r4qbKJDeZUcCSsZpoeoTkklrho6XhlS/NoPbX0sxz7E39
FnatPfpUZogHpz4Yei0YcwLTb9qS7AM5DLWZSQ4mVAbu2yCgWykGbjWhTBaE2u0uoKo2oXCIYfCa
6s6ZJIM5Vwgj9TOpqLevlUQZedPNOq0/qqj3PkaJtL80IYZhHhJn59tqVOaTXWTShABO6+5SMoKS
oz+MmQPSxwu62NUzOeLEtIKRsazQ8UyJ59aXANSFSjHDhKJdFzj6Chk11t8znG3KeYVQ5RFXgtE5
HYX1N1llbeeltcVhHZ1JfBbFHK/BVmWCMF7azz3JdT9olYNqfS04l5sAJxE7UkXTBWhWUwmT/rOS
mkp5xu0GvS3RNupVuilQUuRKCiPlTKkKGyOm9U6a6xl3G13hPWs9yUykBHVA5a7K5BgetJXtaLko
QKvQC0YLqFwGgZ8Dq/wMMo39WtZHRj5J8nrrzwN9S7MHy65ha6kFAit3K6FhpiHMlC4z6zvLS7f3
a3tdEkgalY8e1dYRaDr7eQpb6KKWvT2YXbDfSWdSlZpku2mVfwxxm506mS1fR2tLdMPgy/+E/702
R0J3rqIvRSxX50UlMCqV3/cdOh4h4nWxxsO+zM8gE+9H0a1WYZ4gIiBETxFdSha0fJI+YnMk6IM0
D6I1EJrXOfL6mIJTkEs4XOX5Jw7vGvemzKC5hvwVNiUyNVOXsLkj3kINEwhCN3auKFXyYl2dpYWu
THLsjTcTzfDoD7DNAH2NwEPlq3s3G73EWwrt1nVZmPrC8Czaw8Z0yr7LwrQIaO8ah+cacO7M5ku7
xOcA+C6Mtepx71jeF5uY+71SGeaVQ2tiqifVzrzOJEKzqePKrn1Dhwd1olTmp5zuYx8rh8zQcHVt
Ho5qd6LsdWmRAsKn+IOtjc/qRsNSDkQQPAOJNneJYt+E66paKfR0p3GfLy85T/1LvxzJMzoiGJ92
O3pMTII0Mp35CFtCa5pjLnbm5hEgapyr96B66kw3yvgsqcxgFmhYPIIwFjPacu+uanNXYpPllvcZ
RHVMMkrAQh1yfBJsvCXGVvstnTUSbS77qPyRymzAW5RdTvsrdNWqk2+xUfaMubKTzEclVvbXFPPr
W4tWDG83JeymCef5GocAGRlzLIWfXFkKXXD2tU0nDNrUU7CRLqWNs4Uor2+vpK1r3Kl1jrGetEkW
Si3xB2qh1jK1zayipxexv4RHj+5QkaT4E3A0R/G8NDb6+TocxYu9BOS+wczwXUJdcD6S0lm+2dK4
zIXbuxaQ61qArxwSOzyCwd8TEwFMtuPkUwUfyhPAbSAg3KpBcwMB7OJNwV5vwF4YpbMwwuLEFVCw
16DCZgMQC6h4lyflo9HgxxsBJe8aVLkUAPN/V/7fARnTZb6cNbSlu2KVVverrED2dfCxEf/7JvHj
/B3a8tzPq5/9oR8P9Gr1dwhTNFYASjoCFJpnap7lR0OESx65eFz9/ptqjW3yYPxUKdiLD+hRmMRQ
Spr/HsmSjhksUiADJhN/6cnkfO/1f/xm7Tz++Gd+9OjtxCwef/8NFomwBe/7+oAVOgCZIH/xYcCn
r28rY61ha+nAd+LTzvd/fhYekiLOxSrEmSZ+SopVhFvT35mDkxGeLAEb+ydVN7GrPnl5CLaypaoY
QrWT8//18svHyI+nfpan/kP+9OX50tpl2frKf9uUP7MBlDFGx5piSHb7kgz4dAVYxhjUFioVdOL2
M7R9gIrc6j0L0hgkTZIMgMPDWz6dBVv0VpMhQNKzoPm0i+4/vw++vxTsZx5oP30WamMcT3hHUMvm
A2386STIsjxmqeh0lQEs5cNZOawjUdUlpe+RqMGdN0U9THRlf/r6JuAyjH2qGGo7PeC+w3p9ovz2
K+lxHGgsdJtyjay3Lwm4/nQSxIVAlVKHQtweF4ObBAh6Mgv371wJJ5vpzytBk8YybTdsuiK2b3ly
LZr0SzapnUqH02JwxwHsLkjcvSYBWQgscuoscncznIZGsj02kFia+O63a2Vo+4GM/7Tg9LNnIg0y
dRNffwCEdiWcTAKHgqmKhtnK4DZCZ3LZbw3IY41qmWbJ3UY4eX3bHhMf4X1pdtFBO98DuhfpSdr7
TCQOxMfTUNTuTGRnPT0TTZ1JomMedIqBXgxUvq2+x4GGSoxdAPe2i4ZPrkehRyM4kBUIGUM7CGBT
Se1D9bgZuf5pioi67eWtYKljjSb1zE53M7Yx6YC2AuSi0/4oP3scinRZIh2WxXd8tAdYHbJB7Vzw
PMRneGtAloSvbq/jUKEzjA0DUlFPjgCLsMjCOZhMpL0mBvfl0ynqmdr0p799TnsF9RbqshfDoiZB
MDuZ2NBiY60Ro/X6+kkNWN7Yex0CnpPgGLoH/BNbEOralTagzU9OZ/UOi+lkZCIvNA+AyMkV0Bhp
k0QjiG3Xx/AAE4rmvUNCkgNWAIrJDgs4WQWWTU91y4DO+We4wLIb1FpAG9rzKFTtMYkBCsduEkS6
8fRCADciKqbaZHdnxeAuBIWuXH13hLgPKTUSGB6/vWmMTQnHeBWNVfMZ3H1At1yld2BscetphP6m
+WJyZFucl0CooKvtLLTTPaCdoKpSl7j1CAxx+4c1CM20C/xOwAJ2Am0QSaUPCOvw7gYC296RoTkW
GwH1+elxiCSd5rtQxY12EQzuIKAZhNz79VUCY3a7ckiUT65GSwJXIzUgRGpnYXhXI7TZvrOg6Sx1
ARE/2fBPLwXDHmNKBzMXF4LmM7y18AJJ+afDZItMUSFKOqCHJ6AJa8GQIQHY0JGbz+AuBzobau1D
/fNjUVPGgIPkw2aXEp3MgkkxAf8aFUvGocEFbOKu0Nnj9QHSeXc8YroN//xYZGKEQ8RQDwSFY7Fv
lKiJuw8qvkpJofmcLAJbG8MMxC2oK9sMKDSgvC6q4b0SRhV0GNEDpYL2uHsWJAOZ6Zw4mtKxDwZ3
K1ANRA7RbxYEhk6VQAAH7SI4CZAAkam9CgR5qDUl1UBW33cWFJgmNIzCrKtdDCcHAjMwBlrSEB12
KdXgjkX2aVvl+OfHImmjKiRv9Bh9eRZkGm7puPvS8vRwYAwreVaI9fvejXSLRuxJRNzlxqesI5ul
IAkokQpW+xngWhANz3qdjpo6RjwF4+JQWzuJmYkQ0FABKg82ccItSzhY9ZsFMEMIBbhsHZCUYygB
OIm0CtTZHiq0TMW9N7KuamNyJ7xltO6OOFkLohGfzJYgy25RiyFFCkj82of65+ci0TJgEWJsiFbN
5+T9qTESJ0BRO3BzhhcpCBpZ371ATqBYLPauiCTK90/zR3EiyMLwEhJS82kP4kGtBUMIkHudCOJ2
UKkifLsjOWiPZgGA2eKKRAPbrpXhrQUMCHuvBZN6KpJdao3f7sCns0DuTNld8NW6BKoNUwe0FqgA
aH3XAlV3TZZhpyJbbj4na4HKNlGjwO86Bu/wTkdN6V12ho+lwTkjleyA5pPTkfKribOAbg12LeAl
0v+OAGNk11Na6pDUk6JDuxaAGDvGy5C2AlgCZ3mvY5Hqq6Zy/xETvrwVOBBYasAN3T00oPdHoKm0
d1WPEEFAyNDxuiT5mVTBNOk6bNElmK3QfNoJH9AsdF61vVYBrET4F4SBoOkvBkqAr0yBpR0EHT/B
y/sbU/VNADPx/PCxkb74q+wl8cv3fuAg/Xj+/53so9F2oGo4+kHhrdH+7T+VMf864q82BeYn/3ko
ODd/p/v17gWf/+mjv3V4q8M/XvirdJk+eBgRCqVP95i3ywj9zP+Fy6/LaPlclPDnk/z+29FzPjkF
/mLgLDgZV9Qneo+b+nUSHw/cUOf7Dxws4+y4z3hLyO478mQZ+n8k6Ynxc8vw7T02bqXp8jE5TKxY
fK2sqv/Icbx6yP2HIj8avOHk9h18ugqX5TJdPR25ZXr2HrmT2bxK/niFP1kRfT32225JdH3/ypxZ
9x+PV2HLT+s78vkqwST8eOSW/dh35Atm3Pefzrisgl4f/uFF959vR/2PtvricekdLUC55Wr1feBF
GPpx4meHJxRrG2aOIAD1Hjp+9Jcnp4gwXP8FIyfl8ZfX8rb6PvDV87OpJYD0HpgBioegOrx5M8kt
n6Dv0NdJ4WfPprlVe/Ud+2bpx0enB2WoX3G93CzTKlzGj0+noyMa9X/kLFs+eEW2yvOjNd1Va3uP
7z94vrs8Vle2ldD+Q3MX0JLnaGV39cX+Y2c4nmY+jTuPJr0t3/2K0RM6SJ0MLQqjvYdO4vzkDOl4
+n1Hvl19TZcn0VNXyOs/9G55fG+RcomqUP+By1cXy2iTef7xtc74otLwK8a/XKXZ6uik6sRiv2Lw
m9Xefzi6xjpc/FcM/hkH4cMcNPlBCzn3HjpJc+/VZJkm3JTHm5NMWz78xX9+td82f2C6DE73fgsQ
9n3+155/POMt1tR72CAkIjnOarqyX++h05V7KmBvkKG+A79Z0RyuCnfLkzShQx76Dn/vJY+rV4vs
2d3Wov59h3+bFN9ZiB0579f8gecLUQz/C+LBd8z+KstWRyFFRy7t++jvVvvjrLIT9vUd93vtxb7v
vPG3ovkPqzTiZjucHeK06mTZfR/4RWtQ6qZUGvoO/XHJvRO7OFYexmqfuwHwew/+V76mPWf8o589
JHHmHz97W5ru/exVgveEezQrLRnmxyO/hDR900A8x58Origv/doxuCZ+4iFcLdN//RsAAP//</cx:binary>
              </cx:geoCache>
            </cx:geography>
          </cx:layoutPr>
          <cx:valueColors>
            <cx:minColor>
              <a:schemeClr val="accent2">
                <a:lumMod val="60000"/>
                <a:lumOff val="40000"/>
              </a:schemeClr>
            </cx:minColor>
            <cx:midColor>
              <a:srgbClr val="FF0000"/>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1.xml"/><Relationship Id="rId3" Type="http://schemas.openxmlformats.org/officeDocument/2006/relationships/chart" Target="../charts/chart5.xml"/><Relationship Id="rId7" Type="http://schemas.openxmlformats.org/officeDocument/2006/relationships/image" Target="../media/image2.emf"/><Relationship Id="rId12" Type="http://schemas.microsoft.com/office/2014/relationships/chartEx" Target="../charts/chartEx4.xml"/><Relationship Id="rId2" Type="http://schemas.openxmlformats.org/officeDocument/2006/relationships/image" Target="../media/image1.emf"/><Relationship Id="rId1" Type="http://schemas.openxmlformats.org/officeDocument/2006/relationships/chart" Target="../charts/chart4.xml"/><Relationship Id="rId6" Type="http://schemas.openxmlformats.org/officeDocument/2006/relationships/chart" Target="../charts/chart8.xml"/><Relationship Id="rId11" Type="http://schemas.openxmlformats.org/officeDocument/2006/relationships/chart" Target="../charts/chart10.xml"/><Relationship Id="rId5" Type="http://schemas.openxmlformats.org/officeDocument/2006/relationships/chart" Target="../charts/chart7.xml"/><Relationship Id="rId15" Type="http://schemas.openxmlformats.org/officeDocument/2006/relationships/image" Target="../media/image5.emf"/><Relationship Id="rId10" Type="http://schemas.microsoft.com/office/2014/relationships/chartEx" Target="../charts/chartEx3.xml"/><Relationship Id="rId4" Type="http://schemas.openxmlformats.org/officeDocument/2006/relationships/chart" Target="../charts/chart6.xml"/><Relationship Id="rId9" Type="http://schemas.openxmlformats.org/officeDocument/2006/relationships/chart" Target="../charts/chart9.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133350</xdr:colOff>
      <xdr:row>4</xdr:row>
      <xdr:rowOff>57150</xdr:rowOff>
    </xdr:from>
    <xdr:to>
      <xdr:col>11</xdr:col>
      <xdr:colOff>438150</xdr:colOff>
      <xdr:row>18</xdr:row>
      <xdr:rowOff>133350</xdr:rowOff>
    </xdr:to>
    <xdr:graphicFrame macro="">
      <xdr:nvGraphicFramePr>
        <xdr:cNvPr id="2" name="Chart 1">
          <a:extLst>
            <a:ext uri="{FF2B5EF4-FFF2-40B4-BE49-F238E27FC236}">
              <a16:creationId xmlns:a16="http://schemas.microsoft.com/office/drawing/2014/main" id="{01CD5A87-2096-428B-8CA9-C8693A1D0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295275</xdr:colOff>
      <xdr:row>3</xdr:row>
      <xdr:rowOff>161925</xdr:rowOff>
    </xdr:from>
    <xdr:to>
      <xdr:col>13</xdr:col>
      <xdr:colOff>600075</xdr:colOff>
      <xdr:row>18</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132564-5F4B-43D4-9E63-14DBAFF63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0650" y="7334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4</xdr:row>
      <xdr:rowOff>19050</xdr:rowOff>
    </xdr:from>
    <xdr:to>
      <xdr:col>10</xdr:col>
      <xdr:colOff>266700</xdr:colOff>
      <xdr:row>18</xdr:row>
      <xdr:rowOff>95250</xdr:rowOff>
    </xdr:to>
    <xdr:graphicFrame macro="">
      <xdr:nvGraphicFramePr>
        <xdr:cNvPr id="2" name="Chart 1">
          <a:extLst>
            <a:ext uri="{FF2B5EF4-FFF2-40B4-BE49-F238E27FC236}">
              <a16:creationId xmlns:a16="http://schemas.microsoft.com/office/drawing/2014/main" id="{6AF58E24-6B29-4224-8AC2-4838792A1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109537</xdr:colOff>
      <xdr:row>3</xdr:row>
      <xdr:rowOff>76200</xdr:rowOff>
    </xdr:from>
    <xdr:to>
      <xdr:col>12</xdr:col>
      <xdr:colOff>323850</xdr:colOff>
      <xdr:row>16</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0C51D1A-5928-4E59-8256-ECADFEEB60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3487" y="647700"/>
              <a:ext cx="4481513" cy="2505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9525</xdr:rowOff>
    </xdr:from>
    <xdr:to>
      <xdr:col>10</xdr:col>
      <xdr:colOff>314325</xdr:colOff>
      <xdr:row>16</xdr:row>
      <xdr:rowOff>85725</xdr:rowOff>
    </xdr:to>
    <xdr:graphicFrame macro="">
      <xdr:nvGraphicFramePr>
        <xdr:cNvPr id="2" name="Chart 1">
          <a:extLst>
            <a:ext uri="{FF2B5EF4-FFF2-40B4-BE49-F238E27FC236}">
              <a16:creationId xmlns:a16="http://schemas.microsoft.com/office/drawing/2014/main" id="{13F92A2F-04E6-48CA-80B7-04FB455A2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485775</xdr:colOff>
      <xdr:row>4</xdr:row>
      <xdr:rowOff>28575</xdr:rowOff>
    </xdr:from>
    <xdr:to>
      <xdr:col>10</xdr:col>
      <xdr:colOff>485775</xdr:colOff>
      <xdr:row>17</xdr:row>
      <xdr:rowOff>28575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27577F0-7EC3-4B76-BE4C-C12AA7D675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48500" y="790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190500</xdr:colOff>
      <xdr:row>4</xdr:row>
      <xdr:rowOff>133350</xdr:rowOff>
    </xdr:from>
    <xdr:to>
      <xdr:col>14</xdr:col>
      <xdr:colOff>190500</xdr:colOff>
      <xdr:row>17</xdr:row>
      <xdr:rowOff>133350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FBD7154-E626-461C-8E9E-5CCBD58A964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91625" y="895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371475</xdr:colOff>
      <xdr:row>7</xdr:row>
      <xdr:rowOff>0</xdr:rowOff>
    </xdr:from>
    <xdr:to>
      <xdr:col>17</xdr:col>
      <xdr:colOff>371475</xdr:colOff>
      <xdr:row>20</xdr:row>
      <xdr:rowOff>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6ED715B1-A202-458E-95DA-AEB457E637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01400" y="133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133350</xdr:colOff>
      <xdr:row>0</xdr:row>
      <xdr:rowOff>47625</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33350" y="476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161925</xdr:colOff>
      <xdr:row>10</xdr:row>
      <xdr:rowOff>0</xdr:rowOff>
    </xdr:from>
    <xdr:ext cx="11820525" cy="2134335"/>
    <xdr:grpSp>
      <xdr:nvGrpSpPr>
        <xdr:cNvPr id="2" name="Shape 2">
          <a:extLst>
            <a:ext uri="{FF2B5EF4-FFF2-40B4-BE49-F238E27FC236}">
              <a16:creationId xmlns:a16="http://schemas.microsoft.com/office/drawing/2014/main" id="{00000000-0008-0000-0100-000002000000}"/>
            </a:ext>
          </a:extLst>
        </xdr:cNvPr>
        <xdr:cNvGrpSpPr/>
      </xdr:nvGrpSpPr>
      <xdr:grpSpPr>
        <a:xfrm>
          <a:off x="161925" y="1809750"/>
          <a:ext cx="11820525" cy="2134335"/>
          <a:chOff x="-8623" y="2751300"/>
          <a:chExt cx="10700623" cy="213433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8623" y="2751300"/>
            <a:ext cx="10700623" cy="2134335"/>
            <a:chOff x="142306" y="1971675"/>
            <a:chExt cx="12525944" cy="2312195"/>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42306" y="2054225"/>
              <a:ext cx="5219701" cy="2219325"/>
              <a:chOff x="142306" y="205422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42306" y="2054225"/>
                <a:ext cx="5219701" cy="2219325"/>
              </a:xfrm>
              <a:prstGeom prst="roundRect">
                <a:avLst>
                  <a:gd name="adj" fmla="val 349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57946" y="207010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97834" y="2064545"/>
              <a:ext cx="4305300" cy="2219325"/>
              <a:chOff x="5397834" y="206454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97834" y="2064545"/>
                <a:ext cx="4305300" cy="2219325"/>
              </a:xfrm>
              <a:prstGeom prst="roundRect">
                <a:avLst>
                  <a:gd name="adj" fmla="val 288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09493" y="2082799"/>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61343" y="2054225"/>
              <a:ext cx="2866534" cy="2228850"/>
              <a:chOff x="9761343" y="1949097"/>
              <a:chExt cx="2866534"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61343" y="1949097"/>
                <a:ext cx="2866534" cy="2219325"/>
              </a:xfrm>
              <a:prstGeom prst="roundRect">
                <a:avLst>
                  <a:gd name="adj" fmla="val 2928"/>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784632" y="1957124"/>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152400</xdr:colOff>
      <xdr:row>22</xdr:row>
      <xdr:rowOff>9525</xdr:rowOff>
    </xdr:from>
    <xdr:ext cx="4991100" cy="2028825"/>
    <xdr:sp macro="" textlink="">
      <xdr:nvSpPr>
        <xdr:cNvPr id="15" name="Shape 15">
          <a:extLst>
            <a:ext uri="{FF2B5EF4-FFF2-40B4-BE49-F238E27FC236}">
              <a16:creationId xmlns:a16="http://schemas.microsoft.com/office/drawing/2014/main" id="{00000000-0008-0000-0100-00000F000000}"/>
            </a:ext>
          </a:extLst>
        </xdr:cNvPr>
        <xdr:cNvSpPr/>
      </xdr:nvSpPr>
      <xdr:spPr>
        <a:xfrm>
          <a:off x="152400" y="3990975"/>
          <a:ext cx="4991100" cy="2028825"/>
        </a:xfrm>
        <a:prstGeom prst="roundRect">
          <a:avLst>
            <a:gd name="adj" fmla="val 335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180975</xdr:colOff>
      <xdr:row>22</xdr:row>
      <xdr:rowOff>0</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0975" y="3981450"/>
          <a:ext cx="2628900" cy="257175"/>
        </a:xfrm>
        <a:prstGeom prst="roundRect">
          <a:avLst>
            <a:gd name="adj" fmla="val 18688"/>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542925</xdr:colOff>
      <xdr:row>22</xdr:row>
      <xdr:rowOff>19050</xdr:rowOff>
    </xdr:from>
    <xdr:ext cx="3371850" cy="2038350"/>
    <xdr:sp macro="" textlink="">
      <xdr:nvSpPr>
        <xdr:cNvPr id="17" name="Shape 17">
          <a:extLst>
            <a:ext uri="{FF2B5EF4-FFF2-40B4-BE49-F238E27FC236}">
              <a16:creationId xmlns:a16="http://schemas.microsoft.com/office/drawing/2014/main" id="{00000000-0008-0000-0100-000011000000}"/>
            </a:ext>
          </a:extLst>
        </xdr:cNvPr>
        <xdr:cNvSpPr/>
      </xdr:nvSpPr>
      <xdr:spPr>
        <a:xfrm>
          <a:off x="5191125" y="4000500"/>
          <a:ext cx="3371850" cy="2038350"/>
        </a:xfrm>
        <a:prstGeom prst="roundRect">
          <a:avLst>
            <a:gd name="adj" fmla="val 2785"/>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561975</xdr:colOff>
      <xdr:row>22</xdr:row>
      <xdr:rowOff>123825</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10175" y="4105275"/>
          <a:ext cx="2628900" cy="257175"/>
        </a:xfrm>
        <a:prstGeom prst="roundRect">
          <a:avLst>
            <a:gd name="adj" fmla="val 1128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19050</xdr:rowOff>
    </xdr:from>
    <xdr:ext cx="3343275" cy="2047876"/>
    <xdr:sp macro="" textlink="">
      <xdr:nvSpPr>
        <xdr:cNvPr id="19" name="Shape 19">
          <a:extLst>
            <a:ext uri="{FF2B5EF4-FFF2-40B4-BE49-F238E27FC236}">
              <a16:creationId xmlns:a16="http://schemas.microsoft.com/office/drawing/2014/main" id="{00000000-0008-0000-0100-000013000000}"/>
            </a:ext>
          </a:extLst>
        </xdr:cNvPr>
        <xdr:cNvSpPr/>
      </xdr:nvSpPr>
      <xdr:spPr>
        <a:xfrm>
          <a:off x="8601075" y="4000500"/>
          <a:ext cx="3343275" cy="2047876"/>
        </a:xfrm>
        <a:prstGeom prst="roundRect">
          <a:avLst>
            <a:gd name="adj" fmla="val 207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504825</xdr:colOff>
      <xdr:row>22</xdr:row>
      <xdr:rowOff>28575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39175" y="40100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38100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000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4426"/>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180974</xdr:colOff>
      <xdr:row>3</xdr:row>
      <xdr:rowOff>161926</xdr:rowOff>
    </xdr:from>
    <xdr:to>
      <xdr:col>4</xdr:col>
      <xdr:colOff>133350</xdr:colOff>
      <xdr:row>5</xdr:row>
      <xdr:rowOff>85726</xdr:rowOff>
    </xdr:to>
    <xdr:sp macro="" textlink="KPI!B17">
      <xdr:nvSpPr>
        <xdr:cNvPr id="39" name="Rectangle: Rounded Corners 38">
          <a:extLst>
            <a:ext uri="{FF2B5EF4-FFF2-40B4-BE49-F238E27FC236}">
              <a16:creationId xmlns:a16="http://schemas.microsoft.com/office/drawing/2014/main" id="{020AF03A-05E2-407A-AE15-80412E57F727}"/>
            </a:ext>
          </a:extLst>
        </xdr:cNvPr>
        <xdr:cNvSpPr/>
      </xdr:nvSpPr>
      <xdr:spPr>
        <a:xfrm>
          <a:off x="180974" y="704851"/>
          <a:ext cx="2276476" cy="28575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D7ECF2D4-05CA-4055-A835-26A3A696989B}" type="TxLink">
            <a:rPr lang="en-US" sz="1600">
              <a:solidFill>
                <a:schemeClr val="lt1"/>
              </a:solidFill>
              <a:latin typeface="Arial Black" panose="020B0A04020102020204" pitchFamily="34" charset="0"/>
              <a:ea typeface="+mn-ea"/>
              <a:cs typeface="+mn-cs"/>
            </a:rPr>
            <a:pPr marL="0" lvl="0" indent="0" algn="ctr" rtl="0">
              <a:spcBef>
                <a:spcPts val="0"/>
              </a:spcBef>
              <a:spcAft>
                <a:spcPts val="0"/>
              </a:spcAft>
              <a:buNone/>
            </a:pPr>
            <a:t>$2,297,200.86</a:t>
          </a:fld>
          <a:endParaRPr lang="en-US" sz="1600">
            <a:solidFill>
              <a:schemeClr val="lt1"/>
            </a:solidFill>
            <a:latin typeface="Arial Black" panose="020B0A04020102020204" pitchFamily="34" charset="0"/>
            <a:ea typeface="+mn-ea"/>
            <a:cs typeface="+mn-cs"/>
          </a:endParaRPr>
        </a:p>
      </xdr:txBody>
    </xdr:sp>
    <xdr:clientData fLocksWithSheet="0"/>
  </xdr:twoCellAnchor>
  <xdr:twoCellAnchor>
    <xdr:from>
      <xdr:col>0</xdr:col>
      <xdr:colOff>390525</xdr:colOff>
      <xdr:row>5</xdr:row>
      <xdr:rowOff>142875</xdr:rowOff>
    </xdr:from>
    <xdr:to>
      <xdr:col>3</xdr:col>
      <xdr:colOff>495300</xdr:colOff>
      <xdr:row>8</xdr:row>
      <xdr:rowOff>28575</xdr:rowOff>
    </xdr:to>
    <xdr:graphicFrame macro="">
      <xdr:nvGraphicFramePr>
        <xdr:cNvPr id="40" name="Chart 39">
          <a:extLst>
            <a:ext uri="{FF2B5EF4-FFF2-40B4-BE49-F238E27FC236}">
              <a16:creationId xmlns:a16="http://schemas.microsoft.com/office/drawing/2014/main" id="{45D66A10-9628-4302-BFEF-8759C1EC5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8</xdr:row>
      <xdr:rowOff>76200</xdr:rowOff>
    </xdr:from>
    <xdr:to>
      <xdr:col>4</xdr:col>
      <xdr:colOff>123825</xdr:colOff>
      <xdr:row>9</xdr:row>
      <xdr:rowOff>171450</xdr:rowOff>
    </xdr:to>
    <xdr:sp macro="" textlink="KPI!B17">
      <xdr:nvSpPr>
        <xdr:cNvPr id="41" name="Rectangle: Rounded Corners 40">
          <a:extLst>
            <a:ext uri="{FF2B5EF4-FFF2-40B4-BE49-F238E27FC236}">
              <a16:creationId xmlns:a16="http://schemas.microsoft.com/office/drawing/2014/main" id="{D9CD47E3-BD3F-4B2E-810B-F1E9E20A96F4}"/>
            </a:ext>
          </a:extLst>
        </xdr:cNvPr>
        <xdr:cNvSpPr/>
      </xdr:nvSpPr>
      <xdr:spPr>
        <a:xfrm>
          <a:off x="171450" y="1524000"/>
          <a:ext cx="2276475" cy="276225"/>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mn-ea"/>
              <a:cs typeface="+mn-cs"/>
            </a:rPr>
            <a:t>YOY GROWTH</a:t>
          </a:r>
        </a:p>
      </xdr:txBody>
    </xdr:sp>
    <xdr:clientData fLocksWithSheet="0"/>
  </xdr:twoCellAnchor>
  <mc:AlternateContent xmlns:mc="http://schemas.openxmlformats.org/markup-compatibility/2006">
    <mc:Choice xmlns:a14="http://schemas.microsoft.com/office/drawing/2010/main" Requires="a14">
      <xdr:twoCellAnchor editAs="oneCell">
        <xdr:from>
          <xdr:col>2</xdr:col>
          <xdr:colOff>209549</xdr:colOff>
          <xdr:row>8</xdr:row>
          <xdr:rowOff>104775</xdr:rowOff>
        </xdr:from>
        <xdr:to>
          <xdr:col>3</xdr:col>
          <xdr:colOff>438149</xdr:colOff>
          <xdr:row>9</xdr:row>
          <xdr:rowOff>161925</xdr:rowOff>
        </xdr:to>
        <xdr:pic>
          <xdr:nvPicPr>
            <xdr:cNvPr id="43" name="Picture 42">
              <a:extLst>
                <a:ext uri="{FF2B5EF4-FFF2-40B4-BE49-F238E27FC236}">
                  <a16:creationId xmlns:a16="http://schemas.microsoft.com/office/drawing/2014/main" id="{57FCD4C7-5638-4670-9A88-FBC9A3A0F8B2}"/>
                </a:ext>
              </a:extLst>
            </xdr:cNvPr>
            <xdr:cNvPicPr>
              <a:picLocks noChangeAspect="1" noChangeArrowheads="1"/>
              <a:extLst>
                <a:ext uri="{84589F7E-364E-4C9E-8A38-B11213B215E9}">
                  <a14:cameraTool cellRange="'KPI YOY'!$B$10" spid="_x0000_s1100"/>
                </a:ext>
              </a:extLst>
            </xdr:cNvPicPr>
          </xdr:nvPicPr>
          <xdr:blipFill>
            <a:blip xmlns:r="http://schemas.openxmlformats.org/officeDocument/2006/relationships" r:embed="rId2"/>
            <a:srcRect/>
            <a:stretch>
              <a:fillRect/>
            </a:stretch>
          </xdr:blipFill>
          <xdr:spPr bwMode="auto">
            <a:xfrm>
              <a:off x="1371599" y="1552575"/>
              <a:ext cx="8096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257175</xdr:colOff>
      <xdr:row>3</xdr:row>
      <xdr:rowOff>171450</xdr:rowOff>
    </xdr:from>
    <xdr:to>
      <xdr:col>8</xdr:col>
      <xdr:colOff>190500</xdr:colOff>
      <xdr:row>5</xdr:row>
      <xdr:rowOff>95250</xdr:rowOff>
    </xdr:to>
    <xdr:sp macro="" textlink="KPI!E17">
      <xdr:nvSpPr>
        <xdr:cNvPr id="44" name="Rectangle: Rounded Corners 43">
          <a:extLst>
            <a:ext uri="{FF2B5EF4-FFF2-40B4-BE49-F238E27FC236}">
              <a16:creationId xmlns:a16="http://schemas.microsoft.com/office/drawing/2014/main" id="{85A7C2BC-8959-4873-A885-F42A60EF5A5B}"/>
            </a:ext>
          </a:extLst>
        </xdr:cNvPr>
        <xdr:cNvSpPr/>
      </xdr:nvSpPr>
      <xdr:spPr>
        <a:xfrm>
          <a:off x="2581275" y="714375"/>
          <a:ext cx="2257425" cy="28575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70BDCB74-AFA2-4091-935F-5BFEDF5D56E7}" type="TxLink">
            <a:rPr lang="en-US" sz="1600">
              <a:solidFill>
                <a:schemeClr val="lt1"/>
              </a:solidFill>
              <a:latin typeface="Arial Black" panose="020B0A04020102020204" pitchFamily="34" charset="0"/>
              <a:ea typeface="+mn-ea"/>
              <a:cs typeface="+mn-cs"/>
            </a:rPr>
            <a:pPr marL="0" lvl="0" indent="0" algn="ctr" rtl="0">
              <a:spcBef>
                <a:spcPts val="0"/>
              </a:spcBef>
              <a:spcAft>
                <a:spcPts val="0"/>
              </a:spcAft>
              <a:buNone/>
            </a:pPr>
            <a:t>$286,397.02</a:t>
          </a:fld>
          <a:endParaRPr lang="en-US" sz="1600">
            <a:solidFill>
              <a:schemeClr val="lt1"/>
            </a:solidFill>
            <a:latin typeface="Arial Black" panose="020B0A04020102020204" pitchFamily="34" charset="0"/>
            <a:ea typeface="+mn-ea"/>
            <a:cs typeface="+mn-cs"/>
          </a:endParaRPr>
        </a:p>
      </xdr:txBody>
    </xdr:sp>
    <xdr:clientData fLocksWithSheet="0"/>
  </xdr:twoCellAnchor>
  <xdr:twoCellAnchor>
    <xdr:from>
      <xdr:col>12</xdr:col>
      <xdr:colOff>400049</xdr:colOff>
      <xdr:row>3</xdr:row>
      <xdr:rowOff>161926</xdr:rowOff>
    </xdr:from>
    <xdr:to>
      <xdr:col>16</xdr:col>
      <xdr:colOff>228600</xdr:colOff>
      <xdr:row>5</xdr:row>
      <xdr:rowOff>85726</xdr:rowOff>
    </xdr:to>
    <xdr:sp macro="" textlink="KPI!K17">
      <xdr:nvSpPr>
        <xdr:cNvPr id="45" name="Rectangle: Rounded Corners 44">
          <a:extLst>
            <a:ext uri="{FF2B5EF4-FFF2-40B4-BE49-F238E27FC236}">
              <a16:creationId xmlns:a16="http://schemas.microsoft.com/office/drawing/2014/main" id="{0CA6E6F4-3D50-4136-BC53-72921A949533}"/>
            </a:ext>
          </a:extLst>
        </xdr:cNvPr>
        <xdr:cNvSpPr/>
      </xdr:nvSpPr>
      <xdr:spPr>
        <a:xfrm>
          <a:off x="7372349" y="704851"/>
          <a:ext cx="2152651" cy="28575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4F36712A-BD40-40B9-85ED-107CE0AE3FA1}" type="TxLink">
            <a:rPr lang="en-US" sz="1600">
              <a:solidFill>
                <a:schemeClr val="lt1"/>
              </a:solidFill>
              <a:latin typeface="Arial Black" panose="020B0A04020102020204" pitchFamily="34" charset="0"/>
              <a:ea typeface="+mn-ea"/>
              <a:cs typeface="+mn-cs"/>
            </a:rPr>
            <a:pPr marL="0" lvl="0" indent="0" algn="ctr" rtl="0">
              <a:spcBef>
                <a:spcPts val="0"/>
              </a:spcBef>
              <a:spcAft>
                <a:spcPts val="0"/>
              </a:spcAft>
              <a:buNone/>
            </a:pPr>
            <a:t># 9994</a:t>
          </a:fld>
          <a:endParaRPr lang="en-US" sz="1600">
            <a:solidFill>
              <a:schemeClr val="lt1"/>
            </a:solidFill>
            <a:latin typeface="Arial Black" panose="020B0A04020102020204" pitchFamily="34" charset="0"/>
            <a:ea typeface="+mn-ea"/>
            <a:cs typeface="+mn-cs"/>
          </a:endParaRPr>
        </a:p>
      </xdr:txBody>
    </xdr:sp>
    <xdr:clientData fLocksWithSheet="0"/>
  </xdr:twoCellAnchor>
  <xdr:twoCellAnchor>
    <xdr:from>
      <xdr:col>8</xdr:col>
      <xdr:colOff>352424</xdr:colOff>
      <xdr:row>3</xdr:row>
      <xdr:rowOff>152401</xdr:rowOff>
    </xdr:from>
    <xdr:to>
      <xdr:col>12</xdr:col>
      <xdr:colOff>257175</xdr:colOff>
      <xdr:row>5</xdr:row>
      <xdr:rowOff>76201</xdr:rowOff>
    </xdr:to>
    <xdr:sp macro="" textlink="KPI!H17">
      <xdr:nvSpPr>
        <xdr:cNvPr id="46" name="Rectangle: Rounded Corners 45">
          <a:extLst>
            <a:ext uri="{FF2B5EF4-FFF2-40B4-BE49-F238E27FC236}">
              <a16:creationId xmlns:a16="http://schemas.microsoft.com/office/drawing/2014/main" id="{55B497D0-88ED-4882-80A5-D7FEE854FA64}"/>
            </a:ext>
          </a:extLst>
        </xdr:cNvPr>
        <xdr:cNvSpPr/>
      </xdr:nvSpPr>
      <xdr:spPr>
        <a:xfrm>
          <a:off x="5000624" y="695326"/>
          <a:ext cx="2228851" cy="28575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694D967F-7B08-4ACE-B8FB-721077CE1C98}" type="TxLink">
            <a:rPr lang="en-US" sz="1600">
              <a:solidFill>
                <a:schemeClr val="lt1"/>
              </a:solidFill>
              <a:latin typeface="Arial Black" panose="020B0A04020102020204" pitchFamily="34" charset="0"/>
              <a:ea typeface="+mn-ea"/>
              <a:cs typeface="+mn-cs"/>
            </a:rPr>
            <a:pPr marL="0" lvl="0" indent="0" algn="ctr" rtl="0">
              <a:spcBef>
                <a:spcPts val="0"/>
              </a:spcBef>
              <a:spcAft>
                <a:spcPts val="0"/>
              </a:spcAft>
              <a:buNone/>
            </a:pPr>
            <a:t># 37873</a:t>
          </a:fld>
          <a:endParaRPr lang="en-US" sz="1600">
            <a:solidFill>
              <a:schemeClr val="lt1"/>
            </a:solidFill>
            <a:latin typeface="Arial Black" panose="020B0A04020102020204" pitchFamily="34" charset="0"/>
            <a:ea typeface="+mn-ea"/>
            <a:cs typeface="+mn-cs"/>
          </a:endParaRPr>
        </a:p>
      </xdr:txBody>
    </xdr:sp>
    <xdr:clientData fLocksWithSheet="0"/>
  </xdr:twoCellAnchor>
  <xdr:twoCellAnchor>
    <xdr:from>
      <xdr:col>16</xdr:col>
      <xdr:colOff>390524</xdr:colOff>
      <xdr:row>3</xdr:row>
      <xdr:rowOff>161926</xdr:rowOff>
    </xdr:from>
    <xdr:to>
      <xdr:col>20</xdr:col>
      <xdr:colOff>276225</xdr:colOff>
      <xdr:row>5</xdr:row>
      <xdr:rowOff>85726</xdr:rowOff>
    </xdr:to>
    <xdr:sp macro="" textlink="KPI!N17">
      <xdr:nvSpPr>
        <xdr:cNvPr id="47" name="Rectangle: Rounded Corners 46">
          <a:extLst>
            <a:ext uri="{FF2B5EF4-FFF2-40B4-BE49-F238E27FC236}">
              <a16:creationId xmlns:a16="http://schemas.microsoft.com/office/drawing/2014/main" id="{8028843B-E98B-4AEB-9551-F1F350B623A0}"/>
            </a:ext>
          </a:extLst>
        </xdr:cNvPr>
        <xdr:cNvSpPr/>
      </xdr:nvSpPr>
      <xdr:spPr>
        <a:xfrm>
          <a:off x="9686924" y="704851"/>
          <a:ext cx="2209801" cy="28575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8B90582B-402D-4827-AEDB-A4EFC4E4FFCB}" type="TxLink">
            <a:rPr lang="en-US" sz="1600">
              <a:solidFill>
                <a:schemeClr val="lt1"/>
              </a:solidFill>
              <a:latin typeface="Arial Black" panose="020B0A04020102020204" pitchFamily="34" charset="0"/>
              <a:ea typeface="+mn-ea"/>
              <a:cs typeface="+mn-cs"/>
            </a:rPr>
            <a:pPr marL="0" lvl="0" indent="0" algn="ctr" rtl="0">
              <a:spcBef>
                <a:spcPts val="0"/>
              </a:spcBef>
              <a:spcAft>
                <a:spcPts val="0"/>
              </a:spcAft>
              <a:buNone/>
            </a:pPr>
            <a:t>12.47%</a:t>
          </a:fld>
          <a:endParaRPr lang="en-US" sz="1600">
            <a:solidFill>
              <a:schemeClr val="lt1"/>
            </a:solidFill>
            <a:latin typeface="Arial Black" panose="020B0A04020102020204" pitchFamily="34" charset="0"/>
            <a:ea typeface="+mn-ea"/>
            <a:cs typeface="+mn-cs"/>
          </a:endParaRPr>
        </a:p>
      </xdr:txBody>
    </xdr:sp>
    <xdr:clientData fLocksWithSheet="0"/>
  </xdr:twoCellAnchor>
  <xdr:twoCellAnchor>
    <xdr:from>
      <xdr:col>4</xdr:col>
      <xdr:colOff>285751</xdr:colOff>
      <xdr:row>8</xdr:row>
      <xdr:rowOff>95250</xdr:rowOff>
    </xdr:from>
    <xdr:to>
      <xdr:col>8</xdr:col>
      <xdr:colOff>209551</xdr:colOff>
      <xdr:row>10</xdr:row>
      <xdr:rowOff>9525</xdr:rowOff>
    </xdr:to>
    <xdr:sp macro="" textlink="KPI!B17">
      <xdr:nvSpPr>
        <xdr:cNvPr id="48" name="Rectangle: Rounded Corners 47">
          <a:extLst>
            <a:ext uri="{FF2B5EF4-FFF2-40B4-BE49-F238E27FC236}">
              <a16:creationId xmlns:a16="http://schemas.microsoft.com/office/drawing/2014/main" id="{E0C2168C-EFF4-4B9A-9BC3-2310087E5DF1}"/>
            </a:ext>
          </a:extLst>
        </xdr:cNvPr>
        <xdr:cNvSpPr/>
      </xdr:nvSpPr>
      <xdr:spPr>
        <a:xfrm>
          <a:off x="2609851" y="1543050"/>
          <a:ext cx="2247900" cy="276225"/>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mn-ea"/>
              <a:cs typeface="+mn-cs"/>
            </a:rPr>
            <a:t>YOY GROWTH</a:t>
          </a:r>
        </a:p>
      </xdr:txBody>
    </xdr:sp>
    <xdr:clientData fLocksWithSheet="0"/>
  </xdr:twoCellAnchor>
  <xdr:twoCellAnchor>
    <xdr:from>
      <xdr:col>8</xdr:col>
      <xdr:colOff>314325</xdr:colOff>
      <xdr:row>8</xdr:row>
      <xdr:rowOff>85725</xdr:rowOff>
    </xdr:from>
    <xdr:to>
      <xdr:col>12</xdr:col>
      <xdr:colOff>266700</xdr:colOff>
      <xdr:row>10</xdr:row>
      <xdr:rowOff>0</xdr:rowOff>
    </xdr:to>
    <xdr:sp macro="" textlink="KPI!B17">
      <xdr:nvSpPr>
        <xdr:cNvPr id="50" name="Rectangle: Rounded Corners 49">
          <a:extLst>
            <a:ext uri="{FF2B5EF4-FFF2-40B4-BE49-F238E27FC236}">
              <a16:creationId xmlns:a16="http://schemas.microsoft.com/office/drawing/2014/main" id="{225CDDB7-6209-4E58-9C23-4CE56C57855F}"/>
            </a:ext>
          </a:extLst>
        </xdr:cNvPr>
        <xdr:cNvSpPr/>
      </xdr:nvSpPr>
      <xdr:spPr>
        <a:xfrm>
          <a:off x="4962525" y="1533525"/>
          <a:ext cx="2276475" cy="276225"/>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mn-ea"/>
              <a:cs typeface="+mn-cs"/>
            </a:rPr>
            <a:t>YOY GROWTH</a:t>
          </a:r>
        </a:p>
      </xdr:txBody>
    </xdr:sp>
    <xdr:clientData fLocksWithSheet="0"/>
  </xdr:twoCellAnchor>
  <xdr:twoCellAnchor>
    <xdr:from>
      <xdr:col>12</xdr:col>
      <xdr:colOff>381000</xdr:colOff>
      <xdr:row>8</xdr:row>
      <xdr:rowOff>76200</xdr:rowOff>
    </xdr:from>
    <xdr:to>
      <xdr:col>16</xdr:col>
      <xdr:colOff>238125</xdr:colOff>
      <xdr:row>9</xdr:row>
      <xdr:rowOff>171450</xdr:rowOff>
    </xdr:to>
    <xdr:sp macro="" textlink="KPI!B17">
      <xdr:nvSpPr>
        <xdr:cNvPr id="51" name="Rectangle: Rounded Corners 50">
          <a:extLst>
            <a:ext uri="{FF2B5EF4-FFF2-40B4-BE49-F238E27FC236}">
              <a16:creationId xmlns:a16="http://schemas.microsoft.com/office/drawing/2014/main" id="{C8D91C22-3281-4A87-A98C-EE0A1B0E2021}"/>
            </a:ext>
          </a:extLst>
        </xdr:cNvPr>
        <xdr:cNvSpPr/>
      </xdr:nvSpPr>
      <xdr:spPr>
        <a:xfrm>
          <a:off x="7353300" y="1524000"/>
          <a:ext cx="2181225" cy="276225"/>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mn-ea"/>
              <a:cs typeface="+mn-cs"/>
            </a:rPr>
            <a:t>YOY GROWTH</a:t>
          </a:r>
        </a:p>
      </xdr:txBody>
    </xdr:sp>
    <xdr:clientData fLocksWithSheet="0"/>
  </xdr:twoCellAnchor>
  <xdr:twoCellAnchor>
    <xdr:from>
      <xdr:col>16</xdr:col>
      <xdr:colOff>352425</xdr:colOff>
      <xdr:row>8</xdr:row>
      <xdr:rowOff>76200</xdr:rowOff>
    </xdr:from>
    <xdr:to>
      <xdr:col>20</xdr:col>
      <xdr:colOff>285750</xdr:colOff>
      <xdr:row>9</xdr:row>
      <xdr:rowOff>171450</xdr:rowOff>
    </xdr:to>
    <xdr:sp macro="" textlink="KPI!B17">
      <xdr:nvSpPr>
        <xdr:cNvPr id="52" name="Rectangle: Rounded Corners 51">
          <a:extLst>
            <a:ext uri="{FF2B5EF4-FFF2-40B4-BE49-F238E27FC236}">
              <a16:creationId xmlns:a16="http://schemas.microsoft.com/office/drawing/2014/main" id="{ADCE7FD9-CB7B-4668-8080-91A51C8A1D20}"/>
            </a:ext>
          </a:extLst>
        </xdr:cNvPr>
        <xdr:cNvSpPr/>
      </xdr:nvSpPr>
      <xdr:spPr>
        <a:xfrm>
          <a:off x="9648825" y="1524000"/>
          <a:ext cx="2257425" cy="276225"/>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mn-ea"/>
              <a:cs typeface="+mn-cs"/>
            </a:rPr>
            <a:t>YOY GROWTH</a:t>
          </a:r>
        </a:p>
      </xdr:txBody>
    </xdr:sp>
    <xdr:clientData fLocksWithSheet="0"/>
  </xdr:twoCellAnchor>
  <xdr:twoCellAnchor>
    <xdr:from>
      <xdr:col>5</xdr:col>
      <xdr:colOff>28575</xdr:colOff>
      <xdr:row>5</xdr:row>
      <xdr:rowOff>133350</xdr:rowOff>
    </xdr:from>
    <xdr:to>
      <xdr:col>7</xdr:col>
      <xdr:colOff>409575</xdr:colOff>
      <xdr:row>8</xdr:row>
      <xdr:rowOff>47625</xdr:rowOff>
    </xdr:to>
    <xdr:graphicFrame macro="">
      <xdr:nvGraphicFramePr>
        <xdr:cNvPr id="53" name="Chart 52">
          <a:extLst>
            <a:ext uri="{FF2B5EF4-FFF2-40B4-BE49-F238E27FC236}">
              <a16:creationId xmlns:a16="http://schemas.microsoft.com/office/drawing/2014/main" id="{0BEF7B98-16AD-4372-B63B-1902901B6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104775</xdr:colOff>
      <xdr:row>5</xdr:row>
      <xdr:rowOff>85725</xdr:rowOff>
    </xdr:from>
    <xdr:to>
      <xdr:col>11</xdr:col>
      <xdr:colOff>438150</xdr:colOff>
      <xdr:row>8</xdr:row>
      <xdr:rowOff>38100</xdr:rowOff>
    </xdr:to>
    <xdr:graphicFrame macro="">
      <xdr:nvGraphicFramePr>
        <xdr:cNvPr id="54" name="Chart 53">
          <a:extLst>
            <a:ext uri="{FF2B5EF4-FFF2-40B4-BE49-F238E27FC236}">
              <a16:creationId xmlns:a16="http://schemas.microsoft.com/office/drawing/2014/main" id="{ACB1492E-3BD2-4597-BEC1-31EF8431E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5</xdr:row>
      <xdr:rowOff>133350</xdr:rowOff>
    </xdr:from>
    <xdr:to>
      <xdr:col>15</xdr:col>
      <xdr:colOff>523875</xdr:colOff>
      <xdr:row>8</xdr:row>
      <xdr:rowOff>38100</xdr:rowOff>
    </xdr:to>
    <xdr:graphicFrame macro="">
      <xdr:nvGraphicFramePr>
        <xdr:cNvPr id="55" name="Chart 54">
          <a:extLst>
            <a:ext uri="{FF2B5EF4-FFF2-40B4-BE49-F238E27FC236}">
              <a16:creationId xmlns:a16="http://schemas.microsoft.com/office/drawing/2014/main" id="{C26CBA1E-B618-497D-9C7F-2FC90DE58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200025</xdr:colOff>
      <xdr:row>5</xdr:row>
      <xdr:rowOff>123825</xdr:rowOff>
    </xdr:from>
    <xdr:to>
      <xdr:col>20</xdr:col>
      <xdr:colOff>28575</xdr:colOff>
      <xdr:row>8</xdr:row>
      <xdr:rowOff>76200</xdr:rowOff>
    </xdr:to>
    <xdr:graphicFrame macro="">
      <xdr:nvGraphicFramePr>
        <xdr:cNvPr id="56" name="Chart 55">
          <a:extLst>
            <a:ext uri="{FF2B5EF4-FFF2-40B4-BE49-F238E27FC236}">
              <a16:creationId xmlns:a16="http://schemas.microsoft.com/office/drawing/2014/main" id="{8AF563D2-FB20-4FEF-B5F4-A2BC04971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285750</xdr:colOff>
          <xdr:row>8</xdr:row>
          <xdr:rowOff>114300</xdr:rowOff>
        </xdr:from>
        <xdr:to>
          <xdr:col>7</xdr:col>
          <xdr:colOff>542925</xdr:colOff>
          <xdr:row>9</xdr:row>
          <xdr:rowOff>171450</xdr:rowOff>
        </xdr:to>
        <xdr:pic>
          <xdr:nvPicPr>
            <xdr:cNvPr id="58" name="Picture 57">
              <a:extLst>
                <a:ext uri="{FF2B5EF4-FFF2-40B4-BE49-F238E27FC236}">
                  <a16:creationId xmlns:a16="http://schemas.microsoft.com/office/drawing/2014/main" id="{3BE93049-41C5-4073-A8A6-890656474715}"/>
                </a:ext>
              </a:extLst>
            </xdr:cNvPr>
            <xdr:cNvPicPr>
              <a:picLocks noChangeAspect="1" noChangeArrowheads="1"/>
              <a:extLst>
                <a:ext uri="{84589F7E-364E-4C9E-8A38-B11213B215E9}">
                  <a14:cameraTool cellRange="'KPI YOY'!$C$10" spid="_x0000_s1101"/>
                </a:ext>
              </a:extLst>
            </xdr:cNvPicPr>
          </xdr:nvPicPr>
          <xdr:blipFill>
            <a:blip xmlns:r="http://schemas.openxmlformats.org/officeDocument/2006/relationships" r:embed="rId7"/>
            <a:srcRect/>
            <a:stretch>
              <a:fillRect/>
            </a:stretch>
          </xdr:blipFill>
          <xdr:spPr bwMode="auto">
            <a:xfrm>
              <a:off x="3771900" y="1562100"/>
              <a:ext cx="8382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333375</xdr:colOff>
          <xdr:row>8</xdr:row>
          <xdr:rowOff>104775</xdr:rowOff>
        </xdr:from>
        <xdr:to>
          <xdr:col>16</xdr:col>
          <xdr:colOff>266700</xdr:colOff>
          <xdr:row>9</xdr:row>
          <xdr:rowOff>161925</xdr:rowOff>
        </xdr:to>
        <xdr:pic>
          <xdr:nvPicPr>
            <xdr:cNvPr id="61" name="Picture 60">
              <a:extLst>
                <a:ext uri="{FF2B5EF4-FFF2-40B4-BE49-F238E27FC236}">
                  <a16:creationId xmlns:a16="http://schemas.microsoft.com/office/drawing/2014/main" id="{C41629B0-96DB-4C27-B635-675346460C6B}"/>
                </a:ext>
              </a:extLst>
            </xdr:cNvPr>
            <xdr:cNvPicPr>
              <a:picLocks noChangeAspect="1" noChangeArrowheads="1"/>
              <a:extLst>
                <a:ext uri="{84589F7E-364E-4C9E-8A38-B11213B215E9}">
                  <a14:cameraTool cellRange="'KPI YOY'!$E$10" spid="_x0000_s1102"/>
                </a:ext>
              </a:extLst>
            </xdr:cNvPicPr>
          </xdr:nvPicPr>
          <xdr:blipFill>
            <a:blip xmlns:r="http://schemas.openxmlformats.org/officeDocument/2006/relationships" r:embed="rId8"/>
            <a:srcRect/>
            <a:stretch>
              <a:fillRect/>
            </a:stretch>
          </xdr:blipFill>
          <xdr:spPr bwMode="auto">
            <a:xfrm>
              <a:off x="8467725" y="1552575"/>
              <a:ext cx="1095375" cy="2381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10</xdr:row>
      <xdr:rowOff>114300</xdr:rowOff>
    </xdr:from>
    <xdr:to>
      <xdr:col>8</xdr:col>
      <xdr:colOff>400050</xdr:colOff>
      <xdr:row>21</xdr:row>
      <xdr:rowOff>76201</xdr:rowOff>
    </xdr:to>
    <xdr:graphicFrame macro="">
      <xdr:nvGraphicFramePr>
        <xdr:cNvPr id="64" name="Chart 63">
          <a:extLst>
            <a:ext uri="{FF2B5EF4-FFF2-40B4-BE49-F238E27FC236}">
              <a16:creationId xmlns:a16="http://schemas.microsoft.com/office/drawing/2014/main" id="{0588300D-20B4-4785-AF84-1E90FB457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523875</xdr:colOff>
      <xdr:row>11</xdr:row>
      <xdr:rowOff>104774</xdr:rowOff>
    </xdr:from>
    <xdr:to>
      <xdr:col>15</xdr:col>
      <xdr:colOff>438150</xdr:colOff>
      <xdr:row>21</xdr:row>
      <xdr:rowOff>152399</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74F06D71-A5B4-408C-AB45-7AAF77E07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172075" y="2095499"/>
              <a:ext cx="3981450" cy="1857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333373</xdr:colOff>
      <xdr:row>10</xdr:row>
      <xdr:rowOff>123825</xdr:rowOff>
    </xdr:from>
    <xdr:to>
      <xdr:col>20</xdr:col>
      <xdr:colOff>476249</xdr:colOff>
      <xdr:row>21</xdr:row>
      <xdr:rowOff>9526</xdr:rowOff>
    </xdr:to>
    <xdr:graphicFrame macro="">
      <xdr:nvGraphicFramePr>
        <xdr:cNvPr id="66" name="Chart 65">
          <a:extLst>
            <a:ext uri="{FF2B5EF4-FFF2-40B4-BE49-F238E27FC236}">
              <a16:creationId xmlns:a16="http://schemas.microsoft.com/office/drawing/2014/main" id="{F90F31A6-E0AD-41BD-B3CF-46AB7949C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200025</xdr:colOff>
      <xdr:row>23</xdr:row>
      <xdr:rowOff>85725</xdr:rowOff>
    </xdr:from>
    <xdr:to>
      <xdr:col>8</xdr:col>
      <xdr:colOff>457200</xdr:colOff>
      <xdr:row>32</xdr:row>
      <xdr:rowOff>171449</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540922C5-5C33-45A5-87B8-82C1EFB373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00025" y="4248150"/>
              <a:ext cx="4905375" cy="17144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571501</xdr:colOff>
      <xdr:row>23</xdr:row>
      <xdr:rowOff>28575</xdr:rowOff>
    </xdr:from>
    <xdr:to>
      <xdr:col>14</xdr:col>
      <xdr:colOff>333375</xdr:colOff>
      <xdr:row>33</xdr:row>
      <xdr:rowOff>0</xdr:rowOff>
    </xdr:to>
    <xdr:graphicFrame macro="">
      <xdr:nvGraphicFramePr>
        <xdr:cNvPr id="68" name="Chart 67">
          <a:extLst>
            <a:ext uri="{FF2B5EF4-FFF2-40B4-BE49-F238E27FC236}">
              <a16:creationId xmlns:a16="http://schemas.microsoft.com/office/drawing/2014/main" id="{CD31ED49-87AF-43D0-9032-0AAD1AC1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504825</xdr:colOff>
      <xdr:row>23</xdr:row>
      <xdr:rowOff>123826</xdr:rowOff>
    </xdr:from>
    <xdr:to>
      <xdr:col>16</xdr:col>
      <xdr:colOff>295274</xdr:colOff>
      <xdr:row>33</xdr:row>
      <xdr:rowOff>0</xdr:rowOff>
    </xdr:to>
    <mc:AlternateContent xmlns:mc="http://schemas.openxmlformats.org/markup-compatibility/2006" xmlns:a14="http://schemas.microsoft.com/office/drawing/2010/main">
      <mc:Choice Requires="a14">
        <xdr:graphicFrame macro="">
          <xdr:nvGraphicFramePr>
            <xdr:cNvPr id="69" name="Year 1">
              <a:extLst>
                <a:ext uri="{FF2B5EF4-FFF2-40B4-BE49-F238E27FC236}">
                  <a16:creationId xmlns:a16="http://schemas.microsoft.com/office/drawing/2014/main" id="{CCE157FB-FC26-4045-B323-2DB1D196F4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39175" y="4286251"/>
              <a:ext cx="952499" cy="1685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285750</xdr:colOff>
      <xdr:row>23</xdr:row>
      <xdr:rowOff>133351</xdr:rowOff>
    </xdr:from>
    <xdr:to>
      <xdr:col>20</xdr:col>
      <xdr:colOff>304800</xdr:colOff>
      <xdr:row>30</xdr:row>
      <xdr:rowOff>38100</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15CAB410-8539-46B8-B56F-B04607548CE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44200" y="4295776"/>
              <a:ext cx="1181100"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342899</xdr:colOff>
      <xdr:row>23</xdr:row>
      <xdr:rowOff>114300</xdr:rowOff>
    </xdr:from>
    <xdr:to>
      <xdr:col>18</xdr:col>
      <xdr:colOff>257174</xdr:colOff>
      <xdr:row>32</xdr:row>
      <xdr:rowOff>161925</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ED7049C3-E3E1-4F90-A370-FB5DE3729E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39299" y="4276725"/>
              <a:ext cx="1076325"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323850</xdr:colOff>
          <xdr:row>8</xdr:row>
          <xdr:rowOff>104775</xdr:rowOff>
        </xdr:from>
        <xdr:to>
          <xdr:col>20</xdr:col>
          <xdr:colOff>266700</xdr:colOff>
          <xdr:row>9</xdr:row>
          <xdr:rowOff>161925</xdr:rowOff>
        </xdr:to>
        <xdr:pic>
          <xdr:nvPicPr>
            <xdr:cNvPr id="73" name="Picture 72">
              <a:extLst>
                <a:ext uri="{FF2B5EF4-FFF2-40B4-BE49-F238E27FC236}">
                  <a16:creationId xmlns:a16="http://schemas.microsoft.com/office/drawing/2014/main" id="{5ABC87D3-369B-42CF-97A3-726594607CCF}"/>
                </a:ext>
              </a:extLst>
            </xdr:cNvPr>
            <xdr:cNvPicPr>
              <a:picLocks noChangeAspect="1" noChangeArrowheads="1"/>
              <a:extLst>
                <a:ext uri="{84589F7E-364E-4C9E-8A38-B11213B215E9}">
                  <a14:cameraTool cellRange="'KPI YOY'!$F$10" spid="_x0000_s1103"/>
                </a:ext>
              </a:extLst>
            </xdr:cNvPicPr>
          </xdr:nvPicPr>
          <xdr:blipFill>
            <a:blip xmlns:r="http://schemas.openxmlformats.org/officeDocument/2006/relationships" r:embed="rId14"/>
            <a:srcRect/>
            <a:stretch>
              <a:fillRect/>
            </a:stretch>
          </xdr:blipFill>
          <xdr:spPr bwMode="auto">
            <a:xfrm>
              <a:off x="10782300" y="1552575"/>
              <a:ext cx="11049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295274</xdr:colOff>
          <xdr:row>8</xdr:row>
          <xdr:rowOff>114300</xdr:rowOff>
        </xdr:from>
        <xdr:to>
          <xdr:col>12</xdr:col>
          <xdr:colOff>238125</xdr:colOff>
          <xdr:row>10</xdr:row>
          <xdr:rowOff>0</xdr:rowOff>
        </xdr:to>
        <xdr:pic>
          <xdr:nvPicPr>
            <xdr:cNvPr id="77" name="Picture 76">
              <a:extLst>
                <a:ext uri="{FF2B5EF4-FFF2-40B4-BE49-F238E27FC236}">
                  <a16:creationId xmlns:a16="http://schemas.microsoft.com/office/drawing/2014/main" id="{DE17ADC6-CFB5-4356-82C3-538D574D5B93}"/>
                </a:ext>
              </a:extLst>
            </xdr:cNvPr>
            <xdr:cNvPicPr>
              <a:picLocks noChangeAspect="1" noChangeArrowheads="1"/>
              <a:extLst>
                <a:ext uri="{84589F7E-364E-4C9E-8A38-B11213B215E9}">
                  <a14:cameraTool cellRange="'KPI YOY'!$D$10" spid="_x0000_s1104"/>
                </a:ext>
              </a:extLst>
            </xdr:cNvPicPr>
          </xdr:nvPicPr>
          <xdr:blipFill>
            <a:blip xmlns:r="http://schemas.openxmlformats.org/officeDocument/2006/relationships" r:embed="rId15"/>
            <a:srcRect/>
            <a:stretch>
              <a:fillRect/>
            </a:stretch>
          </xdr:blipFill>
          <xdr:spPr bwMode="auto">
            <a:xfrm>
              <a:off x="6105524" y="1562100"/>
              <a:ext cx="1104901" cy="2476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586.795267361114" createdVersion="7" refreshedVersion="7" minRefreshableVersion="3" recordCount="9994" xr:uid="{EB16FB0A-9437-4146-8E59-64452557853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1/04/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1/04/2011"/>
          <s v="Qtr1"/>
          <s v="Qtr2"/>
          <s v="Qtr3"/>
          <s v="Qtr4"/>
          <s v="&gt;01/01/2015"/>
        </groupItems>
      </fieldGroup>
    </cacheField>
    <cacheField name="Years" numFmtId="0" databaseField="0">
      <fieldGroup base="3">
        <rangePr groupBy="years" startDate="2011-01-04T00:00:00" endDate="2015-01-01T00:00:00"/>
        <groupItems count="7">
          <s v="&lt;01/04/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11679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14A7F5-ABF4-4A5F-A22C-FF312F9FB69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FBB37F-A41C-4699-B128-CBACE3FF474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3A4ED1-86A3-4AD1-B450-5C77027B1CA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883F9C-285A-4860-BB96-7BD44DA6415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33EDCA-349C-45FF-B894-FCABF2904D6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E32259-16CA-4830-81EB-1D7B84B1D5F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86693F-1B8B-4864-8D9B-81CC8EF3572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8DDD7E-FB2A-4C6F-976D-0E3EB6153681}"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01768C-2A55-4D01-87BE-254FA00F010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476E1F-F358-41DC-A2C9-5401E2D8371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685DCF-944A-4256-8AA1-702736C45532}"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9A47E4-98A9-44E4-B9C0-0682179E91A7}" sourceName="Year">
  <pivotTables>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91167944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8F3D052-83B6-430D-B157-31CA5C16D688}" sourceName="Segment">
  <pivotTables>
    <pivotTable tabId="9" name="PivotTable13"/>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9116794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A19402-2AB1-4B1E-A474-C52DF319AF6A}" sourceName="Region">
  <pivotTables>
    <pivotTable tabId="9" name="PivotTable13"/>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9116794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9280DB-3A07-4434-ABD3-E5E5A5E5EE55}" cache="Slicer_Year" caption="Year" rowHeight="241300"/>
  <slicer name="Segment" xr10:uid="{C3ADDF6C-F17F-487E-BF61-82E0B53E5483}" cache="Slicer_Segment" caption="Segment" rowHeight="241300"/>
  <slicer name="Region" xr10:uid="{CF4E4DC9-8A00-4813-B8D7-C5104A574AC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7DA3592-AD67-469E-B41A-A00F6340303E}" cache="Slicer_Year" caption="Year" style="new" rowHeight="241300"/>
  <slicer name="Segment 1" xr10:uid="{CC5B2B54-4597-4DF5-8C26-CD107953574C}" cache="Slicer_Segment" caption="Segment" style="new" rowHeight="241300"/>
  <slicer name="Region 1" xr10:uid="{9A108F7D-D28B-419A-8E71-8F16E75F5B8D}" cache="Slicer_Region" caption="Region"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F5335-B6A1-4802-86E2-610EDAE2C9DD}">
  <dimension ref="A3:C16"/>
  <sheetViews>
    <sheetView workbookViewId="0">
      <selection activeCell="M9" sqref="M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10950</v>
      </c>
      <c r="C3" s="13" t="s">
        <v>10951</v>
      </c>
    </row>
    <row r="4" spans="1:3" x14ac:dyDescent="0.25">
      <c r="A4" s="7" t="s">
        <v>10935</v>
      </c>
      <c r="B4" s="20">
        <v>95365.937600000019</v>
      </c>
      <c r="C4" s="21">
        <v>9199.2699999999986</v>
      </c>
    </row>
    <row r="5" spans="1:3" x14ac:dyDescent="0.25">
      <c r="A5" s="9" t="s">
        <v>10936</v>
      </c>
      <c r="B5" s="22">
        <v>60172.649400000024</v>
      </c>
      <c r="C5" s="23">
        <v>10288.898699999991</v>
      </c>
    </row>
    <row r="6" spans="1:3" x14ac:dyDescent="0.25">
      <c r="A6" s="9" t="s">
        <v>10937</v>
      </c>
      <c r="B6" s="22">
        <v>199252.98399999991</v>
      </c>
      <c r="C6" s="23">
        <v>26806.573700000015</v>
      </c>
    </row>
    <row r="7" spans="1:3" x14ac:dyDescent="0.25">
      <c r="A7" s="9" t="s">
        <v>10938</v>
      </c>
      <c r="B7" s="22">
        <v>141851.5674</v>
      </c>
      <c r="C7" s="23">
        <v>13437.806799999998</v>
      </c>
    </row>
    <row r="8" spans="1:3" x14ac:dyDescent="0.25">
      <c r="A8" s="9" t="s">
        <v>10939</v>
      </c>
      <c r="B8" s="22">
        <v>156122.28669999994</v>
      </c>
      <c r="C8" s="23">
        <v>22308.51279999999</v>
      </c>
    </row>
    <row r="9" spans="1:3" x14ac:dyDescent="0.25">
      <c r="A9" s="9" t="s">
        <v>10940</v>
      </c>
      <c r="B9" s="22">
        <v>147082.61130000011</v>
      </c>
      <c r="C9" s="23">
        <v>20899.334500000012</v>
      </c>
    </row>
    <row r="10" spans="1:3" x14ac:dyDescent="0.25">
      <c r="A10" s="9" t="s">
        <v>10941</v>
      </c>
      <c r="B10" s="22">
        <v>149580.83800000031</v>
      </c>
      <c r="C10" s="23">
        <v>13535.38299999998</v>
      </c>
    </row>
    <row r="11" spans="1:3" x14ac:dyDescent="0.25">
      <c r="A11" s="9" t="s">
        <v>10942</v>
      </c>
      <c r="B11" s="22">
        <v>159589.45099999988</v>
      </c>
      <c r="C11" s="23">
        <v>21896.715399999972</v>
      </c>
    </row>
    <row r="12" spans="1:3" x14ac:dyDescent="0.25">
      <c r="A12" s="9" t="s">
        <v>10943</v>
      </c>
      <c r="B12" s="22">
        <v>309770.09970000025</v>
      </c>
      <c r="C12" s="23">
        <v>37293.192500000034</v>
      </c>
    </row>
    <row r="13" spans="1:3" x14ac:dyDescent="0.25">
      <c r="A13" s="9" t="s">
        <v>10944</v>
      </c>
      <c r="B13" s="22">
        <v>197115.20170000009</v>
      </c>
      <c r="C13" s="23">
        <v>31469.663800000035</v>
      </c>
    </row>
    <row r="14" spans="1:3" x14ac:dyDescent="0.25">
      <c r="A14" s="9" t="s">
        <v>10945</v>
      </c>
      <c r="B14" s="22">
        <v>349120.07400000008</v>
      </c>
      <c r="C14" s="23">
        <v>35825.536599999927</v>
      </c>
    </row>
    <row r="15" spans="1:3" x14ac:dyDescent="0.25">
      <c r="A15" s="9" t="s">
        <v>10946</v>
      </c>
      <c r="B15" s="22">
        <v>332177.15950000001</v>
      </c>
      <c r="C15" s="23">
        <v>43436.13390000003</v>
      </c>
    </row>
    <row r="16" spans="1:3" x14ac:dyDescent="0.25">
      <c r="A16" s="11" t="s">
        <v>10933</v>
      </c>
      <c r="B16" s="18">
        <v>2297200.8603000008</v>
      </c>
      <c r="C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07B9-EB89-41C3-8FBA-98C103D60A88}">
  <dimension ref="A3:E7"/>
  <sheetViews>
    <sheetView workbookViewId="0">
      <selection activeCell="E11" sqref="E11"/>
    </sheetView>
  </sheetViews>
  <sheetFormatPr defaultRowHeight="15" x14ac:dyDescent="0.25"/>
  <cols>
    <col min="1" max="1" width="14.5703125" bestFit="1" customWidth="1"/>
    <col min="2" max="2" width="12.5703125" bestFit="1" customWidth="1"/>
    <col min="4" max="4" width="15.28515625" customWidth="1"/>
    <col min="5" max="5" width="12.85546875" customWidth="1"/>
  </cols>
  <sheetData>
    <row r="3" spans="1:5" x14ac:dyDescent="0.25">
      <c r="A3" s="5" t="s">
        <v>10932</v>
      </c>
      <c r="B3" s="6" t="s">
        <v>10951</v>
      </c>
      <c r="D3" s="27" t="s">
        <v>15</v>
      </c>
      <c r="E3" s="28" t="s">
        <v>21</v>
      </c>
    </row>
    <row r="4" spans="1:5" x14ac:dyDescent="0.25">
      <c r="A4" s="24" t="s">
        <v>32</v>
      </c>
      <c r="B4" s="8">
        <v>18451.272799999992</v>
      </c>
      <c r="D4" t="str">
        <f>A4</f>
        <v>Furniture</v>
      </c>
      <c r="E4" s="29">
        <f>GETPIVOTDATA("Profit",$A$3,"Category", A4)</f>
        <v>18451.272799999992</v>
      </c>
    </row>
    <row r="5" spans="1:5" x14ac:dyDescent="0.25">
      <c r="A5" s="25" t="s">
        <v>46</v>
      </c>
      <c r="B5" s="10">
        <v>122490.8008000001</v>
      </c>
      <c r="D5" t="str">
        <f>A5</f>
        <v>Office Supplies</v>
      </c>
      <c r="E5" s="29">
        <f t="shared" ref="E5:E6" si="0">GETPIVOTDATA("Profit",$A$3,"Category", A5)</f>
        <v>122490.8008000001</v>
      </c>
    </row>
    <row r="6" spans="1:5" x14ac:dyDescent="0.25">
      <c r="A6" s="25" t="s">
        <v>71</v>
      </c>
      <c r="B6" s="10">
        <v>145454.9480999998</v>
      </c>
      <c r="D6" t="str">
        <f>A6</f>
        <v>Technology</v>
      </c>
      <c r="E6" s="29">
        <f t="shared" si="0"/>
        <v>145454.9480999998</v>
      </c>
    </row>
    <row r="7" spans="1:5" x14ac:dyDescent="0.25">
      <c r="A7" s="26" t="s">
        <v>10933</v>
      </c>
      <c r="B7" s="12">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B2367-2C3D-4006-8963-08B700AC8958}">
  <dimension ref="A3:B7"/>
  <sheetViews>
    <sheetView workbookViewId="0">
      <selection activeCell="M17" sqref="M17"/>
    </sheetView>
  </sheetViews>
  <sheetFormatPr defaultRowHeight="15" x14ac:dyDescent="0.25"/>
  <cols>
    <col min="1" max="1" width="14.5703125" bestFit="1" customWidth="1"/>
    <col min="2" max="2" width="12.140625" bestFit="1" customWidth="1"/>
  </cols>
  <sheetData>
    <row r="3" spans="1:2" x14ac:dyDescent="0.25">
      <c r="A3" s="5" t="s">
        <v>10932</v>
      </c>
      <c r="B3" s="6" t="s">
        <v>10950</v>
      </c>
    </row>
    <row r="4" spans="1:2" x14ac:dyDescent="0.25">
      <c r="A4" s="24" t="s">
        <v>32</v>
      </c>
      <c r="B4" s="30">
        <v>0.32300170530281774</v>
      </c>
    </row>
    <row r="5" spans="1:2" x14ac:dyDescent="0.25">
      <c r="A5" s="25" t="s">
        <v>46</v>
      </c>
      <c r="B5" s="31">
        <v>0.31301008302169103</v>
      </c>
    </row>
    <row r="6" spans="1:2" x14ac:dyDescent="0.25">
      <c r="A6" s="25" t="s">
        <v>71</v>
      </c>
      <c r="B6" s="31">
        <v>0.36398821167549117</v>
      </c>
    </row>
    <row r="7" spans="1:2" x14ac:dyDescent="0.25">
      <c r="A7" s="2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1CD41-840D-408B-A838-CCD00CF7F085}">
  <dimension ref="A3:E53"/>
  <sheetViews>
    <sheetView workbookViewId="0">
      <selection activeCell="J20" sqref="J20"/>
    </sheetView>
  </sheetViews>
  <sheetFormatPr defaultRowHeight="15" x14ac:dyDescent="0.25"/>
  <cols>
    <col min="1" max="1" width="18.7109375" bestFit="1" customWidth="1"/>
    <col min="2" max="2" width="12.140625" bestFit="1" customWidth="1"/>
    <col min="4" max="4" width="19.5703125" customWidth="1"/>
    <col min="5" max="5" width="14.42578125" customWidth="1"/>
  </cols>
  <sheetData>
    <row r="3" spans="1:5" x14ac:dyDescent="0.25">
      <c r="A3" s="5" t="s">
        <v>10932</v>
      </c>
      <c r="B3" s="6" t="s">
        <v>10950</v>
      </c>
      <c r="D3" s="27" t="s">
        <v>11</v>
      </c>
      <c r="E3" s="28" t="s">
        <v>18</v>
      </c>
    </row>
    <row r="4" spans="1:5" x14ac:dyDescent="0.25">
      <c r="A4" s="24" t="s">
        <v>358</v>
      </c>
      <c r="B4" s="8">
        <v>19510.639999999992</v>
      </c>
      <c r="D4" t="str">
        <f>A4</f>
        <v>Alabama</v>
      </c>
      <c r="E4" s="29">
        <f>GETPIVOTDATA("Sales",$A$3,"State",A4)</f>
        <v>19510.639999999992</v>
      </c>
    </row>
    <row r="5" spans="1:5" x14ac:dyDescent="0.25">
      <c r="A5" s="25" t="s">
        <v>310</v>
      </c>
      <c r="B5" s="10">
        <v>35282.000999999997</v>
      </c>
      <c r="D5" t="str">
        <f t="shared" ref="D5:D52" si="0">A5</f>
        <v>Arizona</v>
      </c>
      <c r="E5" s="29">
        <f t="shared" ref="E5:E52" si="1">GETPIVOTDATA("Sales",$A$3,"State",A5)</f>
        <v>35282.000999999997</v>
      </c>
    </row>
    <row r="6" spans="1:5" x14ac:dyDescent="0.25">
      <c r="A6" s="25" t="s">
        <v>1707</v>
      </c>
      <c r="B6" s="10">
        <v>11678.129999999997</v>
      </c>
      <c r="D6" t="str">
        <f t="shared" si="0"/>
        <v>Arkansas</v>
      </c>
      <c r="E6" s="29">
        <f t="shared" si="1"/>
        <v>11678.129999999997</v>
      </c>
    </row>
    <row r="7" spans="1:5" x14ac:dyDescent="0.25">
      <c r="A7" s="25" t="s">
        <v>43</v>
      </c>
      <c r="B7" s="10">
        <v>457687.63150000101</v>
      </c>
      <c r="D7" t="str">
        <f t="shared" si="0"/>
        <v>California</v>
      </c>
      <c r="E7" s="29">
        <f t="shared" si="1"/>
        <v>457687.63150000101</v>
      </c>
    </row>
    <row r="8" spans="1:5" x14ac:dyDescent="0.25">
      <c r="A8" s="25" t="s">
        <v>457</v>
      </c>
      <c r="B8" s="10">
        <v>32108.117999999995</v>
      </c>
      <c r="D8" t="str">
        <f t="shared" si="0"/>
        <v>Colorado</v>
      </c>
      <c r="E8" s="29">
        <f t="shared" si="1"/>
        <v>32108.117999999995</v>
      </c>
    </row>
    <row r="9" spans="1:5" x14ac:dyDescent="0.25">
      <c r="A9" s="25" t="s">
        <v>747</v>
      </c>
      <c r="B9" s="10">
        <v>13384.356999999996</v>
      </c>
      <c r="D9" t="str">
        <f t="shared" si="0"/>
        <v>Connecticut</v>
      </c>
      <c r="E9" s="29">
        <f t="shared" si="1"/>
        <v>13384.356999999996</v>
      </c>
    </row>
    <row r="10" spans="1:5" x14ac:dyDescent="0.25">
      <c r="A10" s="25" t="s">
        <v>245</v>
      </c>
      <c r="B10" s="10">
        <v>27451.068999999992</v>
      </c>
      <c r="D10" t="str">
        <f t="shared" si="0"/>
        <v>Delaware</v>
      </c>
      <c r="E10" s="29">
        <f t="shared" si="1"/>
        <v>27451.068999999992</v>
      </c>
    </row>
    <row r="11" spans="1:5" x14ac:dyDescent="0.25">
      <c r="A11" s="25" t="s">
        <v>3034</v>
      </c>
      <c r="B11" s="10">
        <v>2865.0199999999995</v>
      </c>
      <c r="D11" t="str">
        <f t="shared" si="0"/>
        <v>District of Columbia</v>
      </c>
      <c r="E11" s="29">
        <f t="shared" si="1"/>
        <v>2865.0199999999995</v>
      </c>
    </row>
    <row r="12" spans="1:5" x14ac:dyDescent="0.25">
      <c r="A12" s="25" t="s">
        <v>54</v>
      </c>
      <c r="B12" s="10">
        <v>89473.707999999999</v>
      </c>
      <c r="D12" t="str">
        <f t="shared" si="0"/>
        <v>Florida</v>
      </c>
      <c r="E12" s="29">
        <f t="shared" si="1"/>
        <v>89473.707999999999</v>
      </c>
    </row>
    <row r="13" spans="1:5" x14ac:dyDescent="0.25">
      <c r="A13" s="25" t="s">
        <v>1272</v>
      </c>
      <c r="B13" s="10">
        <v>49095.840000000004</v>
      </c>
      <c r="D13" t="str">
        <f t="shared" si="0"/>
        <v>Georgia</v>
      </c>
      <c r="E13" s="29">
        <f t="shared" si="1"/>
        <v>49095.840000000004</v>
      </c>
    </row>
    <row r="14" spans="1:5" x14ac:dyDescent="0.25">
      <c r="A14" s="25" t="s">
        <v>6260</v>
      </c>
      <c r="B14" s="10">
        <v>4382.4860000000017</v>
      </c>
      <c r="D14" t="str">
        <f t="shared" si="0"/>
        <v>Idaho</v>
      </c>
      <c r="E14" s="29">
        <f t="shared" si="1"/>
        <v>4382.4860000000017</v>
      </c>
    </row>
    <row r="15" spans="1:5" x14ac:dyDescent="0.25">
      <c r="A15" s="25" t="s">
        <v>211</v>
      </c>
      <c r="B15" s="10">
        <v>80166.10099999985</v>
      </c>
      <c r="D15" t="str">
        <f t="shared" si="0"/>
        <v>Illinois</v>
      </c>
      <c r="E15" s="29">
        <f t="shared" si="1"/>
        <v>80166.10099999985</v>
      </c>
    </row>
    <row r="16" spans="1:5" x14ac:dyDescent="0.25">
      <c r="A16" s="25" t="s">
        <v>254</v>
      </c>
      <c r="B16" s="10">
        <v>53555.360000000001</v>
      </c>
      <c r="D16" t="str">
        <f t="shared" si="0"/>
        <v>Indiana</v>
      </c>
      <c r="E16" s="29">
        <f t="shared" si="1"/>
        <v>53555.360000000001</v>
      </c>
    </row>
    <row r="17" spans="1:5" x14ac:dyDescent="0.25">
      <c r="A17" s="25" t="s">
        <v>489</v>
      </c>
      <c r="B17" s="10">
        <v>4579.7599999999993</v>
      </c>
      <c r="D17" t="str">
        <f t="shared" si="0"/>
        <v>Iowa</v>
      </c>
      <c r="E17" s="29">
        <f t="shared" si="1"/>
        <v>4579.7599999999993</v>
      </c>
    </row>
    <row r="18" spans="1:5" x14ac:dyDescent="0.25">
      <c r="A18" s="25" t="s">
        <v>4530</v>
      </c>
      <c r="B18" s="10">
        <v>2914.31</v>
      </c>
      <c r="D18" t="str">
        <f t="shared" si="0"/>
        <v>Kansas</v>
      </c>
      <c r="E18" s="29">
        <f t="shared" si="1"/>
        <v>2914.31</v>
      </c>
    </row>
    <row r="19" spans="1:5" x14ac:dyDescent="0.25">
      <c r="A19" s="25" t="s">
        <v>29</v>
      </c>
      <c r="B19" s="10">
        <v>36591.749999999971</v>
      </c>
      <c r="D19" t="str">
        <f t="shared" si="0"/>
        <v>Kentucky</v>
      </c>
      <c r="E19" s="29">
        <f t="shared" si="1"/>
        <v>36591.749999999971</v>
      </c>
    </row>
    <row r="20" spans="1:5" x14ac:dyDescent="0.25">
      <c r="A20" s="25" t="s">
        <v>736</v>
      </c>
      <c r="B20" s="10">
        <v>9217.0299999999988</v>
      </c>
      <c r="D20" t="str">
        <f t="shared" si="0"/>
        <v>Louisiana</v>
      </c>
      <c r="E20" s="29">
        <f t="shared" si="1"/>
        <v>9217.0299999999988</v>
      </c>
    </row>
    <row r="21" spans="1:5" x14ac:dyDescent="0.25">
      <c r="A21" s="25" t="s">
        <v>5235</v>
      </c>
      <c r="B21" s="10">
        <v>1270.53</v>
      </c>
      <c r="D21" t="str">
        <f t="shared" si="0"/>
        <v>Maine</v>
      </c>
      <c r="E21" s="29">
        <f t="shared" si="1"/>
        <v>1270.53</v>
      </c>
    </row>
    <row r="22" spans="1:5" x14ac:dyDescent="0.25">
      <c r="A22" s="25" t="s">
        <v>2735</v>
      </c>
      <c r="B22" s="10">
        <v>23705.523000000005</v>
      </c>
      <c r="D22" t="str">
        <f t="shared" si="0"/>
        <v>Maryland</v>
      </c>
      <c r="E22" s="29">
        <f t="shared" si="1"/>
        <v>23705.523000000005</v>
      </c>
    </row>
    <row r="23" spans="1:5" x14ac:dyDescent="0.25">
      <c r="A23" s="25" t="s">
        <v>1245</v>
      </c>
      <c r="B23" s="10">
        <v>28634.43399999999</v>
      </c>
      <c r="D23" t="str">
        <f t="shared" si="0"/>
        <v>Massachusetts</v>
      </c>
      <c r="E23" s="29">
        <f t="shared" si="1"/>
        <v>28634.43399999999</v>
      </c>
    </row>
    <row r="24" spans="1:5" x14ac:dyDescent="0.25">
      <c r="A24" s="25" t="s">
        <v>238</v>
      </c>
      <c r="B24" s="10">
        <v>76269.614000000016</v>
      </c>
      <c r="D24" t="str">
        <f t="shared" si="0"/>
        <v>Michigan</v>
      </c>
      <c r="E24" s="29">
        <f t="shared" si="1"/>
        <v>76269.614000000016</v>
      </c>
    </row>
    <row r="25" spans="1:5" x14ac:dyDescent="0.25">
      <c r="A25" s="25" t="s">
        <v>229</v>
      </c>
      <c r="B25" s="10">
        <v>29863.149999999994</v>
      </c>
      <c r="D25" t="str">
        <f t="shared" si="0"/>
        <v>Minnesota</v>
      </c>
      <c r="E25" s="29">
        <f t="shared" si="1"/>
        <v>29863.149999999994</v>
      </c>
    </row>
    <row r="26" spans="1:5" x14ac:dyDescent="0.25">
      <c r="A26" s="25" t="s">
        <v>1487</v>
      </c>
      <c r="B26" s="10">
        <v>10771.34</v>
      </c>
      <c r="D26" t="str">
        <f t="shared" si="0"/>
        <v>Mississippi</v>
      </c>
      <c r="E26" s="29">
        <f t="shared" si="1"/>
        <v>10771.34</v>
      </c>
    </row>
    <row r="27" spans="1:5" x14ac:dyDescent="0.25">
      <c r="A27" s="25" t="s">
        <v>596</v>
      </c>
      <c r="B27" s="10">
        <v>22205.149999999998</v>
      </c>
      <c r="D27" t="str">
        <f t="shared" si="0"/>
        <v>Missouri</v>
      </c>
      <c r="E27" s="29">
        <f t="shared" si="1"/>
        <v>22205.149999999998</v>
      </c>
    </row>
    <row r="28" spans="1:5" x14ac:dyDescent="0.25">
      <c r="A28" s="25" t="s">
        <v>1762</v>
      </c>
      <c r="B28" s="10">
        <v>5589.3519999999971</v>
      </c>
      <c r="D28" t="str">
        <f t="shared" si="0"/>
        <v>Montana</v>
      </c>
      <c r="E28" s="29">
        <f t="shared" si="1"/>
        <v>5589.3519999999971</v>
      </c>
    </row>
    <row r="29" spans="1:5" x14ac:dyDescent="0.25">
      <c r="A29" s="25" t="s">
        <v>138</v>
      </c>
      <c r="B29" s="10">
        <v>7464.9299999999985</v>
      </c>
      <c r="D29" t="str">
        <f t="shared" si="0"/>
        <v>Nebraska</v>
      </c>
      <c r="E29" s="29">
        <f t="shared" si="1"/>
        <v>7464.9299999999985</v>
      </c>
    </row>
    <row r="30" spans="1:5" x14ac:dyDescent="0.25">
      <c r="A30" s="25" t="s">
        <v>1392</v>
      </c>
      <c r="B30" s="10">
        <v>16729.101999999999</v>
      </c>
      <c r="D30" t="str">
        <f t="shared" si="0"/>
        <v>Nevada</v>
      </c>
      <c r="E30" s="29">
        <f t="shared" si="1"/>
        <v>16729.101999999999</v>
      </c>
    </row>
    <row r="31" spans="1:5" x14ac:dyDescent="0.25">
      <c r="A31" s="25" t="s">
        <v>2694</v>
      </c>
      <c r="B31" s="10">
        <v>7292.5239999999994</v>
      </c>
      <c r="D31" t="str">
        <f t="shared" si="0"/>
        <v>New Hampshire</v>
      </c>
      <c r="E31" s="29">
        <f t="shared" si="1"/>
        <v>7292.5239999999994</v>
      </c>
    </row>
    <row r="32" spans="1:5" x14ac:dyDescent="0.25">
      <c r="A32" s="25" t="s">
        <v>788</v>
      </c>
      <c r="B32" s="10">
        <v>35764.312000000013</v>
      </c>
      <c r="D32" t="str">
        <f t="shared" si="0"/>
        <v>New Jersey</v>
      </c>
      <c r="E32" s="29">
        <f t="shared" si="1"/>
        <v>35764.312000000013</v>
      </c>
    </row>
    <row r="33" spans="1:5" x14ac:dyDescent="0.25">
      <c r="A33" s="25" t="s">
        <v>668</v>
      </c>
      <c r="B33" s="10">
        <v>4783.5220000000008</v>
      </c>
      <c r="D33" t="str">
        <f t="shared" si="0"/>
        <v>New Mexico</v>
      </c>
      <c r="E33" s="29">
        <f t="shared" si="1"/>
        <v>4783.5220000000008</v>
      </c>
    </row>
    <row r="34" spans="1:5" x14ac:dyDescent="0.25">
      <c r="A34" s="25" t="s">
        <v>267</v>
      </c>
      <c r="B34" s="10">
        <v>310876.27099999978</v>
      </c>
      <c r="D34" t="str">
        <f t="shared" si="0"/>
        <v>New York</v>
      </c>
      <c r="E34" s="29">
        <f t="shared" si="1"/>
        <v>310876.27099999978</v>
      </c>
    </row>
    <row r="35" spans="1:5" x14ac:dyDescent="0.25">
      <c r="A35" s="25" t="s">
        <v>88</v>
      </c>
      <c r="B35" s="10">
        <v>55603.163999999968</v>
      </c>
      <c r="D35" t="str">
        <f t="shared" si="0"/>
        <v>North Carolina</v>
      </c>
      <c r="E35" s="29">
        <f t="shared" si="1"/>
        <v>55603.163999999968</v>
      </c>
    </row>
    <row r="36" spans="1:5" x14ac:dyDescent="0.25">
      <c r="A36" s="25" t="s">
        <v>7449</v>
      </c>
      <c r="B36" s="10">
        <v>919.91</v>
      </c>
      <c r="D36" t="str">
        <f t="shared" si="0"/>
        <v>North Dakota</v>
      </c>
      <c r="E36" s="29">
        <f t="shared" si="1"/>
        <v>919.91</v>
      </c>
    </row>
    <row r="37" spans="1:5" x14ac:dyDescent="0.25">
      <c r="A37" s="25" t="s">
        <v>498</v>
      </c>
      <c r="B37" s="10">
        <v>78258.135999999926</v>
      </c>
      <c r="D37" t="str">
        <f t="shared" si="0"/>
        <v>Ohio</v>
      </c>
      <c r="E37" s="29">
        <f t="shared" si="1"/>
        <v>78258.135999999926</v>
      </c>
    </row>
    <row r="38" spans="1:5" x14ac:dyDescent="0.25">
      <c r="A38" s="25" t="s">
        <v>649</v>
      </c>
      <c r="B38" s="10">
        <v>19683.390000000003</v>
      </c>
      <c r="D38" t="str">
        <f t="shared" si="0"/>
        <v>Oklahoma</v>
      </c>
      <c r="E38" s="29">
        <f t="shared" si="1"/>
        <v>19683.390000000003</v>
      </c>
    </row>
    <row r="39" spans="1:5" x14ac:dyDescent="0.25">
      <c r="A39" s="25" t="s">
        <v>420</v>
      </c>
      <c r="B39" s="10">
        <v>17431.149999999991</v>
      </c>
      <c r="D39" t="str">
        <f t="shared" si="0"/>
        <v>Oregon</v>
      </c>
      <c r="E39" s="29">
        <f t="shared" si="1"/>
        <v>17431.149999999991</v>
      </c>
    </row>
    <row r="40" spans="1:5" x14ac:dyDescent="0.25">
      <c r="A40" s="25" t="s">
        <v>147</v>
      </c>
      <c r="B40" s="10">
        <v>116511.91400000003</v>
      </c>
      <c r="D40" t="str">
        <f t="shared" si="0"/>
        <v>Pennsylvania</v>
      </c>
      <c r="E40" s="29">
        <f t="shared" si="1"/>
        <v>116511.91400000003</v>
      </c>
    </row>
    <row r="41" spans="1:5" x14ac:dyDescent="0.25">
      <c r="A41" s="25" t="s">
        <v>1399</v>
      </c>
      <c r="B41" s="10">
        <v>22627.955999999995</v>
      </c>
      <c r="D41" t="str">
        <f t="shared" si="0"/>
        <v>Rhode Island</v>
      </c>
      <c r="E41" s="29">
        <f t="shared" si="1"/>
        <v>22627.955999999995</v>
      </c>
    </row>
    <row r="42" spans="1:5" x14ac:dyDescent="0.25">
      <c r="A42" s="25" t="s">
        <v>383</v>
      </c>
      <c r="B42" s="10">
        <v>8481.7099999999991</v>
      </c>
      <c r="D42" t="str">
        <f t="shared" si="0"/>
        <v>South Carolina</v>
      </c>
      <c r="E42" s="29">
        <f t="shared" si="1"/>
        <v>8481.7099999999991</v>
      </c>
    </row>
    <row r="43" spans="1:5" x14ac:dyDescent="0.25">
      <c r="A43" s="25" t="s">
        <v>5326</v>
      </c>
      <c r="B43" s="10">
        <v>1315.5600000000002</v>
      </c>
      <c r="D43" t="str">
        <f t="shared" si="0"/>
        <v>South Dakota</v>
      </c>
      <c r="E43" s="29">
        <f t="shared" si="1"/>
        <v>1315.5600000000002</v>
      </c>
    </row>
    <row r="44" spans="1:5" x14ac:dyDescent="0.25">
      <c r="A44" s="25" t="s">
        <v>335</v>
      </c>
      <c r="B44" s="10">
        <v>30661.872999999981</v>
      </c>
      <c r="D44" t="str">
        <f t="shared" si="0"/>
        <v>Tennessee</v>
      </c>
      <c r="E44" s="29">
        <f t="shared" si="1"/>
        <v>30661.872999999981</v>
      </c>
    </row>
    <row r="45" spans="1:5" x14ac:dyDescent="0.25">
      <c r="A45" s="25" t="s">
        <v>104</v>
      </c>
      <c r="B45" s="10">
        <v>170188.04580000002</v>
      </c>
      <c r="D45" t="str">
        <f t="shared" si="0"/>
        <v>Texas</v>
      </c>
      <c r="E45" s="29">
        <f t="shared" si="1"/>
        <v>170188.04580000002</v>
      </c>
    </row>
    <row r="46" spans="1:5" x14ac:dyDescent="0.25">
      <c r="A46" s="25" t="s">
        <v>121</v>
      </c>
      <c r="B46" s="10">
        <v>11220.055999999999</v>
      </c>
      <c r="D46" t="str">
        <f t="shared" si="0"/>
        <v>Utah</v>
      </c>
      <c r="E46" s="29">
        <f t="shared" si="1"/>
        <v>11220.055999999999</v>
      </c>
    </row>
    <row r="47" spans="1:5" x14ac:dyDescent="0.25">
      <c r="A47" s="25" t="s">
        <v>5203</v>
      </c>
      <c r="B47" s="10">
        <v>8929.369999999999</v>
      </c>
      <c r="D47" t="str">
        <f t="shared" si="0"/>
        <v>Vermont</v>
      </c>
      <c r="E47" s="29">
        <f t="shared" si="1"/>
        <v>8929.369999999999</v>
      </c>
    </row>
    <row r="48" spans="1:5" x14ac:dyDescent="0.25">
      <c r="A48" s="25" t="s">
        <v>319</v>
      </c>
      <c r="B48" s="10">
        <v>70636.719999999987</v>
      </c>
      <c r="D48" t="str">
        <f t="shared" si="0"/>
        <v>Virginia</v>
      </c>
      <c r="E48" s="29">
        <f t="shared" si="1"/>
        <v>70636.719999999987</v>
      </c>
    </row>
    <row r="49" spans="1:5" x14ac:dyDescent="0.25">
      <c r="A49" s="25" t="s">
        <v>96</v>
      </c>
      <c r="B49" s="10">
        <v>138641.26999999993</v>
      </c>
      <c r="D49" t="str">
        <f t="shared" si="0"/>
        <v>Washington</v>
      </c>
      <c r="E49" s="29">
        <f t="shared" si="1"/>
        <v>138641.26999999993</v>
      </c>
    </row>
    <row r="50" spans="1:5" x14ac:dyDescent="0.25">
      <c r="A50" s="25" t="s">
        <v>9726</v>
      </c>
      <c r="B50" s="10">
        <v>1209.8240000000001</v>
      </c>
      <c r="D50" t="str">
        <f t="shared" si="0"/>
        <v>West Virginia</v>
      </c>
      <c r="E50" s="29">
        <f t="shared" si="1"/>
        <v>1209.8240000000001</v>
      </c>
    </row>
    <row r="51" spans="1:5" x14ac:dyDescent="0.25">
      <c r="A51" s="25" t="s">
        <v>114</v>
      </c>
      <c r="B51" s="10">
        <v>32114.610000000019</v>
      </c>
      <c r="D51" t="str">
        <f t="shared" si="0"/>
        <v>Wisconsin</v>
      </c>
      <c r="E51" s="29">
        <f t="shared" si="1"/>
        <v>32114.610000000019</v>
      </c>
    </row>
    <row r="52" spans="1:5" x14ac:dyDescent="0.25">
      <c r="A52" s="25" t="s">
        <v>8542</v>
      </c>
      <c r="B52" s="10">
        <v>1603.1360000000002</v>
      </c>
      <c r="D52" t="str">
        <f t="shared" si="0"/>
        <v>Wyoming</v>
      </c>
      <c r="E52" s="29">
        <f t="shared" si="1"/>
        <v>1603.1360000000002</v>
      </c>
    </row>
    <row r="53" spans="1:5" x14ac:dyDescent="0.25">
      <c r="A53" s="26" t="s">
        <v>10933</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20E46-82E7-4127-8275-F8F182391A94}">
  <dimension ref="A3:B9"/>
  <sheetViews>
    <sheetView workbookViewId="0">
      <selection activeCell="M15" sqref="M15"/>
    </sheetView>
  </sheetViews>
  <sheetFormatPr defaultRowHeight="15" x14ac:dyDescent="0.25"/>
  <cols>
    <col min="1" max="1" width="13.140625" bestFit="1" customWidth="1"/>
    <col min="2" max="2" width="12.140625" bestFit="1" customWidth="1"/>
  </cols>
  <sheetData>
    <row r="3" spans="1:2" x14ac:dyDescent="0.25">
      <c r="A3" s="5" t="s">
        <v>10932</v>
      </c>
      <c r="B3" s="6" t="s">
        <v>10950</v>
      </c>
    </row>
    <row r="4" spans="1:2" x14ac:dyDescent="0.25">
      <c r="A4" s="24" t="s">
        <v>75</v>
      </c>
      <c r="B4" s="8">
        <v>203412.73300000009</v>
      </c>
    </row>
    <row r="5" spans="1:2" x14ac:dyDescent="0.25">
      <c r="A5" s="25" t="s">
        <v>56</v>
      </c>
      <c r="B5" s="10">
        <v>206965.53200000009</v>
      </c>
    </row>
    <row r="6" spans="1:2" x14ac:dyDescent="0.25">
      <c r="A6" s="25" t="s">
        <v>59</v>
      </c>
      <c r="B6" s="10">
        <v>223843.60800000012</v>
      </c>
    </row>
    <row r="7" spans="1:2" x14ac:dyDescent="0.25">
      <c r="A7" s="25" t="s">
        <v>36</v>
      </c>
      <c r="B7" s="10">
        <v>328449.1030000007</v>
      </c>
    </row>
    <row r="8" spans="1:2" x14ac:dyDescent="0.25">
      <c r="A8" s="25" t="s">
        <v>72</v>
      </c>
      <c r="B8" s="10">
        <v>330007.05400000012</v>
      </c>
    </row>
    <row r="9" spans="1:2" x14ac:dyDescent="0.25">
      <c r="A9" s="26"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1596-40E5-4AB7-BE6A-C55D31CBD17D}">
  <dimension ref="A3:N27"/>
  <sheetViews>
    <sheetView workbookViewId="0">
      <selection activeCell="M27" sqref="M2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10950</v>
      </c>
      <c r="D3" s="5" t="s">
        <v>10932</v>
      </c>
      <c r="E3" s="6" t="s">
        <v>10951</v>
      </c>
      <c r="G3" s="5" t="s">
        <v>10932</v>
      </c>
      <c r="H3" s="6" t="s">
        <v>10952</v>
      </c>
      <c r="J3" s="5" t="s">
        <v>10932</v>
      </c>
      <c r="K3" s="6" t="s">
        <v>10953</v>
      </c>
      <c r="M3" s="5" t="s">
        <v>10932</v>
      </c>
      <c r="N3" s="6" t="s">
        <v>10954</v>
      </c>
    </row>
    <row r="4" spans="1:14" x14ac:dyDescent="0.25">
      <c r="A4" s="7" t="s">
        <v>10935</v>
      </c>
      <c r="B4" s="8">
        <v>95365.937600000019</v>
      </c>
      <c r="D4" s="7" t="s">
        <v>10935</v>
      </c>
      <c r="E4" s="8">
        <v>9199.2699999999986</v>
      </c>
      <c r="G4" s="7" t="s">
        <v>10935</v>
      </c>
      <c r="H4" s="8">
        <v>1500</v>
      </c>
      <c r="J4" s="7" t="s">
        <v>10935</v>
      </c>
      <c r="K4" s="8">
        <v>387</v>
      </c>
      <c r="M4" s="7" t="s">
        <v>10935</v>
      </c>
      <c r="N4" s="8">
        <v>9.6462848596792869E-2</v>
      </c>
    </row>
    <row r="5" spans="1:14" x14ac:dyDescent="0.25">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25">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25">
      <c r="A7" s="9" t="s">
        <v>10938</v>
      </c>
      <c r="B7" s="10">
        <v>141851.5674</v>
      </c>
      <c r="D7" s="9" t="s">
        <v>10938</v>
      </c>
      <c r="E7" s="10">
        <v>13437.806799999998</v>
      </c>
      <c r="G7" s="9" t="s">
        <v>10938</v>
      </c>
      <c r="H7" s="10">
        <v>2441</v>
      </c>
      <c r="J7" s="9" t="s">
        <v>10938</v>
      </c>
      <c r="K7" s="10">
        <v>663</v>
      </c>
      <c r="M7" s="9" t="s">
        <v>10938</v>
      </c>
      <c r="N7" s="10">
        <v>9.4731465053942004E-2</v>
      </c>
    </row>
    <row r="8" spans="1:14" x14ac:dyDescent="0.25">
      <c r="A8" s="9" t="s">
        <v>10939</v>
      </c>
      <c r="B8" s="10">
        <v>156122.28669999994</v>
      </c>
      <c r="D8" s="9" t="s">
        <v>10939</v>
      </c>
      <c r="E8" s="10">
        <v>22308.51279999999</v>
      </c>
      <c r="G8" s="9" t="s">
        <v>10939</v>
      </c>
      <c r="H8" s="10">
        <v>2850</v>
      </c>
      <c r="J8" s="9" t="s">
        <v>10939</v>
      </c>
      <c r="K8" s="10">
        <v>750</v>
      </c>
      <c r="M8" s="9" t="s">
        <v>10939</v>
      </c>
      <c r="N8" s="10">
        <v>0.14289127626517142</v>
      </c>
    </row>
    <row r="9" spans="1:14" x14ac:dyDescent="0.25">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25">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25">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25">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25">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25">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25">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25">
      <c r="A16" s="11" t="s">
        <v>10933</v>
      </c>
      <c r="B16" s="12">
        <v>2297200.8603000008</v>
      </c>
      <c r="D16" s="11" t="s">
        <v>10933</v>
      </c>
      <c r="E16" s="12">
        <v>286397.02169999998</v>
      </c>
      <c r="G16" s="11" t="s">
        <v>10933</v>
      </c>
      <c r="H16" s="12">
        <v>37873</v>
      </c>
      <c r="J16" s="11" t="s">
        <v>10933</v>
      </c>
      <c r="K16" s="12">
        <v>9994</v>
      </c>
      <c r="M16" s="11" t="s">
        <v>10933</v>
      </c>
      <c r="N16" s="12">
        <v>0.12467217240315856</v>
      </c>
    </row>
    <row r="17" spans="2:14" x14ac:dyDescent="0.25">
      <c r="B17" s="33">
        <f>GETPIVOTDATA("Sales",$A$3)</f>
        <v>2297200.8603000008</v>
      </c>
      <c r="E17" s="34">
        <f>GETPIVOTDATA("Profit",$D$3)</f>
        <v>286397.02169999998</v>
      </c>
      <c r="H17" s="35">
        <f>GETPIVOTDATA("Quantity",$G$3)</f>
        <v>37873</v>
      </c>
      <c r="K17" s="35">
        <f>GETPIVOTDATA("Order ID",$J$3)</f>
        <v>9994</v>
      </c>
      <c r="N17" s="36">
        <f>GETPIVOTDATA("Profit Margin",$M$3)</f>
        <v>0.12467217240315856</v>
      </c>
    </row>
    <row r="27" spans="2:14" x14ac:dyDescent="0.25">
      <c r="M27" s="27" t="s">
        <v>10955</v>
      </c>
    </row>
  </sheetData>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A953C-44FA-4E7C-9837-14E2D168736B}">
  <dimension ref="A3:L15"/>
  <sheetViews>
    <sheetView workbookViewId="0">
      <selection activeCell="F10" sqref="F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5" t="s">
        <v>10932</v>
      </c>
      <c r="B3" s="4" t="s">
        <v>10950</v>
      </c>
      <c r="C3" s="37" t="s">
        <v>10951</v>
      </c>
      <c r="D3" s="37" t="s">
        <v>10952</v>
      </c>
      <c r="E3" s="37" t="s">
        <v>10953</v>
      </c>
      <c r="F3" s="13" t="s">
        <v>10954</v>
      </c>
    </row>
    <row r="4" spans="1:12" x14ac:dyDescent="0.25">
      <c r="A4" s="24" t="s">
        <v>10934</v>
      </c>
      <c r="B4" s="14">
        <v>484247.49810000096</v>
      </c>
      <c r="C4" s="38">
        <v>49543.974100000007</v>
      </c>
      <c r="D4" s="38">
        <v>7581</v>
      </c>
      <c r="E4" s="38">
        <v>1993</v>
      </c>
      <c r="F4" s="15">
        <v>0.10231126499236715</v>
      </c>
    </row>
    <row r="5" spans="1:12" x14ac:dyDescent="0.25">
      <c r="A5" s="25" t="s">
        <v>10947</v>
      </c>
      <c r="B5" s="16">
        <v>470532.50899999985</v>
      </c>
      <c r="C5" s="39">
        <v>61618.603700000051</v>
      </c>
      <c r="D5" s="39">
        <v>7979</v>
      </c>
      <c r="E5" s="39">
        <v>2102</v>
      </c>
      <c r="F5" s="17">
        <v>0.13095504034557592</v>
      </c>
    </row>
    <row r="6" spans="1:12" x14ac:dyDescent="0.25">
      <c r="A6" s="25" t="s">
        <v>10948</v>
      </c>
      <c r="B6" s="16">
        <v>608473.83000000066</v>
      </c>
      <c r="C6" s="39">
        <v>81726.930800000177</v>
      </c>
      <c r="D6" s="39">
        <v>9810</v>
      </c>
      <c r="E6" s="39">
        <v>2580</v>
      </c>
      <c r="F6" s="17">
        <v>0.13431461924993568</v>
      </c>
    </row>
    <row r="7" spans="1:12" x14ac:dyDescent="0.25">
      <c r="A7" s="40" t="s">
        <v>10949</v>
      </c>
      <c r="B7" s="41">
        <v>733947.0231999997</v>
      </c>
      <c r="C7" s="42">
        <v>93507.513099999967</v>
      </c>
      <c r="D7" s="42">
        <v>12503</v>
      </c>
      <c r="E7" s="42">
        <v>3319</v>
      </c>
      <c r="F7" s="43">
        <v>0.12740362743390987</v>
      </c>
    </row>
    <row r="10" spans="1:12" ht="18.75" x14ac:dyDescent="0.25">
      <c r="B10" s="48">
        <f>(GETPIVOTDATA("Sum of Sales",$A$3,"Years",2014)/GETPIVOTDATA("Sum of Sales",$A$3,"Years",2013)-1)</f>
        <v>0.20620967905883303</v>
      </c>
      <c r="C10" s="48">
        <f>(GETPIVOTDATA("Sum of Profit",$A$3,"Years",2014)/GETPIVOTDATA("Sum of Profit",$A$3,"Years",2013)-1)</f>
        <v>0.14414565902185772</v>
      </c>
      <c r="D10" s="48">
        <f>(GETPIVOTDATA("Sum of Quantity",$A$3,"Years",2014)/GETPIVOTDATA("Sum of Quantity",$A$3,"Years",2013)-1)</f>
        <v>0.27451580020387367</v>
      </c>
      <c r="E10" s="48">
        <f>(GETPIVOTDATA("Count of Order ID",$A$3,"Years",2014)/GETPIVOTDATA("Count of Order ID",$A$3,"Years",2013)-1)</f>
        <v>0.2864341085271318</v>
      </c>
      <c r="F10" s="48">
        <f>(GETPIVOTDATA("Sum of Profit Margin",$A$3,"Years",2014)/GETPIVOTDATA("Sum of Profit Margin",$A$3,"Years",2013)-1)</f>
        <v>-5.1453757264990463E-2</v>
      </c>
      <c r="L10" s="27"/>
    </row>
    <row r="11" spans="1:12" x14ac:dyDescent="0.25">
      <c r="J11" s="27" t="s">
        <v>10956</v>
      </c>
    </row>
    <row r="15" spans="1:12" x14ac:dyDescent="0.25">
      <c r="K15"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B5" sqref="B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zoomScaleNormal="100" workbookViewId="0">
      <selection activeCell="V15" sqref="V15"/>
    </sheetView>
  </sheetViews>
  <sheetFormatPr defaultColWidth="14.42578125" defaultRowHeight="15" customHeight="1" x14ac:dyDescent="0.25"/>
  <cols>
    <col min="1" max="26" width="8.7109375" customWidth="1"/>
  </cols>
  <sheetData>
    <row r="1" spans="1:25" ht="14.25" customHeight="1" x14ac:dyDescent="0.25">
      <c r="A1" s="45"/>
      <c r="B1" s="45"/>
      <c r="C1" s="45"/>
      <c r="D1" s="45"/>
      <c r="E1" s="45"/>
      <c r="F1" s="45"/>
      <c r="G1" s="45"/>
      <c r="H1" s="45"/>
      <c r="I1" s="45"/>
      <c r="J1" s="45"/>
      <c r="K1" s="45"/>
      <c r="L1" s="45"/>
      <c r="M1" s="45"/>
      <c r="N1" s="45"/>
      <c r="O1" s="45"/>
      <c r="P1" s="45"/>
      <c r="Q1" s="45"/>
      <c r="R1" s="45"/>
      <c r="S1" s="45"/>
      <c r="T1" s="45"/>
      <c r="U1" s="45"/>
      <c r="V1" s="45"/>
      <c r="W1" s="45"/>
      <c r="X1" s="45"/>
      <c r="Y1" s="45"/>
    </row>
    <row r="2" spans="1:25" ht="14.25" customHeight="1" x14ac:dyDescent="0.25">
      <c r="A2" s="45"/>
      <c r="B2" s="45"/>
      <c r="C2" s="45"/>
      <c r="D2" s="45"/>
      <c r="E2" s="45"/>
      <c r="F2" s="45"/>
      <c r="G2" s="45"/>
      <c r="H2" s="45"/>
      <c r="I2" s="45"/>
      <c r="J2" s="45"/>
      <c r="K2" s="45"/>
      <c r="L2" s="45"/>
      <c r="M2" s="45"/>
      <c r="N2" s="45"/>
      <c r="O2" s="45"/>
      <c r="P2" s="45"/>
      <c r="Q2" s="45"/>
      <c r="R2" s="45"/>
      <c r="S2" s="45"/>
      <c r="T2" s="45"/>
      <c r="U2" s="45"/>
      <c r="V2" s="45"/>
      <c r="W2" s="45"/>
      <c r="X2" s="45"/>
      <c r="Y2" s="45"/>
    </row>
    <row r="3" spans="1:25" ht="14.25" customHeight="1" x14ac:dyDescent="0.25">
      <c r="A3" s="45"/>
      <c r="B3" s="45"/>
      <c r="C3" s="45"/>
      <c r="D3" s="45"/>
      <c r="E3" s="45"/>
      <c r="F3" s="45"/>
      <c r="G3" s="45"/>
      <c r="H3" s="45"/>
      <c r="I3" s="45"/>
      <c r="J3" s="45"/>
      <c r="K3" s="45"/>
      <c r="L3" s="45"/>
      <c r="M3" s="45"/>
      <c r="N3" s="45"/>
      <c r="O3" s="45"/>
      <c r="P3" s="45"/>
      <c r="Q3" s="45"/>
      <c r="R3" s="45"/>
      <c r="S3" s="45"/>
      <c r="T3" s="45"/>
      <c r="U3" s="45"/>
      <c r="V3" s="45"/>
      <c r="W3" s="45"/>
      <c r="X3" s="45"/>
      <c r="Y3" s="45"/>
    </row>
    <row r="4" spans="1:25" ht="14.25" customHeight="1" x14ac:dyDescent="0.25">
      <c r="A4" s="45"/>
      <c r="B4" s="45"/>
      <c r="C4" s="45"/>
      <c r="D4" s="45"/>
      <c r="E4" s="45"/>
      <c r="F4" s="45"/>
      <c r="G4" s="45"/>
      <c r="H4" s="45"/>
      <c r="I4" s="45"/>
      <c r="J4" s="45"/>
      <c r="K4" s="45"/>
      <c r="L4" s="45"/>
      <c r="M4" s="45"/>
      <c r="N4" s="45"/>
      <c r="O4" s="45"/>
      <c r="P4" s="45"/>
      <c r="Q4" s="45"/>
      <c r="R4" s="45"/>
      <c r="S4" s="45"/>
      <c r="T4" s="45"/>
      <c r="U4" s="45"/>
      <c r="V4" s="45"/>
      <c r="W4" s="45"/>
      <c r="X4" s="45"/>
      <c r="Y4" s="45"/>
    </row>
    <row r="5" spans="1:25" ht="14.25" customHeight="1" x14ac:dyDescent="0.25">
      <c r="A5" s="45"/>
      <c r="B5" s="45"/>
      <c r="C5" s="45"/>
      <c r="D5" s="45"/>
      <c r="E5" s="45"/>
      <c r="F5" s="45"/>
      <c r="G5" s="45"/>
      <c r="H5" s="45"/>
      <c r="I5" s="45"/>
      <c r="J5" s="45"/>
      <c r="K5" s="45"/>
      <c r="L5" s="45"/>
      <c r="M5" s="45"/>
      <c r="N5" s="45"/>
      <c r="O5" s="45"/>
      <c r="P5" s="45"/>
      <c r="Q5" s="45"/>
      <c r="R5" s="45"/>
      <c r="S5" s="45"/>
      <c r="T5" s="45"/>
      <c r="U5" s="45"/>
      <c r="V5" s="45"/>
      <c r="W5" s="45"/>
      <c r="X5" s="45"/>
      <c r="Y5" s="45"/>
    </row>
    <row r="6" spans="1:25" ht="14.25" customHeight="1" x14ac:dyDescent="0.25">
      <c r="A6" s="45"/>
      <c r="B6" s="45"/>
      <c r="C6" s="45"/>
      <c r="D6" s="45"/>
      <c r="E6" s="45"/>
      <c r="F6" s="45"/>
      <c r="G6" s="45"/>
      <c r="H6" s="45"/>
      <c r="I6" s="45"/>
      <c r="J6" s="45"/>
      <c r="K6" s="45"/>
      <c r="L6" s="45"/>
      <c r="M6" s="45"/>
      <c r="N6" s="45"/>
      <c r="O6" s="45"/>
      <c r="P6" s="45"/>
      <c r="Q6" s="45"/>
      <c r="R6" s="45"/>
      <c r="S6" s="45"/>
      <c r="T6" s="45"/>
      <c r="U6" s="45"/>
      <c r="V6" s="45"/>
      <c r="W6" s="45"/>
      <c r="X6" s="45"/>
      <c r="Y6" s="45"/>
    </row>
    <row r="7" spans="1:25" ht="14.25" customHeight="1" x14ac:dyDescent="0.25">
      <c r="A7" s="45"/>
      <c r="B7" s="45"/>
      <c r="C7" s="45"/>
      <c r="D7" s="45"/>
      <c r="E7" s="45"/>
      <c r="F7" s="45"/>
      <c r="G7" s="45"/>
      <c r="H7" s="45"/>
      <c r="I7" s="45"/>
      <c r="J7" s="45"/>
      <c r="K7" s="45"/>
      <c r="L7" s="45"/>
      <c r="M7" s="45"/>
      <c r="N7" s="45"/>
      <c r="O7" s="45"/>
      <c r="P7" s="45"/>
      <c r="Q7" s="45"/>
      <c r="R7" s="45"/>
      <c r="S7" s="45"/>
      <c r="T7" s="45"/>
      <c r="U7" s="45"/>
      <c r="V7" s="45"/>
      <c r="W7" s="45"/>
      <c r="X7" s="45"/>
      <c r="Y7" s="45"/>
    </row>
    <row r="8" spans="1:25" ht="14.25" customHeight="1" x14ac:dyDescent="0.25">
      <c r="A8" s="45"/>
      <c r="B8" s="45"/>
      <c r="C8" s="45"/>
      <c r="D8" s="45"/>
      <c r="E8" s="45"/>
      <c r="F8" s="45"/>
      <c r="G8" s="45"/>
      <c r="H8" s="45"/>
      <c r="I8" s="45"/>
      <c r="J8" s="45"/>
      <c r="K8" s="45"/>
      <c r="L8" s="45"/>
      <c r="M8" s="45"/>
      <c r="N8" s="45"/>
      <c r="O8" s="45"/>
      <c r="P8" s="45"/>
      <c r="Q8" s="45"/>
      <c r="R8" s="45"/>
      <c r="S8" s="45"/>
      <c r="T8" s="45"/>
      <c r="U8" s="45"/>
      <c r="V8" s="45"/>
      <c r="W8" s="45"/>
      <c r="X8" s="45"/>
      <c r="Y8" s="45"/>
    </row>
    <row r="9" spans="1:25" ht="14.25" customHeight="1" x14ac:dyDescent="0.25">
      <c r="A9" s="45"/>
      <c r="B9" s="45"/>
      <c r="C9" s="45"/>
      <c r="D9" s="45"/>
      <c r="E9" s="45"/>
      <c r="F9" s="45"/>
      <c r="G9" s="45"/>
      <c r="H9" s="45"/>
      <c r="I9" s="45"/>
      <c r="J9" s="45"/>
      <c r="K9" s="45"/>
      <c r="L9" s="45"/>
      <c r="M9" s="45"/>
      <c r="N9" s="45"/>
      <c r="O9" s="45"/>
      <c r="P9" s="45"/>
      <c r="Q9" s="45"/>
      <c r="R9" s="45"/>
      <c r="S9" s="45"/>
      <c r="T9" s="45"/>
      <c r="U9" s="45"/>
      <c r="V9" s="45"/>
      <c r="W9" s="45"/>
      <c r="X9" s="45"/>
      <c r="Y9" s="45"/>
    </row>
    <row r="10" spans="1:25" ht="14.25" customHeight="1" x14ac:dyDescent="0.25">
      <c r="A10" s="45"/>
      <c r="B10" s="45"/>
      <c r="C10" s="45"/>
      <c r="D10" s="45"/>
      <c r="E10" s="45"/>
      <c r="F10" s="45"/>
      <c r="G10" s="45"/>
      <c r="H10" s="45"/>
      <c r="I10" s="45"/>
      <c r="J10" s="45"/>
      <c r="K10" s="45"/>
      <c r="L10" s="45"/>
      <c r="M10" s="45"/>
      <c r="N10" s="45"/>
      <c r="O10" s="45"/>
      <c r="P10" s="45"/>
      <c r="Q10" s="45"/>
      <c r="R10" s="45"/>
      <c r="S10" s="45"/>
      <c r="T10" s="45"/>
      <c r="U10" s="45"/>
      <c r="V10" s="45"/>
      <c r="W10" s="45"/>
      <c r="X10" s="45"/>
      <c r="Y10" s="45"/>
    </row>
    <row r="11" spans="1:25" ht="14.25" customHeight="1" x14ac:dyDescent="0.35">
      <c r="A11" s="46"/>
      <c r="B11" s="47"/>
      <c r="C11" s="45"/>
      <c r="D11" s="45"/>
      <c r="E11" s="45"/>
      <c r="F11" s="45"/>
      <c r="G11" s="45"/>
      <c r="H11" s="45"/>
      <c r="I11" s="45"/>
      <c r="J11" s="45"/>
      <c r="K11" s="45"/>
      <c r="L11" s="45"/>
      <c r="M11" s="45"/>
      <c r="N11" s="45"/>
      <c r="O11" s="45"/>
      <c r="P11" s="45"/>
      <c r="Q11" s="46"/>
      <c r="R11" s="45"/>
      <c r="S11" s="45"/>
      <c r="T11" s="45"/>
      <c r="U11" s="45"/>
      <c r="V11" s="45"/>
      <c r="W11" s="45"/>
      <c r="X11" s="45"/>
      <c r="Y11" s="45"/>
    </row>
    <row r="12" spans="1:25" ht="14.25" customHeight="1" x14ac:dyDescent="0.25">
      <c r="A12" s="45"/>
      <c r="B12" s="45"/>
      <c r="C12" s="45"/>
      <c r="D12" s="45"/>
      <c r="E12" s="45"/>
      <c r="F12" s="45"/>
      <c r="G12" s="45"/>
      <c r="H12" s="45"/>
      <c r="I12" s="45"/>
      <c r="J12" s="45"/>
      <c r="K12" s="45"/>
      <c r="L12" s="45"/>
      <c r="M12" s="45"/>
      <c r="N12" s="45"/>
      <c r="O12" s="45"/>
      <c r="P12" s="45"/>
      <c r="Q12" s="45"/>
      <c r="R12" s="45"/>
      <c r="S12" s="45"/>
      <c r="T12" s="45"/>
      <c r="U12" s="45"/>
      <c r="V12" s="45"/>
      <c r="W12" s="45"/>
      <c r="X12" s="45"/>
      <c r="Y12" s="45"/>
    </row>
    <row r="13" spans="1:25" ht="14.25" customHeight="1" x14ac:dyDescent="0.25">
      <c r="A13" s="45"/>
      <c r="B13" s="45"/>
      <c r="C13" s="45"/>
      <c r="D13" s="45"/>
      <c r="E13" s="45"/>
      <c r="F13" s="45"/>
      <c r="G13" s="45"/>
      <c r="H13" s="45"/>
      <c r="I13" s="45"/>
      <c r="J13" s="45"/>
      <c r="K13" s="45"/>
      <c r="L13" s="45"/>
      <c r="M13" s="45"/>
      <c r="N13" s="45"/>
      <c r="O13" s="45"/>
      <c r="P13" s="45"/>
      <c r="Q13" s="45"/>
      <c r="R13" s="45"/>
      <c r="S13" s="45"/>
      <c r="T13" s="45"/>
      <c r="U13" s="45"/>
      <c r="V13" s="45"/>
      <c r="W13" s="45"/>
      <c r="X13" s="45"/>
      <c r="Y13" s="45"/>
    </row>
    <row r="14" spans="1:25" ht="14.25" customHeight="1" x14ac:dyDescent="0.25">
      <c r="A14" s="45"/>
      <c r="B14" s="45"/>
      <c r="C14" s="45"/>
      <c r="D14" s="45"/>
      <c r="E14" s="45"/>
      <c r="F14" s="45"/>
      <c r="G14" s="45"/>
      <c r="H14" s="45"/>
      <c r="I14" s="45"/>
      <c r="J14" s="45"/>
      <c r="K14" s="45"/>
      <c r="L14" s="45"/>
      <c r="M14" s="45"/>
      <c r="N14" s="45"/>
      <c r="O14" s="45"/>
      <c r="P14" s="45"/>
      <c r="Q14" s="45"/>
      <c r="R14" s="45"/>
      <c r="S14" s="45"/>
      <c r="T14" s="45"/>
      <c r="U14" s="45"/>
      <c r="V14" s="45"/>
      <c r="W14" s="45"/>
      <c r="X14" s="45"/>
      <c r="Y14" s="45"/>
    </row>
    <row r="15" spans="1:25" ht="14.25" customHeight="1" x14ac:dyDescent="0.25">
      <c r="A15" s="45"/>
      <c r="B15" s="45"/>
      <c r="C15" s="45"/>
      <c r="D15" s="45"/>
      <c r="E15" s="45"/>
      <c r="F15" s="45"/>
      <c r="G15" s="45"/>
      <c r="H15" s="45"/>
      <c r="I15" s="45"/>
      <c r="J15" s="45"/>
      <c r="K15" s="45"/>
      <c r="L15" s="45"/>
      <c r="M15" s="45"/>
      <c r="N15" s="45"/>
      <c r="O15" s="45"/>
      <c r="P15" s="45"/>
      <c r="Q15" s="45"/>
      <c r="R15" s="45"/>
      <c r="S15" s="45"/>
      <c r="T15" s="45"/>
      <c r="U15" s="45"/>
      <c r="V15" s="45"/>
      <c r="W15" s="45"/>
      <c r="X15" s="45"/>
      <c r="Y15" s="45"/>
    </row>
    <row r="16" spans="1:25" ht="14.25" customHeight="1" x14ac:dyDescent="0.25">
      <c r="A16" s="45"/>
      <c r="B16" s="45"/>
      <c r="C16" s="45"/>
      <c r="D16" s="45"/>
      <c r="E16" s="45"/>
      <c r="F16" s="45"/>
      <c r="G16" s="45"/>
      <c r="H16" s="45"/>
      <c r="I16" s="45"/>
      <c r="J16" s="45"/>
      <c r="K16" s="45"/>
      <c r="L16" s="45"/>
      <c r="M16" s="45"/>
      <c r="N16" s="45"/>
      <c r="O16" s="45"/>
      <c r="P16" s="45"/>
      <c r="Q16" s="45"/>
      <c r="R16" s="45"/>
      <c r="S16" s="45"/>
      <c r="T16" s="45"/>
      <c r="U16" s="45"/>
      <c r="V16" s="45"/>
      <c r="W16" s="45"/>
      <c r="X16" s="45"/>
      <c r="Y16" s="45"/>
    </row>
    <row r="17" spans="1:25" ht="14.25" customHeight="1" x14ac:dyDescent="0.25">
      <c r="A17" s="45"/>
      <c r="B17" s="45"/>
      <c r="C17" s="45"/>
      <c r="D17" s="45"/>
      <c r="E17" s="45"/>
      <c r="F17" s="45"/>
      <c r="G17" s="45"/>
      <c r="H17" s="45"/>
      <c r="I17" s="45"/>
      <c r="J17" s="45"/>
      <c r="K17" s="45"/>
      <c r="L17" s="45"/>
      <c r="M17" s="45"/>
      <c r="N17" s="45"/>
      <c r="O17" s="45"/>
      <c r="P17" s="45"/>
      <c r="Q17" s="45"/>
      <c r="R17" s="45"/>
      <c r="S17" s="45"/>
      <c r="T17" s="45"/>
      <c r="U17" s="45"/>
      <c r="V17" s="45"/>
      <c r="W17" s="45"/>
      <c r="X17" s="45"/>
      <c r="Y17" s="45"/>
    </row>
    <row r="18" spans="1:25" ht="14.25" customHeight="1" x14ac:dyDescent="0.25">
      <c r="A18" s="45"/>
      <c r="B18" s="45"/>
      <c r="C18" s="45"/>
      <c r="D18" s="45"/>
      <c r="E18" s="45"/>
      <c r="F18" s="45"/>
      <c r="G18" s="45"/>
      <c r="H18" s="45"/>
      <c r="I18" s="45"/>
      <c r="J18" s="45"/>
      <c r="K18" s="45"/>
      <c r="L18" s="45"/>
      <c r="M18" s="45"/>
      <c r="N18" s="45"/>
      <c r="O18" s="45"/>
      <c r="P18" s="45"/>
      <c r="Q18" s="45"/>
      <c r="R18" s="45"/>
      <c r="S18" s="45"/>
      <c r="T18" s="45"/>
      <c r="U18" s="45"/>
      <c r="V18" s="45"/>
      <c r="W18" s="45"/>
      <c r="X18" s="45"/>
      <c r="Y18" s="45"/>
    </row>
    <row r="19" spans="1:25" ht="14.25" customHeight="1" x14ac:dyDescent="0.25">
      <c r="A19" s="45"/>
      <c r="B19" s="45"/>
      <c r="C19" s="45"/>
      <c r="D19" s="45"/>
      <c r="E19" s="45"/>
      <c r="F19" s="45"/>
      <c r="G19" s="45"/>
      <c r="H19" s="45"/>
      <c r="I19" s="45"/>
      <c r="J19" s="45"/>
      <c r="K19" s="45"/>
      <c r="L19" s="45"/>
      <c r="M19" s="45"/>
      <c r="N19" s="45"/>
      <c r="O19" s="45"/>
      <c r="P19" s="45"/>
      <c r="Q19" s="45"/>
      <c r="R19" s="45"/>
      <c r="S19" s="45"/>
      <c r="T19" s="45"/>
      <c r="U19" s="45"/>
      <c r="V19" s="45"/>
      <c r="W19" s="45"/>
      <c r="X19" s="45"/>
      <c r="Y19" s="45"/>
    </row>
    <row r="20" spans="1:25" ht="14.25" customHeight="1" x14ac:dyDescent="0.25">
      <c r="A20" s="45"/>
      <c r="B20" s="45"/>
      <c r="C20" s="45"/>
      <c r="D20" s="45"/>
      <c r="E20" s="45"/>
      <c r="F20" s="45"/>
      <c r="G20" s="45"/>
      <c r="H20" s="45"/>
      <c r="I20" s="45"/>
      <c r="J20" s="45"/>
      <c r="K20" s="45"/>
      <c r="L20" s="45"/>
      <c r="M20" s="45"/>
      <c r="N20" s="45"/>
      <c r="O20" s="45"/>
      <c r="P20" s="45"/>
      <c r="Q20" s="45"/>
      <c r="R20" s="45"/>
      <c r="S20" s="45"/>
      <c r="T20" s="45"/>
      <c r="U20" s="45"/>
      <c r="V20" s="45"/>
      <c r="W20" s="45"/>
      <c r="X20" s="45"/>
      <c r="Y20" s="45"/>
    </row>
    <row r="21" spans="1:25" ht="14.25" customHeight="1" x14ac:dyDescent="0.25">
      <c r="A21" s="45"/>
      <c r="B21" s="45"/>
      <c r="C21" s="45"/>
      <c r="D21" s="45"/>
      <c r="E21" s="45"/>
      <c r="F21" s="45"/>
      <c r="G21" s="45"/>
      <c r="H21" s="45"/>
      <c r="I21" s="45"/>
      <c r="J21" s="45"/>
      <c r="K21" s="45"/>
      <c r="L21" s="45"/>
      <c r="M21" s="45"/>
      <c r="N21" s="45"/>
      <c r="O21" s="45"/>
      <c r="P21" s="45"/>
      <c r="Q21" s="45"/>
      <c r="R21" s="45"/>
      <c r="S21" s="45"/>
      <c r="T21" s="45"/>
      <c r="U21" s="45"/>
      <c r="V21" s="45"/>
      <c r="W21" s="45"/>
      <c r="X21" s="45"/>
      <c r="Y21" s="45"/>
    </row>
    <row r="22" spans="1:25" ht="14.25" customHeight="1" x14ac:dyDescent="0.25">
      <c r="A22" s="45"/>
      <c r="B22" s="45"/>
      <c r="C22" s="45"/>
      <c r="D22" s="45"/>
      <c r="E22" s="45"/>
      <c r="F22" s="45"/>
      <c r="G22" s="45"/>
      <c r="H22" s="45"/>
      <c r="I22" s="45"/>
      <c r="J22" s="45"/>
      <c r="K22" s="45"/>
      <c r="L22" s="45"/>
      <c r="M22" s="45"/>
      <c r="N22" s="45"/>
      <c r="O22" s="45"/>
      <c r="P22" s="45"/>
      <c r="Q22" s="45"/>
      <c r="R22" s="45"/>
      <c r="S22" s="45"/>
      <c r="T22" s="45"/>
      <c r="U22" s="45"/>
      <c r="V22" s="45"/>
      <c r="W22" s="45"/>
      <c r="X22" s="45"/>
      <c r="Y22" s="45"/>
    </row>
    <row r="23" spans="1:25" ht="14.25" customHeight="1" x14ac:dyDescent="0.25">
      <c r="A23" s="45"/>
      <c r="B23" s="45"/>
      <c r="C23" s="45"/>
      <c r="D23" s="45"/>
      <c r="E23" s="45"/>
      <c r="F23" s="45"/>
      <c r="G23" s="45"/>
      <c r="H23" s="45"/>
      <c r="I23" s="45"/>
      <c r="J23" s="45"/>
      <c r="K23" s="45"/>
      <c r="L23" s="45"/>
      <c r="M23" s="45"/>
      <c r="N23" s="45"/>
      <c r="O23" s="45"/>
      <c r="P23" s="45"/>
      <c r="Q23" s="45"/>
      <c r="R23" s="45"/>
      <c r="S23" s="45"/>
      <c r="T23" s="45"/>
      <c r="U23" s="45"/>
      <c r="V23" s="45"/>
      <c r="W23" s="45"/>
      <c r="X23" s="45"/>
      <c r="Y23" s="45"/>
    </row>
    <row r="24" spans="1:25" ht="14.25" customHeight="1" x14ac:dyDescent="0.25">
      <c r="A24" s="45"/>
      <c r="B24" s="45"/>
      <c r="C24" s="45"/>
      <c r="D24" s="45"/>
      <c r="E24" s="45"/>
      <c r="F24" s="45"/>
      <c r="G24" s="45"/>
      <c r="H24" s="45"/>
      <c r="I24" s="45"/>
      <c r="J24" s="45"/>
      <c r="K24" s="45"/>
      <c r="L24" s="45"/>
      <c r="M24" s="45"/>
      <c r="N24" s="45"/>
      <c r="O24" s="45"/>
      <c r="P24" s="45"/>
      <c r="Q24" s="45"/>
      <c r="R24" s="45"/>
      <c r="S24" s="45"/>
      <c r="T24" s="45"/>
      <c r="U24" s="45"/>
      <c r="V24" s="45"/>
      <c r="W24" s="45"/>
      <c r="X24" s="45"/>
      <c r="Y24" s="45"/>
    </row>
    <row r="25" spans="1:25" ht="14.25" customHeight="1" x14ac:dyDescent="0.25">
      <c r="A25" s="45"/>
      <c r="B25" s="45"/>
      <c r="C25" s="45"/>
      <c r="D25" s="45"/>
      <c r="E25" s="45"/>
      <c r="F25" s="45"/>
      <c r="G25" s="45"/>
      <c r="H25" s="45"/>
      <c r="I25" s="45"/>
      <c r="J25" s="45"/>
      <c r="K25" s="45"/>
      <c r="L25" s="45"/>
      <c r="M25" s="45"/>
      <c r="N25" s="45"/>
      <c r="O25" s="45"/>
      <c r="P25" s="45"/>
      <c r="Q25" s="45"/>
      <c r="R25" s="45"/>
      <c r="S25" s="45"/>
      <c r="T25" s="45"/>
      <c r="U25" s="45"/>
      <c r="V25" s="45"/>
      <c r="W25" s="45"/>
      <c r="X25" s="45"/>
      <c r="Y25" s="45"/>
    </row>
    <row r="26" spans="1:25" ht="14.25" customHeight="1" x14ac:dyDescent="0.25">
      <c r="A26" s="45"/>
      <c r="B26" s="45"/>
      <c r="C26" s="45"/>
      <c r="D26" s="45"/>
      <c r="E26" s="45"/>
      <c r="F26" s="45"/>
      <c r="G26" s="45"/>
      <c r="H26" s="45"/>
      <c r="I26" s="45"/>
      <c r="J26" s="45"/>
      <c r="K26" s="45"/>
      <c r="L26" s="45"/>
      <c r="M26" s="45"/>
      <c r="N26" s="45"/>
      <c r="O26" s="45"/>
      <c r="P26" s="45"/>
      <c r="Q26" s="45"/>
      <c r="R26" s="45"/>
      <c r="S26" s="45"/>
      <c r="T26" s="45"/>
      <c r="U26" s="45"/>
      <c r="V26" s="45"/>
      <c r="W26" s="45"/>
      <c r="X26" s="45"/>
      <c r="Y26" s="45"/>
    </row>
    <row r="27" spans="1:25" ht="14.25" customHeight="1" x14ac:dyDescent="0.25">
      <c r="A27" s="45"/>
      <c r="B27" s="45"/>
      <c r="C27" s="45"/>
      <c r="D27" s="45"/>
      <c r="E27" s="45"/>
      <c r="F27" s="45"/>
      <c r="G27" s="45"/>
      <c r="H27" s="45"/>
      <c r="I27" s="45"/>
      <c r="J27" s="45"/>
      <c r="K27" s="45"/>
      <c r="L27" s="45"/>
      <c r="M27" s="45"/>
      <c r="N27" s="45"/>
      <c r="O27" s="45"/>
      <c r="P27" s="45"/>
      <c r="Q27" s="45"/>
      <c r="R27" s="45"/>
      <c r="S27" s="45"/>
      <c r="T27" s="45"/>
      <c r="U27" s="45"/>
      <c r="V27" s="45"/>
      <c r="W27" s="45"/>
      <c r="X27" s="45"/>
      <c r="Y27" s="45"/>
    </row>
    <row r="28" spans="1:25" ht="14.25" customHeight="1" x14ac:dyDescent="0.25">
      <c r="A28" s="45"/>
      <c r="B28" s="45"/>
      <c r="C28" s="45"/>
      <c r="D28" s="45"/>
      <c r="E28" s="45"/>
      <c r="F28" s="45"/>
      <c r="G28" s="45"/>
      <c r="H28" s="45"/>
      <c r="I28" s="45"/>
      <c r="J28" s="45"/>
      <c r="K28" s="45"/>
      <c r="L28" s="45"/>
      <c r="M28" s="45"/>
      <c r="N28" s="45"/>
      <c r="O28" s="45"/>
      <c r="P28" s="45"/>
      <c r="Q28" s="45"/>
      <c r="R28" s="45"/>
      <c r="S28" s="45"/>
      <c r="T28" s="45"/>
      <c r="U28" s="45"/>
      <c r="V28" s="45"/>
      <c r="W28" s="45"/>
      <c r="X28" s="45"/>
      <c r="Y28" s="45"/>
    </row>
    <row r="29" spans="1:25" ht="14.25" customHeight="1" x14ac:dyDescent="0.25">
      <c r="A29" s="45"/>
      <c r="B29" s="45"/>
      <c r="C29" s="45"/>
      <c r="D29" s="45"/>
      <c r="E29" s="45"/>
      <c r="F29" s="45"/>
      <c r="G29" s="45"/>
      <c r="H29" s="45"/>
      <c r="I29" s="45"/>
      <c r="J29" s="45"/>
      <c r="K29" s="45"/>
      <c r="L29" s="45"/>
      <c r="M29" s="45"/>
      <c r="N29" s="45"/>
      <c r="O29" s="45"/>
      <c r="P29" s="45"/>
      <c r="Q29" s="45"/>
      <c r="R29" s="45"/>
      <c r="S29" s="45"/>
      <c r="T29" s="45"/>
      <c r="U29" s="45"/>
      <c r="V29" s="45"/>
      <c r="W29" s="45"/>
      <c r="X29" s="45"/>
      <c r="Y29" s="45"/>
    </row>
    <row r="30" spans="1:25" ht="14.25" customHeight="1" x14ac:dyDescent="0.25">
      <c r="A30" s="45"/>
      <c r="B30" s="45"/>
      <c r="C30" s="45"/>
      <c r="D30" s="45"/>
      <c r="E30" s="45"/>
      <c r="F30" s="45"/>
      <c r="G30" s="45"/>
      <c r="H30" s="45"/>
      <c r="I30" s="45"/>
      <c r="J30" s="45"/>
      <c r="K30" s="45"/>
      <c r="L30" s="45"/>
      <c r="M30" s="45"/>
      <c r="N30" s="45"/>
      <c r="O30" s="45"/>
      <c r="P30" s="45"/>
      <c r="Q30" s="45"/>
      <c r="R30" s="45"/>
      <c r="S30" s="45"/>
      <c r="T30" s="45"/>
      <c r="U30" s="45"/>
      <c r="V30" s="45"/>
      <c r="W30" s="45"/>
      <c r="X30" s="45"/>
      <c r="Y30" s="45"/>
    </row>
    <row r="31" spans="1:25" ht="14.25" customHeight="1" x14ac:dyDescent="0.25">
      <c r="A31" s="45"/>
      <c r="B31" s="45"/>
      <c r="C31" s="45"/>
      <c r="D31" s="45"/>
      <c r="E31" s="45"/>
      <c r="F31" s="45"/>
      <c r="G31" s="45"/>
      <c r="H31" s="45"/>
      <c r="I31" s="45"/>
      <c r="J31" s="45"/>
      <c r="K31" s="45"/>
      <c r="L31" s="45"/>
      <c r="M31" s="45"/>
      <c r="N31" s="45"/>
      <c r="O31" s="45"/>
      <c r="P31" s="45"/>
      <c r="Q31" s="45"/>
      <c r="R31" s="45"/>
      <c r="S31" s="45"/>
      <c r="T31" s="45"/>
      <c r="U31" s="45"/>
      <c r="V31" s="45"/>
      <c r="W31" s="45"/>
      <c r="X31" s="45"/>
      <c r="Y31" s="45"/>
    </row>
    <row r="32" spans="1:25" ht="14.25" customHeight="1" x14ac:dyDescent="0.25">
      <c r="A32" s="45"/>
      <c r="B32" s="45"/>
      <c r="C32" s="45"/>
      <c r="D32" s="45"/>
      <c r="E32" s="45"/>
      <c r="F32" s="45"/>
      <c r="G32" s="45"/>
      <c r="H32" s="45"/>
      <c r="I32" s="45"/>
      <c r="J32" s="45"/>
      <c r="K32" s="45"/>
      <c r="L32" s="45"/>
      <c r="M32" s="45"/>
      <c r="N32" s="45"/>
      <c r="O32" s="45"/>
      <c r="P32" s="45"/>
      <c r="Q32" s="45"/>
      <c r="R32" s="45"/>
      <c r="S32" s="45"/>
      <c r="T32" s="45"/>
      <c r="U32" s="45"/>
      <c r="V32" s="45"/>
      <c r="W32" s="45"/>
      <c r="X32" s="45"/>
      <c r="Y32" s="45"/>
    </row>
    <row r="33" spans="1:25" ht="14.25" customHeight="1" x14ac:dyDescent="0.25">
      <c r="A33" s="45"/>
      <c r="B33" s="45"/>
      <c r="C33" s="45"/>
      <c r="D33" s="45"/>
      <c r="E33" s="45"/>
      <c r="F33" s="45"/>
      <c r="G33" s="45"/>
      <c r="H33" s="45"/>
      <c r="I33" s="45"/>
      <c r="J33" s="45"/>
      <c r="K33" s="45"/>
      <c r="L33" s="45"/>
      <c r="M33" s="45"/>
      <c r="N33" s="45"/>
      <c r="O33" s="45"/>
      <c r="P33" s="45"/>
      <c r="Q33" s="45"/>
      <c r="R33" s="45"/>
      <c r="S33" s="45"/>
      <c r="T33" s="45"/>
      <c r="U33" s="45"/>
      <c r="V33" s="45"/>
      <c r="W33" s="45"/>
      <c r="X33" s="45"/>
      <c r="Y33" s="45"/>
    </row>
    <row r="34" spans="1:25" ht="14.25" customHeight="1" x14ac:dyDescent="0.25">
      <c r="A34" s="45"/>
      <c r="B34" s="45"/>
      <c r="C34" s="45"/>
      <c r="D34" s="45"/>
      <c r="E34" s="45"/>
      <c r="F34" s="45"/>
      <c r="G34" s="45"/>
      <c r="H34" s="45"/>
      <c r="I34" s="45"/>
      <c r="J34" s="45"/>
      <c r="K34" s="45"/>
      <c r="L34" s="45"/>
      <c r="M34" s="45"/>
      <c r="N34" s="45"/>
      <c r="O34" s="45"/>
      <c r="P34" s="45"/>
      <c r="Q34" s="45"/>
      <c r="R34" s="45"/>
      <c r="S34" s="45"/>
      <c r="T34" s="45"/>
      <c r="U34" s="45"/>
      <c r="V34" s="45"/>
      <c r="W34" s="45"/>
      <c r="X34" s="45"/>
      <c r="Y34" s="45"/>
    </row>
    <row r="35" spans="1:25" ht="14.25" customHeight="1" x14ac:dyDescent="0.4">
      <c r="A35" s="45"/>
      <c r="B35" s="45"/>
      <c r="C35" s="44"/>
      <c r="D35" s="45"/>
      <c r="E35" s="45"/>
      <c r="F35" s="45"/>
      <c r="G35" s="45"/>
      <c r="H35" s="45"/>
      <c r="I35" s="45"/>
      <c r="J35" s="45"/>
      <c r="K35" s="45"/>
      <c r="L35" s="45"/>
      <c r="M35" s="45"/>
      <c r="N35" s="45"/>
      <c r="O35" s="45"/>
      <c r="P35" s="45"/>
      <c r="Q35" s="45"/>
      <c r="R35" s="45"/>
      <c r="S35" s="45"/>
      <c r="T35" s="45"/>
      <c r="U35" s="45"/>
      <c r="V35" s="45"/>
      <c r="W35" s="45"/>
      <c r="X35" s="45"/>
      <c r="Y35" s="45"/>
    </row>
    <row r="36" spans="1:25" ht="14.25" customHeight="1" x14ac:dyDescent="0.25">
      <c r="A36" s="45"/>
      <c r="B36" s="45"/>
      <c r="C36" s="45"/>
      <c r="D36" s="45"/>
      <c r="E36" s="45"/>
      <c r="F36" s="45"/>
      <c r="G36" s="45"/>
      <c r="H36" s="45"/>
      <c r="I36" s="45"/>
      <c r="J36" s="45"/>
      <c r="K36" s="45"/>
      <c r="L36" s="45"/>
      <c r="M36" s="45"/>
      <c r="N36" s="45"/>
      <c r="O36" s="45"/>
      <c r="P36" s="45"/>
      <c r="Q36" s="45"/>
      <c r="R36" s="45"/>
      <c r="S36" s="45"/>
      <c r="T36" s="45"/>
      <c r="U36" s="45"/>
      <c r="V36" s="45"/>
      <c r="W36" s="45"/>
      <c r="X36" s="45"/>
      <c r="Y36" s="45"/>
    </row>
    <row r="37" spans="1:25" ht="14.25" customHeight="1" x14ac:dyDescent="0.25">
      <c r="A37" s="45"/>
      <c r="B37" s="45"/>
      <c r="C37" s="45"/>
      <c r="D37" s="45"/>
      <c r="E37" s="45"/>
      <c r="F37" s="45"/>
      <c r="G37" s="45"/>
      <c r="H37" s="45"/>
      <c r="I37" s="45"/>
      <c r="J37" s="45"/>
      <c r="K37" s="45"/>
      <c r="L37" s="45"/>
      <c r="M37" s="45"/>
      <c r="N37" s="45"/>
      <c r="O37" s="45"/>
      <c r="P37" s="45"/>
      <c r="Q37" s="45"/>
      <c r="R37" s="45"/>
      <c r="S37" s="45"/>
      <c r="T37" s="45"/>
      <c r="U37" s="45"/>
      <c r="V37" s="45"/>
      <c r="W37" s="45"/>
      <c r="X37" s="45"/>
      <c r="Y37" s="45"/>
    </row>
    <row r="38" spans="1:25" ht="14.25" customHeight="1" x14ac:dyDescent="0.25">
      <c r="A38" s="45"/>
      <c r="B38" s="45"/>
      <c r="C38" s="45"/>
      <c r="D38" s="45"/>
      <c r="E38" s="45"/>
      <c r="F38" s="45"/>
      <c r="G38" s="45"/>
      <c r="H38" s="45"/>
      <c r="I38" s="45"/>
      <c r="J38" s="45"/>
      <c r="K38" s="45"/>
      <c r="L38" s="45"/>
      <c r="M38" s="45"/>
      <c r="N38" s="45"/>
      <c r="O38" s="45"/>
      <c r="P38" s="45"/>
      <c r="Q38" s="45"/>
      <c r="R38" s="45"/>
      <c r="S38" s="45"/>
      <c r="T38" s="45"/>
      <c r="U38" s="45"/>
      <c r="V38" s="45"/>
      <c r="W38" s="45"/>
      <c r="X38" s="45"/>
      <c r="Y38" s="45"/>
    </row>
    <row r="39" spans="1:25" ht="14.25" customHeight="1" x14ac:dyDescent="0.25">
      <c r="A39" s="45"/>
      <c r="B39" s="45"/>
      <c r="C39" s="45"/>
      <c r="D39" s="45"/>
      <c r="E39" s="45"/>
      <c r="F39" s="45"/>
      <c r="G39" s="45"/>
      <c r="H39" s="45"/>
      <c r="I39" s="45"/>
      <c r="J39" s="45"/>
      <c r="K39" s="45"/>
      <c r="L39" s="45"/>
      <c r="M39" s="45"/>
      <c r="N39" s="45"/>
      <c r="O39" s="45"/>
      <c r="P39" s="45"/>
      <c r="Q39" s="45"/>
      <c r="R39" s="45"/>
      <c r="S39" s="45"/>
      <c r="T39" s="45"/>
      <c r="U39" s="45"/>
      <c r="V39" s="45"/>
      <c r="W39" s="45"/>
      <c r="X39" s="45"/>
      <c r="Y39" s="45"/>
    </row>
    <row r="40" spans="1:25" ht="14.25" customHeight="1" x14ac:dyDescent="0.25">
      <c r="A40" s="45"/>
      <c r="B40" s="45"/>
      <c r="C40" s="45"/>
      <c r="D40" s="45"/>
      <c r="E40" s="45"/>
      <c r="F40" s="45"/>
      <c r="G40" s="45"/>
      <c r="H40" s="45"/>
      <c r="I40" s="45"/>
      <c r="J40" s="45"/>
      <c r="K40" s="45"/>
      <c r="L40" s="45"/>
      <c r="M40" s="45"/>
      <c r="N40" s="45"/>
      <c r="O40" s="45"/>
      <c r="P40" s="45"/>
      <c r="Q40" s="45"/>
      <c r="R40" s="45"/>
      <c r="S40" s="45"/>
      <c r="T40" s="45"/>
      <c r="U40" s="45"/>
      <c r="V40" s="45"/>
      <c r="W40" s="45"/>
      <c r="X40" s="45"/>
      <c r="Y40" s="45"/>
    </row>
    <row r="41" spans="1:25" ht="14.25" customHeight="1" x14ac:dyDescent="0.25">
      <c r="A41" s="45"/>
      <c r="B41" s="45"/>
      <c r="C41" s="45"/>
      <c r="D41" s="45"/>
      <c r="E41" s="45"/>
      <c r="F41" s="45"/>
      <c r="G41" s="45"/>
      <c r="H41" s="45"/>
      <c r="I41" s="45"/>
      <c r="J41" s="45"/>
      <c r="K41" s="45"/>
      <c r="L41" s="45"/>
      <c r="M41" s="45"/>
      <c r="N41" s="45"/>
      <c r="O41" s="45"/>
      <c r="P41" s="45"/>
      <c r="Q41" s="45"/>
      <c r="R41" s="45"/>
      <c r="S41" s="45"/>
      <c r="T41" s="45"/>
      <c r="U41" s="45"/>
      <c r="V41" s="45"/>
      <c r="W41" s="45"/>
      <c r="X41" s="45"/>
      <c r="Y41" s="45"/>
    </row>
    <row r="42" spans="1:25" ht="14.25" customHeight="1" x14ac:dyDescent="0.25">
      <c r="A42" s="45"/>
      <c r="B42" s="45"/>
      <c r="C42" s="45"/>
      <c r="D42" s="45"/>
      <c r="E42" s="45"/>
      <c r="F42" s="45"/>
      <c r="G42" s="45"/>
      <c r="H42" s="45"/>
      <c r="I42" s="45"/>
      <c r="J42" s="45"/>
      <c r="K42" s="45"/>
      <c r="L42" s="45"/>
      <c r="M42" s="45"/>
      <c r="N42" s="45"/>
      <c r="O42" s="45"/>
      <c r="P42" s="45"/>
      <c r="Q42" s="45"/>
      <c r="R42" s="45"/>
      <c r="S42" s="45"/>
      <c r="T42" s="45"/>
      <c r="U42" s="45"/>
      <c r="V42" s="45"/>
      <c r="W42" s="45"/>
      <c r="X42" s="45"/>
      <c r="Y42" s="45"/>
    </row>
    <row r="43" spans="1:25" ht="14.25" customHeight="1" x14ac:dyDescent="0.25">
      <c r="A43" s="45"/>
      <c r="B43" s="45"/>
      <c r="C43" s="45"/>
      <c r="D43" s="45"/>
      <c r="E43" s="45"/>
      <c r="F43" s="45"/>
      <c r="G43" s="45"/>
      <c r="H43" s="45"/>
      <c r="I43" s="45"/>
      <c r="J43" s="45"/>
      <c r="K43" s="45"/>
      <c r="L43" s="45"/>
      <c r="M43" s="45"/>
      <c r="N43" s="45"/>
      <c r="O43" s="45"/>
      <c r="P43" s="45"/>
      <c r="Q43" s="45"/>
      <c r="R43" s="45"/>
      <c r="S43" s="45"/>
      <c r="T43" s="45"/>
      <c r="U43" s="45"/>
      <c r="V43" s="45"/>
      <c r="W43" s="45"/>
      <c r="X43" s="45"/>
      <c r="Y43" s="45"/>
    </row>
    <row r="44" spans="1:25" ht="14.25" customHeight="1" x14ac:dyDescent="0.25">
      <c r="A44" s="45"/>
      <c r="B44" s="45"/>
      <c r="C44" s="45"/>
      <c r="D44" s="45"/>
      <c r="E44" s="45"/>
      <c r="F44" s="45"/>
      <c r="G44" s="45"/>
      <c r="H44" s="45"/>
      <c r="I44" s="45"/>
      <c r="J44" s="45"/>
      <c r="K44" s="45"/>
      <c r="L44" s="45"/>
      <c r="M44" s="45"/>
      <c r="N44" s="45"/>
      <c r="O44" s="45"/>
      <c r="P44" s="45"/>
      <c r="Q44" s="45"/>
      <c r="R44" s="45"/>
      <c r="S44" s="45"/>
      <c r="T44" s="45"/>
      <c r="U44" s="45"/>
      <c r="V44" s="45"/>
      <c r="W44" s="45"/>
      <c r="X44" s="45"/>
      <c r="Y44" s="45"/>
    </row>
    <row r="45" spans="1:25" ht="14.25" customHeight="1" x14ac:dyDescent="0.25">
      <c r="A45" s="45"/>
      <c r="B45" s="45"/>
      <c r="C45" s="45"/>
      <c r="D45" s="45"/>
      <c r="E45" s="45"/>
      <c r="F45" s="45"/>
      <c r="G45" s="45"/>
      <c r="H45" s="45"/>
      <c r="I45" s="45"/>
      <c r="J45" s="45"/>
      <c r="K45" s="45"/>
      <c r="L45" s="45"/>
      <c r="M45" s="45"/>
      <c r="N45" s="45"/>
      <c r="O45" s="45"/>
      <c r="P45" s="45"/>
      <c r="Q45" s="45"/>
      <c r="R45" s="45"/>
      <c r="S45" s="45"/>
      <c r="T45" s="45"/>
      <c r="U45" s="45"/>
      <c r="V45" s="45"/>
      <c r="W45" s="45"/>
      <c r="X45" s="45"/>
      <c r="Y45" s="45"/>
    </row>
    <row r="46" spans="1:25" ht="14.25" customHeight="1" x14ac:dyDescent="0.25">
      <c r="A46" s="45"/>
      <c r="B46" s="45"/>
      <c r="C46" s="45"/>
      <c r="D46" s="45"/>
      <c r="E46" s="45"/>
      <c r="F46" s="45"/>
      <c r="G46" s="45"/>
      <c r="H46" s="45"/>
      <c r="I46" s="45"/>
      <c r="J46" s="45"/>
      <c r="K46" s="45"/>
      <c r="L46" s="45"/>
      <c r="M46" s="45"/>
      <c r="N46" s="45"/>
      <c r="O46" s="45"/>
      <c r="P46" s="45"/>
      <c r="Q46" s="45"/>
      <c r="R46" s="45"/>
      <c r="S46" s="45"/>
      <c r="T46" s="45"/>
      <c r="U46" s="45"/>
      <c r="V46" s="45"/>
      <c r="W46" s="45"/>
      <c r="X46" s="45"/>
      <c r="Y46" s="45"/>
    </row>
    <row r="47" spans="1:25" ht="14.25" customHeight="1" x14ac:dyDescent="0.25">
      <c r="A47" s="45"/>
      <c r="B47" s="45"/>
      <c r="C47" s="45"/>
      <c r="D47" s="45"/>
      <c r="E47" s="45"/>
      <c r="F47" s="45"/>
      <c r="G47" s="45"/>
      <c r="H47" s="45"/>
      <c r="I47" s="45"/>
      <c r="J47" s="45"/>
      <c r="K47" s="45"/>
      <c r="L47" s="45"/>
      <c r="M47" s="45"/>
      <c r="N47" s="45"/>
      <c r="O47" s="45"/>
      <c r="P47" s="45"/>
      <c r="Q47" s="45"/>
      <c r="R47" s="45"/>
      <c r="S47" s="45"/>
      <c r="T47" s="45"/>
      <c r="U47" s="45"/>
      <c r="V47" s="45"/>
      <c r="W47" s="45"/>
      <c r="X47" s="45"/>
      <c r="Y47" s="45"/>
    </row>
    <row r="48" spans="1:25" ht="14.25" customHeight="1" x14ac:dyDescent="0.25">
      <c r="A48" s="45"/>
      <c r="B48" s="45"/>
      <c r="C48" s="45"/>
      <c r="D48" s="45"/>
      <c r="E48" s="45"/>
      <c r="F48" s="45"/>
      <c r="G48" s="45"/>
      <c r="H48" s="45"/>
      <c r="I48" s="45"/>
      <c r="J48" s="45"/>
      <c r="K48" s="45"/>
      <c r="L48" s="45"/>
      <c r="M48" s="45"/>
      <c r="N48" s="45"/>
      <c r="O48" s="45"/>
      <c r="P48" s="45"/>
      <c r="Q48" s="45"/>
      <c r="R48" s="45"/>
      <c r="S48" s="45"/>
      <c r="T48" s="45"/>
      <c r="U48" s="45"/>
      <c r="V48" s="45"/>
      <c r="W48" s="45"/>
      <c r="X48" s="45"/>
      <c r="Y48" s="45"/>
    </row>
    <row r="49" spans="1:25" ht="14.25" customHeight="1" x14ac:dyDescent="0.25">
      <c r="A49" s="45"/>
      <c r="B49" s="45"/>
      <c r="C49" s="45"/>
      <c r="D49" s="45"/>
      <c r="E49" s="45"/>
      <c r="F49" s="45"/>
      <c r="G49" s="45"/>
      <c r="H49" s="45"/>
      <c r="I49" s="45"/>
      <c r="J49" s="45"/>
      <c r="K49" s="45"/>
      <c r="L49" s="45"/>
      <c r="M49" s="45"/>
      <c r="N49" s="45"/>
      <c r="O49" s="45"/>
      <c r="P49" s="45"/>
      <c r="Q49" s="45"/>
      <c r="R49" s="45"/>
      <c r="S49" s="45"/>
      <c r="T49" s="45"/>
      <c r="U49" s="45"/>
      <c r="V49" s="45"/>
      <c r="W49" s="45"/>
      <c r="X49" s="45"/>
      <c r="Y49" s="45"/>
    </row>
    <row r="50" spans="1:25" ht="14.25" customHeight="1" x14ac:dyDescent="0.25">
      <c r="A50" s="45"/>
      <c r="B50" s="45"/>
      <c r="C50" s="45"/>
      <c r="D50" s="45"/>
      <c r="E50" s="45"/>
      <c r="F50" s="45"/>
      <c r="G50" s="45"/>
      <c r="H50" s="45"/>
      <c r="I50" s="45"/>
      <c r="J50" s="45"/>
      <c r="K50" s="45"/>
      <c r="L50" s="45"/>
      <c r="M50" s="45"/>
      <c r="N50" s="45"/>
      <c r="O50" s="45"/>
      <c r="P50" s="45"/>
      <c r="Q50" s="45"/>
      <c r="R50" s="45"/>
      <c r="S50" s="45"/>
      <c r="T50" s="45"/>
      <c r="U50" s="45"/>
      <c r="V50" s="45"/>
      <c r="W50" s="45"/>
      <c r="X50" s="45"/>
      <c r="Y50" s="45"/>
    </row>
    <row r="51" spans="1:25" ht="14.25" customHeight="1" x14ac:dyDescent="0.25">
      <c r="A51" s="45"/>
      <c r="B51" s="45"/>
      <c r="C51" s="45"/>
      <c r="D51" s="45"/>
      <c r="E51" s="45"/>
      <c r="F51" s="45"/>
      <c r="G51" s="45"/>
      <c r="H51" s="45"/>
      <c r="I51" s="45"/>
      <c r="J51" s="45"/>
      <c r="K51" s="45"/>
      <c r="L51" s="45"/>
      <c r="M51" s="45"/>
      <c r="N51" s="45"/>
      <c r="O51" s="45"/>
      <c r="P51" s="45"/>
      <c r="Q51" s="45"/>
      <c r="R51" s="45"/>
      <c r="S51" s="45"/>
      <c r="T51" s="45"/>
      <c r="U51" s="45"/>
      <c r="V51" s="45"/>
      <c r="W51" s="45"/>
      <c r="X51" s="45"/>
      <c r="Y51" s="45"/>
    </row>
    <row r="52" spans="1:25" ht="14.25" customHeight="1" x14ac:dyDescent="0.25">
      <c r="A52" s="45"/>
      <c r="B52" s="45"/>
      <c r="C52" s="45"/>
      <c r="D52" s="45"/>
      <c r="E52" s="45"/>
      <c r="F52" s="45"/>
      <c r="G52" s="45"/>
      <c r="H52" s="45"/>
      <c r="I52" s="45"/>
      <c r="J52" s="45"/>
      <c r="K52" s="45"/>
      <c r="L52" s="45"/>
      <c r="M52" s="45"/>
      <c r="N52" s="45"/>
      <c r="O52" s="45"/>
      <c r="P52" s="45"/>
      <c r="Q52" s="45"/>
      <c r="R52" s="45"/>
      <c r="S52" s="45"/>
      <c r="T52" s="45"/>
      <c r="U52" s="45"/>
      <c r="V52" s="45"/>
      <c r="W52" s="45"/>
      <c r="X52" s="45"/>
      <c r="Y52" s="45"/>
    </row>
    <row r="53" spans="1:25" ht="14.25" customHeight="1" x14ac:dyDescent="0.25">
      <c r="A53" s="45"/>
      <c r="B53" s="45"/>
      <c r="C53" s="45"/>
      <c r="D53" s="45"/>
      <c r="E53" s="45"/>
      <c r="F53" s="45"/>
      <c r="G53" s="45"/>
      <c r="H53" s="45"/>
      <c r="I53" s="45"/>
      <c r="J53" s="45"/>
      <c r="K53" s="45"/>
      <c r="L53" s="45"/>
      <c r="M53" s="45"/>
      <c r="N53" s="45"/>
      <c r="O53" s="45"/>
      <c r="P53" s="45"/>
      <c r="Q53" s="45"/>
      <c r="R53" s="45"/>
      <c r="S53" s="45"/>
      <c r="T53" s="45"/>
      <c r="U53" s="45"/>
      <c r="V53" s="45"/>
      <c r="W53" s="45"/>
      <c r="X53" s="45"/>
      <c r="Y53" s="45"/>
    </row>
    <row r="54" spans="1:25" ht="14.25" customHeight="1" x14ac:dyDescent="0.25">
      <c r="A54" s="45"/>
      <c r="B54" s="45"/>
      <c r="C54" s="45"/>
      <c r="D54" s="45"/>
      <c r="E54" s="45"/>
      <c r="F54" s="45"/>
      <c r="G54" s="45"/>
      <c r="H54" s="45"/>
      <c r="I54" s="45"/>
      <c r="J54" s="45"/>
      <c r="K54" s="45"/>
      <c r="L54" s="45"/>
      <c r="M54" s="45"/>
      <c r="N54" s="45"/>
      <c r="O54" s="45"/>
      <c r="P54" s="45"/>
      <c r="Q54" s="45"/>
      <c r="R54" s="45"/>
      <c r="S54" s="45"/>
      <c r="T54" s="45"/>
      <c r="U54" s="45"/>
      <c r="V54" s="45"/>
      <c r="W54" s="45"/>
      <c r="X54" s="45"/>
      <c r="Y54" s="45"/>
    </row>
    <row r="55" spans="1:25" ht="14.25" customHeight="1" x14ac:dyDescent="0.25">
      <c r="A55" s="45"/>
      <c r="B55" s="45"/>
      <c r="C55" s="45"/>
      <c r="D55" s="45"/>
      <c r="E55" s="45"/>
      <c r="F55" s="45"/>
      <c r="G55" s="45"/>
      <c r="H55" s="45"/>
      <c r="I55" s="45"/>
      <c r="J55" s="45"/>
      <c r="K55" s="45"/>
      <c r="L55" s="45"/>
      <c r="M55" s="45"/>
      <c r="N55" s="45"/>
      <c r="O55" s="45"/>
      <c r="P55" s="45"/>
      <c r="Q55" s="45"/>
      <c r="R55" s="45"/>
      <c r="S55" s="45"/>
      <c r="T55" s="45"/>
      <c r="U55" s="45"/>
      <c r="V55" s="45"/>
      <c r="W55" s="45"/>
      <c r="X55" s="45"/>
      <c r="Y55" s="45"/>
    </row>
    <row r="56" spans="1:25" ht="14.25" customHeight="1" x14ac:dyDescent="0.25">
      <c r="A56" s="45"/>
      <c r="B56" s="45"/>
      <c r="C56" s="45"/>
      <c r="D56" s="45"/>
      <c r="E56" s="45"/>
      <c r="F56" s="45"/>
      <c r="G56" s="45"/>
      <c r="H56" s="45"/>
      <c r="I56" s="45"/>
      <c r="J56" s="45"/>
      <c r="K56" s="45"/>
      <c r="L56" s="45"/>
      <c r="M56" s="45"/>
      <c r="N56" s="45"/>
      <c r="O56" s="45"/>
      <c r="P56" s="45"/>
      <c r="Q56" s="45"/>
      <c r="R56" s="45"/>
      <c r="S56" s="45"/>
      <c r="T56" s="45"/>
      <c r="U56" s="45"/>
      <c r="V56" s="45"/>
      <c r="W56" s="45"/>
      <c r="X56" s="45"/>
      <c r="Y56" s="45"/>
    </row>
    <row r="57" spans="1:25" ht="14.25" customHeight="1" x14ac:dyDescent="0.25">
      <c r="A57" s="45"/>
      <c r="B57" s="45"/>
      <c r="C57" s="45"/>
      <c r="D57" s="45"/>
      <c r="E57" s="45"/>
      <c r="F57" s="45"/>
      <c r="G57" s="45"/>
      <c r="H57" s="45"/>
      <c r="I57" s="45"/>
      <c r="J57" s="45"/>
      <c r="K57" s="45"/>
      <c r="L57" s="45"/>
      <c r="M57" s="45"/>
      <c r="N57" s="45"/>
      <c r="O57" s="45"/>
      <c r="P57" s="45"/>
      <c r="Q57" s="45"/>
      <c r="R57" s="45"/>
      <c r="S57" s="45"/>
      <c r="T57" s="45"/>
      <c r="U57" s="45"/>
      <c r="V57" s="45"/>
      <c r="W57" s="45"/>
      <c r="X57" s="45"/>
      <c r="Y57" s="45"/>
    </row>
    <row r="58" spans="1:25" ht="14.25" customHeight="1" x14ac:dyDescent="0.25">
      <c r="A58" s="45"/>
      <c r="B58" s="45"/>
      <c r="C58" s="45"/>
      <c r="D58" s="45"/>
      <c r="E58" s="45"/>
      <c r="F58" s="45"/>
      <c r="G58" s="45"/>
      <c r="H58" s="45"/>
      <c r="I58" s="45"/>
      <c r="J58" s="45"/>
      <c r="K58" s="45"/>
      <c r="L58" s="45"/>
      <c r="M58" s="45"/>
      <c r="N58" s="45"/>
      <c r="O58" s="45"/>
      <c r="P58" s="45"/>
      <c r="Q58" s="45"/>
      <c r="R58" s="45"/>
      <c r="S58" s="45"/>
      <c r="T58" s="45"/>
      <c r="U58" s="45"/>
      <c r="V58" s="45"/>
      <c r="W58" s="45"/>
      <c r="X58" s="45"/>
      <c r="Y58" s="45"/>
    </row>
    <row r="59" spans="1:25" ht="14.25" customHeight="1" x14ac:dyDescent="0.25">
      <c r="A59" s="45"/>
      <c r="B59" s="45"/>
      <c r="C59" s="45"/>
      <c r="D59" s="45"/>
      <c r="E59" s="45"/>
      <c r="F59" s="45"/>
      <c r="G59" s="45"/>
      <c r="H59" s="45"/>
      <c r="I59" s="45"/>
      <c r="J59" s="45"/>
      <c r="K59" s="45"/>
      <c r="L59" s="45"/>
      <c r="M59" s="45"/>
      <c r="N59" s="45"/>
      <c r="O59" s="45"/>
      <c r="P59" s="45"/>
      <c r="Q59" s="45"/>
      <c r="R59" s="45"/>
      <c r="S59" s="45"/>
      <c r="T59" s="45"/>
      <c r="U59" s="45"/>
      <c r="V59" s="45"/>
      <c r="W59" s="45"/>
      <c r="X59" s="45"/>
      <c r="Y59" s="45"/>
    </row>
    <row r="60" spans="1:25" ht="14.25" customHeight="1" x14ac:dyDescent="0.25">
      <c r="A60" s="45"/>
      <c r="B60" s="45"/>
      <c r="C60" s="45"/>
      <c r="D60" s="45"/>
      <c r="E60" s="45"/>
      <c r="F60" s="45"/>
      <c r="G60" s="45"/>
      <c r="H60" s="45"/>
      <c r="I60" s="45"/>
      <c r="J60" s="45"/>
      <c r="K60" s="45"/>
      <c r="L60" s="45"/>
      <c r="M60" s="45"/>
      <c r="N60" s="45"/>
      <c r="O60" s="45"/>
      <c r="P60" s="45"/>
      <c r="Q60" s="45"/>
      <c r="R60" s="45"/>
      <c r="S60" s="45"/>
      <c r="T60" s="45"/>
      <c r="U60" s="45"/>
      <c r="V60" s="45"/>
      <c r="W60" s="45"/>
      <c r="X60" s="45"/>
      <c r="Y60" s="45"/>
    </row>
    <row r="61" spans="1:25" ht="14.25" customHeight="1" x14ac:dyDescent="0.25">
      <c r="A61" s="45"/>
      <c r="B61" s="45"/>
      <c r="C61" s="45"/>
      <c r="D61" s="45"/>
      <c r="E61" s="45"/>
      <c r="F61" s="45"/>
      <c r="G61" s="45"/>
      <c r="H61" s="45"/>
      <c r="I61" s="45"/>
      <c r="J61" s="45"/>
      <c r="K61" s="45"/>
      <c r="L61" s="45"/>
      <c r="M61" s="45"/>
      <c r="N61" s="45"/>
      <c r="O61" s="45"/>
      <c r="P61" s="45"/>
      <c r="Q61" s="45"/>
      <c r="R61" s="45"/>
      <c r="S61" s="45"/>
      <c r="T61" s="45"/>
      <c r="U61" s="45"/>
      <c r="V61" s="45"/>
      <c r="W61" s="45"/>
      <c r="X61" s="45"/>
      <c r="Y61" s="45"/>
    </row>
    <row r="62" spans="1:25" ht="14.25" customHeight="1" x14ac:dyDescent="0.25">
      <c r="A62" s="45"/>
      <c r="B62" s="45"/>
      <c r="C62" s="45"/>
      <c r="D62" s="45"/>
      <c r="E62" s="45"/>
      <c r="F62" s="45"/>
      <c r="G62" s="45"/>
      <c r="H62" s="45"/>
      <c r="I62" s="45"/>
      <c r="J62" s="45"/>
      <c r="K62" s="45"/>
      <c r="L62" s="45"/>
      <c r="M62" s="45"/>
      <c r="N62" s="45"/>
      <c r="O62" s="45"/>
      <c r="P62" s="45"/>
      <c r="Q62" s="45"/>
      <c r="R62" s="45"/>
      <c r="S62" s="45"/>
      <c r="T62" s="45"/>
      <c r="U62" s="45"/>
      <c r="V62" s="45"/>
      <c r="W62" s="45"/>
      <c r="X62" s="45"/>
      <c r="Y62" s="45"/>
    </row>
    <row r="63" spans="1:25" ht="14.25" customHeight="1" x14ac:dyDescent="0.25">
      <c r="A63" s="45"/>
      <c r="B63" s="45"/>
      <c r="C63" s="45"/>
      <c r="D63" s="45"/>
      <c r="E63" s="45"/>
      <c r="F63" s="45"/>
      <c r="G63" s="45"/>
      <c r="H63" s="45"/>
      <c r="I63" s="45"/>
      <c r="J63" s="45"/>
      <c r="K63" s="45"/>
      <c r="L63" s="45"/>
      <c r="M63" s="45"/>
      <c r="N63" s="45"/>
      <c r="O63" s="45"/>
      <c r="P63" s="45"/>
      <c r="Q63" s="45"/>
      <c r="R63" s="45"/>
      <c r="S63" s="45"/>
      <c r="T63" s="45"/>
      <c r="U63" s="45"/>
      <c r="V63" s="45"/>
      <c r="W63" s="45"/>
      <c r="X63" s="45"/>
      <c r="Y63" s="45"/>
    </row>
    <row r="64" spans="1:25" ht="14.25" customHeight="1" x14ac:dyDescent="0.25">
      <c r="A64" s="45"/>
      <c r="B64" s="45"/>
      <c r="C64" s="45"/>
      <c r="D64" s="45"/>
      <c r="E64" s="45"/>
      <c r="F64" s="45"/>
      <c r="G64" s="45"/>
      <c r="H64" s="45"/>
      <c r="I64" s="45"/>
      <c r="J64" s="45"/>
      <c r="K64" s="45"/>
      <c r="L64" s="45"/>
      <c r="M64" s="45"/>
      <c r="N64" s="45"/>
      <c r="O64" s="45"/>
      <c r="P64" s="45"/>
      <c r="Q64" s="45"/>
      <c r="R64" s="45"/>
      <c r="S64" s="45"/>
      <c r="T64" s="45"/>
      <c r="U64" s="45"/>
      <c r="V64" s="45"/>
      <c r="W64" s="45"/>
      <c r="X64" s="45"/>
      <c r="Y64" s="45"/>
    </row>
    <row r="65" spans="1:25" ht="14.25" customHeight="1" x14ac:dyDescent="0.25">
      <c r="A65" s="45"/>
      <c r="B65" s="45"/>
      <c r="C65" s="45"/>
      <c r="D65" s="45"/>
      <c r="E65" s="45"/>
      <c r="F65" s="45"/>
      <c r="G65" s="45"/>
      <c r="H65" s="45"/>
      <c r="I65" s="45"/>
      <c r="J65" s="45"/>
      <c r="K65" s="45"/>
      <c r="L65" s="45"/>
      <c r="M65" s="45"/>
      <c r="N65" s="45"/>
      <c r="O65" s="45"/>
      <c r="P65" s="45"/>
      <c r="Q65" s="45"/>
      <c r="R65" s="45"/>
      <c r="S65" s="45"/>
      <c r="T65" s="45"/>
      <c r="U65" s="45"/>
      <c r="V65" s="45"/>
      <c r="W65" s="45"/>
      <c r="X65" s="45"/>
      <c r="Y65" s="45"/>
    </row>
    <row r="66" spans="1:25" ht="14.25" customHeight="1" x14ac:dyDescent="0.25">
      <c r="A66" s="45"/>
      <c r="B66" s="45"/>
      <c r="C66" s="45"/>
      <c r="D66" s="45"/>
      <c r="E66" s="45"/>
      <c r="F66" s="45"/>
      <c r="G66" s="45"/>
      <c r="H66" s="45"/>
      <c r="I66" s="45"/>
      <c r="J66" s="45"/>
      <c r="K66" s="45"/>
      <c r="L66" s="45"/>
      <c r="M66" s="45"/>
      <c r="N66" s="45"/>
      <c r="O66" s="45"/>
      <c r="P66" s="45"/>
      <c r="Q66" s="45"/>
      <c r="R66" s="45"/>
      <c r="S66" s="45"/>
      <c r="T66" s="45"/>
      <c r="U66" s="45"/>
      <c r="V66" s="45"/>
      <c r="W66" s="45"/>
      <c r="X66" s="45"/>
      <c r="Y66" s="45"/>
    </row>
    <row r="67" spans="1:25" ht="14.25" customHeight="1" x14ac:dyDescent="0.25">
      <c r="A67" s="45"/>
      <c r="B67" s="45"/>
      <c r="C67" s="45"/>
      <c r="D67" s="45"/>
      <c r="E67" s="45"/>
      <c r="F67" s="45"/>
      <c r="G67" s="45"/>
      <c r="H67" s="45"/>
      <c r="I67" s="45"/>
      <c r="J67" s="45"/>
      <c r="K67" s="45"/>
      <c r="L67" s="45"/>
      <c r="M67" s="45"/>
      <c r="N67" s="45"/>
      <c r="O67" s="45"/>
      <c r="P67" s="45"/>
      <c r="Q67" s="45"/>
      <c r="R67" s="45"/>
      <c r="S67" s="45"/>
      <c r="T67" s="45"/>
      <c r="U67" s="45"/>
      <c r="V67" s="45"/>
      <c r="W67" s="45"/>
      <c r="X67" s="45"/>
      <c r="Y67" s="45"/>
    </row>
    <row r="68" spans="1:25" ht="14.25" customHeight="1" x14ac:dyDescent="0.25">
      <c r="A68" s="45"/>
      <c r="B68" s="45"/>
      <c r="C68" s="45"/>
      <c r="D68" s="45"/>
      <c r="E68" s="45"/>
      <c r="F68" s="45"/>
      <c r="G68" s="45"/>
      <c r="H68" s="45"/>
      <c r="I68" s="45"/>
      <c r="J68" s="45"/>
      <c r="K68" s="45"/>
      <c r="L68" s="45"/>
      <c r="M68" s="45"/>
      <c r="N68" s="45"/>
      <c r="O68" s="45"/>
      <c r="P68" s="45"/>
      <c r="Q68" s="45"/>
      <c r="R68" s="45"/>
      <c r="S68" s="45"/>
      <c r="T68" s="45"/>
      <c r="U68" s="45"/>
      <c r="V68" s="45"/>
      <c r="W68" s="45"/>
      <c r="X68" s="45"/>
      <c r="Y68" s="45"/>
    </row>
    <row r="69" spans="1:25" ht="14.25" customHeight="1" x14ac:dyDescent="0.25">
      <c r="A69" s="45"/>
      <c r="B69" s="45"/>
      <c r="C69" s="45"/>
      <c r="D69" s="45"/>
      <c r="E69" s="45"/>
      <c r="F69" s="45"/>
      <c r="G69" s="45"/>
      <c r="H69" s="45"/>
      <c r="I69" s="45"/>
      <c r="J69" s="45"/>
      <c r="K69" s="45"/>
      <c r="L69" s="45"/>
      <c r="M69" s="45"/>
      <c r="N69" s="45"/>
      <c r="O69" s="45"/>
      <c r="P69" s="45"/>
      <c r="Q69" s="45"/>
      <c r="R69" s="45"/>
      <c r="S69" s="45"/>
      <c r="T69" s="45"/>
      <c r="U69" s="45"/>
      <c r="V69" s="45"/>
      <c r="W69" s="45"/>
      <c r="X69" s="45"/>
      <c r="Y69" s="45"/>
    </row>
    <row r="70" spans="1:25" ht="14.25" customHeight="1" x14ac:dyDescent="0.25">
      <c r="A70" s="45"/>
      <c r="B70" s="45"/>
      <c r="C70" s="45"/>
      <c r="D70" s="45"/>
      <c r="E70" s="45"/>
      <c r="F70" s="45"/>
      <c r="G70" s="45"/>
      <c r="H70" s="45"/>
      <c r="I70" s="45"/>
      <c r="J70" s="45"/>
      <c r="K70" s="45"/>
      <c r="L70" s="45"/>
      <c r="M70" s="45"/>
      <c r="N70" s="45"/>
      <c r="O70" s="45"/>
      <c r="P70" s="45"/>
      <c r="Q70" s="45"/>
      <c r="R70" s="45"/>
      <c r="S70" s="45"/>
      <c r="T70" s="45"/>
      <c r="U70" s="45"/>
      <c r="V70" s="45"/>
      <c r="W70" s="45"/>
      <c r="X70" s="45"/>
      <c r="Y70" s="45"/>
    </row>
    <row r="71" spans="1:25" ht="14.25" customHeight="1" x14ac:dyDescent="0.25">
      <c r="A71" s="45"/>
      <c r="B71" s="45"/>
      <c r="C71" s="45"/>
      <c r="D71" s="45"/>
      <c r="E71" s="45"/>
      <c r="F71" s="45"/>
      <c r="G71" s="45"/>
      <c r="H71" s="45"/>
      <c r="I71" s="45"/>
      <c r="J71" s="45"/>
      <c r="K71" s="45"/>
      <c r="L71" s="45"/>
      <c r="M71" s="45"/>
      <c r="N71" s="45"/>
      <c r="O71" s="45"/>
      <c r="P71" s="45"/>
      <c r="Q71" s="45"/>
      <c r="R71" s="45"/>
      <c r="S71" s="45"/>
      <c r="T71" s="45"/>
      <c r="U71" s="45"/>
      <c r="V71" s="45"/>
      <c r="W71" s="45"/>
      <c r="X71" s="45"/>
      <c r="Y71" s="45"/>
    </row>
    <row r="72" spans="1:25" ht="14.25" customHeight="1" x14ac:dyDescent="0.25">
      <c r="A72" s="45"/>
      <c r="B72" s="45"/>
      <c r="C72" s="45"/>
      <c r="D72" s="45"/>
      <c r="E72" s="45"/>
      <c r="F72" s="45"/>
      <c r="G72" s="45"/>
      <c r="H72" s="45"/>
      <c r="I72" s="45"/>
      <c r="J72" s="45"/>
      <c r="K72" s="45"/>
      <c r="L72" s="45"/>
      <c r="M72" s="45"/>
      <c r="N72" s="45"/>
      <c r="O72" s="45"/>
      <c r="P72" s="45"/>
      <c r="Q72" s="45"/>
      <c r="R72" s="45"/>
      <c r="S72" s="45"/>
      <c r="T72" s="45"/>
      <c r="U72" s="45"/>
      <c r="V72" s="45"/>
      <c r="W72" s="45"/>
      <c r="X72" s="45"/>
      <c r="Y72" s="45"/>
    </row>
    <row r="73" spans="1:25" ht="14.25" customHeight="1" x14ac:dyDescent="0.25">
      <c r="A73" s="45"/>
      <c r="B73" s="45"/>
      <c r="C73" s="45"/>
      <c r="D73" s="45"/>
      <c r="E73" s="45"/>
      <c r="F73" s="45"/>
      <c r="G73" s="45"/>
      <c r="H73" s="45"/>
      <c r="I73" s="45"/>
      <c r="J73" s="45"/>
      <c r="K73" s="45"/>
      <c r="L73" s="45"/>
      <c r="M73" s="45"/>
      <c r="N73" s="45"/>
      <c r="O73" s="45"/>
      <c r="P73" s="45"/>
      <c r="Q73" s="45"/>
      <c r="R73" s="45"/>
      <c r="S73" s="45"/>
      <c r="T73" s="45"/>
      <c r="U73" s="45"/>
      <c r="V73" s="45"/>
      <c r="W73" s="45"/>
      <c r="X73" s="45"/>
      <c r="Y73" s="45"/>
    </row>
    <row r="74" spans="1:25" ht="14.25" customHeight="1" x14ac:dyDescent="0.25">
      <c r="A74" s="45"/>
      <c r="B74" s="45"/>
      <c r="C74" s="45"/>
      <c r="D74" s="45"/>
      <c r="E74" s="45"/>
      <c r="F74" s="45"/>
      <c r="G74" s="45"/>
      <c r="H74" s="45"/>
      <c r="I74" s="45"/>
      <c r="J74" s="45"/>
      <c r="K74" s="45"/>
      <c r="L74" s="45"/>
      <c r="M74" s="45"/>
      <c r="N74" s="45"/>
      <c r="O74" s="45"/>
      <c r="P74" s="45"/>
      <c r="Q74" s="45"/>
      <c r="R74" s="45"/>
      <c r="S74" s="45"/>
      <c r="T74" s="45"/>
      <c r="U74" s="45"/>
      <c r="V74" s="45"/>
      <c r="W74" s="45"/>
      <c r="X74" s="45"/>
      <c r="Y74" s="45"/>
    </row>
    <row r="75" spans="1:25" ht="14.25" customHeight="1" x14ac:dyDescent="0.25">
      <c r="A75" s="45"/>
      <c r="B75" s="45"/>
      <c r="C75" s="45"/>
      <c r="D75" s="45"/>
      <c r="E75" s="45"/>
      <c r="F75" s="45"/>
      <c r="G75" s="45"/>
      <c r="H75" s="45"/>
      <c r="I75" s="45"/>
      <c r="J75" s="45"/>
      <c r="K75" s="45"/>
      <c r="L75" s="45"/>
      <c r="M75" s="45"/>
      <c r="N75" s="45"/>
      <c r="O75" s="45"/>
      <c r="P75" s="45"/>
      <c r="Q75" s="45"/>
      <c r="R75" s="45"/>
      <c r="S75" s="45"/>
      <c r="T75" s="45"/>
      <c r="U75" s="45"/>
      <c r="V75" s="45"/>
      <c r="W75" s="45"/>
      <c r="X75" s="45"/>
      <c r="Y75" s="45"/>
    </row>
    <row r="76" spans="1:25" ht="14.25" customHeight="1" x14ac:dyDescent="0.25">
      <c r="A76" s="45"/>
      <c r="B76" s="45"/>
      <c r="C76" s="45"/>
      <c r="D76" s="45"/>
      <c r="E76" s="45"/>
      <c r="F76" s="45"/>
      <c r="G76" s="45"/>
      <c r="H76" s="45"/>
      <c r="I76" s="45"/>
      <c r="J76" s="45"/>
      <c r="K76" s="45"/>
      <c r="L76" s="45"/>
      <c r="M76" s="45"/>
      <c r="N76" s="45"/>
      <c r="O76" s="45"/>
      <c r="P76" s="45"/>
      <c r="Q76" s="45"/>
      <c r="R76" s="45"/>
      <c r="S76" s="45"/>
      <c r="T76" s="45"/>
      <c r="U76" s="45"/>
      <c r="V76" s="45"/>
      <c r="W76" s="45"/>
      <c r="X76" s="45"/>
      <c r="Y76" s="45"/>
    </row>
    <row r="77" spans="1:25" ht="14.25" customHeight="1" x14ac:dyDescent="0.25">
      <c r="A77" s="45"/>
      <c r="B77" s="45"/>
      <c r="C77" s="45"/>
      <c r="D77" s="45"/>
      <c r="E77" s="45"/>
      <c r="F77" s="45"/>
      <c r="G77" s="45"/>
      <c r="H77" s="45"/>
      <c r="I77" s="45"/>
      <c r="J77" s="45"/>
      <c r="K77" s="45"/>
      <c r="L77" s="45"/>
      <c r="M77" s="45"/>
      <c r="N77" s="45"/>
      <c r="O77" s="45"/>
      <c r="P77" s="45"/>
      <c r="Q77" s="45"/>
      <c r="R77" s="45"/>
      <c r="S77" s="45"/>
      <c r="T77" s="45"/>
      <c r="U77" s="45"/>
      <c r="V77" s="45"/>
      <c r="W77" s="45"/>
      <c r="X77" s="45"/>
      <c r="Y77" s="45"/>
    </row>
    <row r="78" spans="1:25" ht="14.25" customHeight="1" x14ac:dyDescent="0.25">
      <c r="A78" s="45"/>
      <c r="B78" s="45"/>
      <c r="C78" s="45"/>
      <c r="D78" s="45"/>
      <c r="E78" s="45"/>
      <c r="F78" s="45"/>
      <c r="G78" s="45"/>
      <c r="H78" s="45"/>
      <c r="I78" s="45"/>
      <c r="J78" s="45"/>
      <c r="K78" s="45"/>
      <c r="L78" s="45"/>
      <c r="M78" s="45"/>
      <c r="N78" s="45"/>
      <c r="O78" s="45"/>
      <c r="P78" s="45"/>
      <c r="Q78" s="45"/>
      <c r="R78" s="45"/>
      <c r="S78" s="45"/>
      <c r="T78" s="45"/>
      <c r="U78" s="45"/>
      <c r="V78" s="45"/>
      <c r="W78" s="45"/>
      <c r="X78" s="45"/>
      <c r="Y78" s="45"/>
    </row>
    <row r="79" spans="1:25" ht="14.25" customHeight="1" x14ac:dyDescent="0.25"/>
    <row r="80" spans="1:25"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Combo_Chart</vt:lpstr>
      <vt:lpstr>Waterfall_Chart</vt:lpstr>
      <vt:lpstr>Donut_Chart</vt:lpstr>
      <vt:lpstr>Map_Chart</vt:lpstr>
      <vt:lpstr>Top-5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Ankit Patil</cp:lastModifiedBy>
  <dcterms:created xsi:type="dcterms:W3CDTF">2015-06-05T18:17:20Z</dcterms:created>
  <dcterms:modified xsi:type="dcterms:W3CDTF">2024-10-27T14:30:40Z</dcterms:modified>
</cp:coreProperties>
</file>