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NSDC\master data\trade district\"/>
    </mc:Choice>
  </mc:AlternateContent>
  <bookViews>
    <workbookView xWindow="0" yWindow="0" windowWidth="20490" windowHeight="7755" activeTab="2"/>
  </bookViews>
  <sheets>
    <sheet name="PMKVY STT New" sheetId="1" r:id="rId1"/>
    <sheet name="Apprenticeship Model – Paired" sheetId="2" r:id="rId2"/>
    <sheet name="Embedded" sheetId="3" r:id="rId3"/>
    <sheet name=" under PMKVY Reallocation" sheetId="4" r:id="rId4"/>
    <sheet name=" Job Roles under PMKK" sheetId="5" r:id="rId5"/>
  </sheets>
  <definedNames>
    <definedName name="_xlnm._FilterDatabase" localSheetId="1" hidden="1">'Apprenticeship Model – Paired'!$A$1:$N$50</definedName>
    <definedName name="_xlnm._FilterDatabase" localSheetId="2" hidden="1">Embedded!$A$1:$H$1</definedName>
    <definedName name="_xlnm._FilterDatabase" localSheetId="0" hidden="1">'PMKVY STT New'!$A$1:$G$1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3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3" i="4"/>
  <c r="G2" i="4"/>
  <c r="G2" i="5"/>
  <c r="N50" i="2" l="1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2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3" i="1"/>
  <c r="G2" i="1"/>
</calcChain>
</file>

<file path=xl/sharedStrings.xml><?xml version="1.0" encoding="utf-8"?>
<sst xmlns="http://schemas.openxmlformats.org/spreadsheetml/2006/main" count="1338" uniqueCount="767">
  <si>
    <t>S.</t>
  </si>
  <si>
    <t>Sector</t>
  </si>
  <si>
    <t>Name of the QP</t>
  </si>
  <si>
    <t>QPRef.ID</t>
  </si>
  <si>
    <t>NSQF</t>
  </si>
  <si>
    <t>hours duration for QP</t>
  </si>
  <si>
    <t>Aerospace &amp; Aviation</t>
  </si>
  <si>
    <t>Airline Cargo Assistant</t>
  </si>
  <si>
    <t>AAS/Q0103</t>
  </si>
  <si>
    <t>Airline Baggage Handler</t>
  </si>
  <si>
    <t>AAS/Q0104</t>
  </si>
  <si>
    <t>Airline Customer Service Executive</t>
  </si>
  <si>
    <t>AAS/Q0301</t>
  </si>
  <si>
    <t>Airline Security Executive</t>
  </si>
  <si>
    <t>AAS/Q0601</t>
  </si>
  <si>
    <t>Agriculture</t>
  </si>
  <si>
    <t>Animal Health Worker</t>
  </si>
  <si>
    <t>AGR/Q4804</t>
  </si>
  <si>
    <t>Aqua Culture Worker</t>
  </si>
  <si>
    <t>AGR/Q4904</t>
  </si>
  <si>
    <t>Beekeeper</t>
  </si>
  <si>
    <t>AGR/Q5301</t>
  </si>
  <si>
    <t>Broiler Poultry Farm Worker</t>
  </si>
  <si>
    <t>AGR/Q4302</t>
  </si>
  <si>
    <t>Dairy Farmer/Entrepreneur</t>
  </si>
  <si>
    <t>AGR/Q4101</t>
  </si>
  <si>
    <t>Layer Farm Worker</t>
  </si>
  <si>
    <t>AGR/Q4307</t>
  </si>
  <si>
    <t>Floriculturist - Open cultivation</t>
  </si>
  <si>
    <t>AGR/Q0701</t>
  </si>
  <si>
    <t>Floriculturist - Protected cultivation</t>
  </si>
  <si>
    <t>AGR/Q0702</t>
  </si>
  <si>
    <t>Greenhouse Operator</t>
  </si>
  <si>
    <t>AGR/Q1003</t>
  </si>
  <si>
    <t>Micro irrigation Technician</t>
  </si>
  <si>
    <t>AGR/Q1002</t>
  </si>
  <si>
    <t>Organic Grower</t>
  </si>
  <si>
    <t>AGR/Q1201</t>
  </si>
  <si>
    <t>Quality Seed Grower</t>
  </si>
  <si>
    <t>AGR/Q7101</t>
  </si>
  <si>
    <t>Small poultry farmer</t>
  </si>
  <si>
    <t>AGR/Q4306</t>
  </si>
  <si>
    <t>Tractor operator</t>
  </si>
  <si>
    <t>AGR/Q1101</t>
  </si>
  <si>
    <t>Apparel, Made-Ups &amp; Home Furnishing</t>
  </si>
  <si>
    <t>Export Assistant</t>
  </si>
  <si>
    <t>AMH/Q1601</t>
  </si>
  <si>
    <t>Automotive</t>
  </si>
  <si>
    <t>Automotive Service Technician (Two and Three Wheelers)</t>
  </si>
  <si>
    <t>ASC/Q1411</t>
  </si>
  <si>
    <t>Automotive Service Technician Level 3</t>
  </si>
  <si>
    <t>ASC/Q1401</t>
  </si>
  <si>
    <t>Commercial Vehicle Driver Level 4</t>
  </si>
  <si>
    <t>ASC/Q9703</t>
  </si>
  <si>
    <t>Forklift Operator (Driver)</t>
  </si>
  <si>
    <t>ASC/Q9707</t>
  </si>
  <si>
    <t>Sales Consultant (Automotive finance)</t>
  </si>
  <si>
    <t>ASC/Q2001</t>
  </si>
  <si>
    <t>Beauty &amp; Wellness</t>
  </si>
  <si>
    <t>Yoga Instructor</t>
  </si>
  <si>
    <t>BWS/Q2201</t>
  </si>
  <si>
    <t>Banking, Financial Services and Insurance</t>
  </si>
  <si>
    <t>BSC/Q0910</t>
  </si>
  <si>
    <t>Capital Goods</t>
  </si>
  <si>
    <t>Fitter – Electrical and Electronic Assembly</t>
  </si>
  <si>
    <t>CSC/Q0305</t>
  </si>
  <si>
    <t>Construction</t>
  </si>
  <si>
    <t>Mason Tiling</t>
  </si>
  <si>
    <t>CON/Q0104</t>
  </si>
  <si>
    <t>Electronics &amp; Hardware</t>
  </si>
  <si>
    <t>CCTV Installation Technician</t>
  </si>
  <si>
    <t>ELE/Q4605</t>
  </si>
  <si>
    <t>DTH Set Top Box Installation &amp; Service Technician</t>
  </si>
  <si>
    <t>ELE/Q8101</t>
  </si>
  <si>
    <t>Field Technician - Computing and Peripherals</t>
  </si>
  <si>
    <t>ELE/Q4601</t>
  </si>
  <si>
    <t>Field Technician - Networking and Storage</t>
  </si>
  <si>
    <t>ELE/Q4606</t>
  </si>
  <si>
    <t>Field Technician - Other Home Appliances</t>
  </si>
  <si>
    <t>ELE/Q3104</t>
  </si>
  <si>
    <t>LED Light Repair Technician</t>
  </si>
  <si>
    <t>ELE/Q9302</t>
  </si>
  <si>
    <t>Mobile Phone Hardware Repair Technician</t>
  </si>
  <si>
    <t>ELE/Q8104</t>
  </si>
  <si>
    <t>Solar Panel Installation Technician</t>
  </si>
  <si>
    <t>ELE/Q5901</t>
  </si>
  <si>
    <t>Food Processing</t>
  </si>
  <si>
    <t>FIC/Q7601</t>
  </si>
  <si>
    <t>Baking Technician</t>
  </si>
  <si>
    <t>FIC/Q5005</t>
  </si>
  <si>
    <t>Butter and Ghee Processing Operator</t>
  </si>
  <si>
    <t>FIC/Q2003</t>
  </si>
  <si>
    <t>Cold Storage Technician</t>
  </si>
  <si>
    <t>FIC/Q7004</t>
  </si>
  <si>
    <t>Dairy Processing Equipment Operator</t>
  </si>
  <si>
    <t>FIC/Q2002</t>
  </si>
  <si>
    <t>Fish and Sea Food Processing Technician</t>
  </si>
  <si>
    <t>FIC/Q4001</t>
  </si>
  <si>
    <t>Fruit Pulp Processing Technician</t>
  </si>
  <si>
    <t>FIC/Q0106</t>
  </si>
  <si>
    <t>Fruit Ripening Technician</t>
  </si>
  <si>
    <t>FIC/Q0104</t>
  </si>
  <si>
    <t>Fruits and Vegetables Canning Technician</t>
  </si>
  <si>
    <t>FIC/Q0107</t>
  </si>
  <si>
    <t>Fruits and Vegetables Drying/ Dehydration Technician</t>
  </si>
  <si>
    <t>FIC/Q0105</t>
  </si>
  <si>
    <t>Fruits and Vegetables Selection In-Charge</t>
  </si>
  <si>
    <t>FIC/Q0108</t>
  </si>
  <si>
    <t>Ice Cream Processing Technician</t>
  </si>
  <si>
    <t>FIC/Q2004</t>
  </si>
  <si>
    <t>Jam, Jelly and Ketchup Processing Technician</t>
  </si>
  <si>
    <t>FIC/Q0103</t>
  </si>
  <si>
    <t>Mixing Technician</t>
  </si>
  <si>
    <t>FIC/Q5004</t>
  </si>
  <si>
    <t>Modified Atmosphere Storage Technician</t>
  </si>
  <si>
    <t>FIC/Q7003</t>
  </si>
  <si>
    <t>Pickle Making Technician</t>
  </si>
  <si>
    <t>FIC/Q0102</t>
  </si>
  <si>
    <t>Plant Biscuit Production Specialist</t>
  </si>
  <si>
    <t>FIC/Q5003</t>
  </si>
  <si>
    <t>Pulse Processing Technician</t>
  </si>
  <si>
    <t>FIC/Q1004</t>
  </si>
  <si>
    <t>Purchase Assistant - Food and Agricultural Commodities</t>
  </si>
  <si>
    <t>FIC/Q7005</t>
  </si>
  <si>
    <t>Squash and Juice Processing Technician</t>
  </si>
  <si>
    <t>FIC/Q0101</t>
  </si>
  <si>
    <t>Traditional Snack and Savoury Maker</t>
  </si>
  <si>
    <t>FIC/Q8501</t>
  </si>
  <si>
    <t>Offal Collector</t>
  </si>
  <si>
    <t>FIC/Q3005</t>
  </si>
  <si>
    <t>Spice Processing Technician</t>
  </si>
  <si>
    <t>FIC/Q8502</t>
  </si>
  <si>
    <t>Green Jobs</t>
  </si>
  <si>
    <t>Solar PV Installer – Civil</t>
  </si>
  <si>
    <t>SGJ/Q0103</t>
  </si>
  <si>
    <t>Solar PV Installer - Electrical</t>
  </si>
  <si>
    <t>SGJ/Q0102</t>
  </si>
  <si>
    <t>Solar PV Installer (Suryamitra)</t>
  </si>
  <si>
    <t>SGJ/Q0101</t>
  </si>
  <si>
    <t>Handicrafts &amp; Carpets</t>
  </si>
  <si>
    <t>Bamboo Basket Maker</t>
  </si>
  <si>
    <t>HCS/Q8704</t>
  </si>
  <si>
    <t>Bamboo Mat Weaver</t>
  </si>
  <si>
    <t>HCS/Q8702</t>
  </si>
  <si>
    <t>Bamboo Utility Handicraft Assembler</t>
  </si>
  <si>
    <t>HCS/Q8705</t>
  </si>
  <si>
    <t>Engraving artisan (Metal Handicrafts)</t>
  </si>
  <si>
    <t>HCS/Q2902</t>
  </si>
  <si>
    <t>Handloom Weaver (Carpets)</t>
  </si>
  <si>
    <t>HCS/Q5412</t>
  </si>
  <si>
    <t>Stamping operator (Metal Handicrafts)</t>
  </si>
  <si>
    <t>HCS/Q2802</t>
  </si>
  <si>
    <t>Healthcare</t>
  </si>
  <si>
    <t>Emergency Medical Technician - Basic</t>
  </si>
  <si>
    <t>HSS/Q2301</t>
  </si>
  <si>
    <t>Front Line Health Worker</t>
  </si>
  <si>
    <t>HSS/Q8601</t>
  </si>
  <si>
    <t>General Duty Assistant</t>
  </si>
  <si>
    <t>HSS/Q5101</t>
  </si>
  <si>
    <t>Home Health Aide</t>
  </si>
  <si>
    <t>HSS/Q5102</t>
  </si>
  <si>
    <t>Pharmacy Assistant</t>
  </si>
  <si>
    <t>HSS/Q5401</t>
  </si>
  <si>
    <t>Infrastructure Equipment</t>
  </si>
  <si>
    <t>Backhoe Loader Operator</t>
  </si>
  <si>
    <t>IES/Q0101</t>
  </si>
  <si>
    <t>Excavator Operator</t>
  </si>
  <si>
    <t>IES/Q0103</t>
  </si>
  <si>
    <t>Junior Backhoe Operator</t>
  </si>
  <si>
    <t>IES/Q0102</t>
  </si>
  <si>
    <t>Junior Excavator Operator</t>
  </si>
  <si>
    <t>IES/Q0104</t>
  </si>
  <si>
    <t>Junior Mechanic – Elec/Electronics/ Instruments</t>
  </si>
  <si>
    <t>IES/Q1106</t>
  </si>
  <si>
    <t>Junior Mechanic (Engine)</t>
  </si>
  <si>
    <t>IES/Q1102</t>
  </si>
  <si>
    <t>Junior Mechanic (Hydraulic)</t>
  </si>
  <si>
    <t>IES/Q1104</t>
  </si>
  <si>
    <t>Junior Operator Crane</t>
  </si>
  <si>
    <t>IES/Q0111</t>
  </si>
  <si>
    <t>Iron &amp; Steel</t>
  </si>
  <si>
    <t>Fitter - Instrumentation</t>
  </si>
  <si>
    <t>ISC/Q1102</t>
  </si>
  <si>
    <t>Fitter Electrical Assembly</t>
  </si>
  <si>
    <t>ISC/Q1001</t>
  </si>
  <si>
    <t>Fitter Electronic Assembly</t>
  </si>
  <si>
    <t>ISC/Q1101</t>
  </si>
  <si>
    <t>Rigger : Rigging of heavy material</t>
  </si>
  <si>
    <t>ISC/Q0908</t>
  </si>
  <si>
    <t>Leather</t>
  </si>
  <si>
    <t>Stitcher (Goods &amp; Garments)</t>
  </si>
  <si>
    <t>LSS/Q5501</t>
  </si>
  <si>
    <t>Unarmed Security Guard</t>
  </si>
  <si>
    <t>MEP/Q7101</t>
  </si>
  <si>
    <t>Media &amp; Entertainment</t>
  </si>
  <si>
    <t>Make-up artist</t>
  </si>
  <si>
    <t>MES/Q1801</t>
  </si>
  <si>
    <t>Hairdresser</t>
  </si>
  <si>
    <t>MES/Q1802</t>
  </si>
  <si>
    <t>Editor</t>
  </si>
  <si>
    <t>MES/Q1401</t>
  </si>
  <si>
    <t>Sound Editor</t>
  </si>
  <si>
    <t>MES/Q3404</t>
  </si>
  <si>
    <t>Mining</t>
  </si>
  <si>
    <t>Mining - Wire saw Operator</t>
  </si>
  <si>
    <t>MIN/Q0203</t>
  </si>
  <si>
    <t>Mining - Loader Operator</t>
  </si>
  <si>
    <t>MIN/Q0208</t>
  </si>
  <si>
    <t>Mining - Mechanic / Fitter</t>
  </si>
  <si>
    <t>MIN/Q0304</t>
  </si>
  <si>
    <t>Mine Electrician</t>
  </si>
  <si>
    <t>MIN/Q0416</t>
  </si>
  <si>
    <t>Mine Welder</t>
  </si>
  <si>
    <t>MIN/Q0423</t>
  </si>
  <si>
    <t>Plumbing</t>
  </si>
  <si>
    <t>Plumber (After Sales Service)</t>
  </si>
  <si>
    <t>PSC/Q0303</t>
  </si>
  <si>
    <t>Power</t>
  </si>
  <si>
    <t>Distribution Lineman</t>
  </si>
  <si>
    <t>PSS/Q0102</t>
  </si>
  <si>
    <t>Consumer Energy Meter Technician</t>
  </si>
  <si>
    <t>PSS/Q0107</t>
  </si>
  <si>
    <t>Assistant-Electricity-Meter-Reader-Billing-and-Cash-Collector</t>
  </si>
  <si>
    <t>PSS/Q3001</t>
  </si>
  <si>
    <t>Assistant Technician -Street Light Installation &amp; Maintenance</t>
  </si>
  <si>
    <t>PSS/Q6003</t>
  </si>
  <si>
    <t>Technician- Distribution Transformer Repair</t>
  </si>
  <si>
    <t>PSS/Q3003</t>
  </si>
  <si>
    <t>Attendant Sub-Station (66/11, 33/11 KV)- Power Distribution</t>
  </si>
  <si>
    <t>PSS/Q3002</t>
  </si>
  <si>
    <t>Retail</t>
  </si>
  <si>
    <t>Retail Sales Associate</t>
  </si>
  <si>
    <t>RAS/Q0104</t>
  </si>
  <si>
    <t>Retail Trainee Associate</t>
  </si>
  <si>
    <t>RAS/Q0103</t>
  </si>
  <si>
    <t>Rubber</t>
  </si>
  <si>
    <t>Mill Operator</t>
  </si>
  <si>
    <t>RSC/Q0101</t>
  </si>
  <si>
    <t>Rubber Nursery Worker - General</t>
  </si>
  <si>
    <t>RSC/Q6005</t>
  </si>
  <si>
    <t>Latex Harvest Technician (Tapper)</t>
  </si>
  <si>
    <t>RSC/Q6103</t>
  </si>
  <si>
    <t>General Worker - Rubber Plantation</t>
  </si>
  <si>
    <t>RSC/Q6107</t>
  </si>
  <si>
    <t>Telecom</t>
  </si>
  <si>
    <t>Customer Care Executive (Call Centre)</t>
  </si>
  <si>
    <t>TEL/Q0100</t>
  </si>
  <si>
    <t>Customer Care Executive (Relationship Centre)</t>
  </si>
  <si>
    <t>TEL/Q0101</t>
  </si>
  <si>
    <t>Customer Care Executive (Repair Centre)</t>
  </si>
  <si>
    <t>TEL/Q2200</t>
  </si>
  <si>
    <t>Distributor Sales Representative</t>
  </si>
  <si>
    <t>TEL/Q2100</t>
  </si>
  <si>
    <t>Field Sales Executive-Telecom Plan &amp; Services</t>
  </si>
  <si>
    <t>TEL/Q0200</t>
  </si>
  <si>
    <t>Grass Root Telecom Provider (GRTP)</t>
  </si>
  <si>
    <t>TEL/Q6207</t>
  </si>
  <si>
    <t>Handset Repair Engineer</t>
  </si>
  <si>
    <t>TEL/Q2201</t>
  </si>
  <si>
    <t>Telecom -In-store promoter</t>
  </si>
  <si>
    <t>TEL/Q2101</t>
  </si>
  <si>
    <t>Optical Fiber Technician</t>
  </si>
  <si>
    <t>TEL/Q6401</t>
  </si>
  <si>
    <t>Sales Executive (Broadband)</t>
  </si>
  <si>
    <t>TEL/Q0201</t>
  </si>
  <si>
    <t>TEL/Q2300</t>
  </si>
  <si>
    <t>Telecom- Tower Technician</t>
  </si>
  <si>
    <t>TEL/Q4100</t>
  </si>
  <si>
    <t>Tourism &amp; Hospitality</t>
  </si>
  <si>
    <t>Front Office Associate</t>
  </si>
  <si>
    <t>THC/Q0102</t>
  </si>
  <si>
    <t>People with Disability*</t>
  </si>
  <si>
    <t>PWR/Q0104</t>
  </si>
  <si>
    <t>4*</t>
  </si>
  <si>
    <t>Housekeeping Attendant (Manual Cleaning)</t>
  </si>
  <si>
    <t>PWT/Q0203</t>
  </si>
  <si>
    <t>3*</t>
  </si>
  <si>
    <t>Food &amp; Beverage Service-Steward</t>
  </si>
  <si>
    <t>PWT/Q0301</t>
  </si>
  <si>
    <t>CRM Domestic Non-Voice</t>
  </si>
  <si>
    <t>PWD/SSC/Q2211</t>
  </si>
  <si>
    <t>Domestic Data Entry Operator</t>
  </si>
  <si>
    <t>PWD/SSC/Q2212</t>
  </si>
  <si>
    <t>PWD/TEL/Q0100</t>
  </si>
  <si>
    <t>Dairy Farmer/ Entrepreneur</t>
  </si>
  <si>
    <t>PWD/AGR/Q4101</t>
  </si>
  <si>
    <t>Hand Embroiderer</t>
  </si>
  <si>
    <t>PWD/AMH/Q1001</t>
  </si>
  <si>
    <t>PWD/TEL/Q2101</t>
  </si>
  <si>
    <t>PWD/FIC/Q0103</t>
  </si>
  <si>
    <t>Packer</t>
  </si>
  <si>
    <t>PWD/AMH/Q1407</t>
  </si>
  <si>
    <t>PWD/FIC/Q0102</t>
  </si>
  <si>
    <t>PWD/G&amp;J/Q0701</t>
  </si>
  <si>
    <t>Room Attendant</t>
  </si>
  <si>
    <t>PWD/THC/Q0202</t>
  </si>
  <si>
    <t>Sewing Machine Operator</t>
  </si>
  <si>
    <t>PWD/AMH/Q0301</t>
  </si>
  <si>
    <t>PWD/RAS/Q0103</t>
  </si>
  <si>
    <t>Assistant Spa Therapist</t>
  </si>
  <si>
    <t>PWD/BWS/Q1001</t>
  </si>
  <si>
    <t>Goods &amp; Services Tax (GST) Accounts Assistant</t>
  </si>
  <si>
    <t>Assistant Lab Technician - Food and Agricultural Commodities</t>
  </si>
  <si>
    <t>Management and Entrepreneurship &amp; Professional</t>
  </si>
  <si>
    <t>Telecom Terminal Equipment Application Developer (Android Application)</t>
  </si>
  <si>
    <t>Handmade Gold and Gems-set Jewellery - Polisher and Cleaner</t>
  </si>
  <si>
    <t>No.</t>
  </si>
  <si>
    <t>QP1 (PMKVY) Name</t>
  </si>
  <si>
    <t>QP2 Code</t>
  </si>
  <si>
    <t>QP2 Name</t>
  </si>
  <si>
    <t>Gems &amp; Jewellery</t>
  </si>
  <si>
    <t>G&amp;J/Q0603</t>
  </si>
  <si>
    <t>G&amp;J/Q0604</t>
  </si>
  <si>
    <t>Handmade Gold and Gems-set Jewellery - Goldsmith - Frame</t>
  </si>
  <si>
    <t>G&amp;J/Q2301</t>
  </si>
  <si>
    <t>G&amp;J/Q2303</t>
  </si>
  <si>
    <t>Cast &amp; Diamonds – Set Jewellery – Designer CAD</t>
  </si>
  <si>
    <t>G&amp;J/Q2302</t>
  </si>
  <si>
    <t>TSC/Q0202</t>
  </si>
  <si>
    <t>Ring Frame Doffer</t>
  </si>
  <si>
    <t>TSC/Q0201</t>
  </si>
  <si>
    <t>Ring Frame Tenter</t>
  </si>
  <si>
    <t>Logistics</t>
  </si>
  <si>
    <t>LSC/Q3023</t>
  </si>
  <si>
    <t>Courier Delivery Executive</t>
  </si>
  <si>
    <t>LSC/Q3032</t>
  </si>
  <si>
    <t>Delivery Cell Management Agent</t>
  </si>
  <si>
    <t>PSC/Q0104</t>
  </si>
  <si>
    <t>Plumber (General)</t>
  </si>
  <si>
    <t>PSC/Q0110</t>
  </si>
  <si>
    <t>Plumber General-II</t>
  </si>
  <si>
    <t>RSC/Q0831</t>
  </si>
  <si>
    <t>RSC/Q0205</t>
  </si>
  <si>
    <t>Compression Moulding Operator</t>
  </si>
  <si>
    <t>RSC/Q0211</t>
  </si>
  <si>
    <t>Pneumatic Tyre Moulding Operator</t>
  </si>
  <si>
    <t>Tourism and Hospitality</t>
  </si>
  <si>
    <t>THC/Q2902</t>
  </si>
  <si>
    <t>Home Delivery Boy</t>
  </si>
  <si>
    <t>THC/Q0301</t>
  </si>
  <si>
    <t>Food and Beverage Service Steward</t>
  </si>
  <si>
    <t>THC/Q2903</t>
  </si>
  <si>
    <t>THC/Q0203</t>
  </si>
  <si>
    <t>THC/Q0202</t>
  </si>
  <si>
    <t>THC/Q4404</t>
  </si>
  <si>
    <t>Travel Consultant</t>
  </si>
  <si>
    <t>THC/Q4302</t>
  </si>
  <si>
    <t>Ticketing Consultant</t>
  </si>
  <si>
    <t>THC/Q0406</t>
  </si>
  <si>
    <t>Commis Chef</t>
  </si>
  <si>
    <t>THC/Q0405</t>
  </si>
  <si>
    <t>Commi 1</t>
  </si>
  <si>
    <t>LSS/Q2301</t>
  </si>
  <si>
    <t>Cutter (Footwear)</t>
  </si>
  <si>
    <t>LSS/Q3101</t>
  </si>
  <si>
    <t>(Footwear)</t>
  </si>
  <si>
    <t>LSS/Q5301</t>
  </si>
  <si>
    <t>Cutter (Goods and Garments)</t>
  </si>
  <si>
    <t>LSS/Q5701</t>
  </si>
  <si>
    <t>Quality Control Inspector (G&amp;G)</t>
  </si>
  <si>
    <t>LSS/Q2501</t>
  </si>
  <si>
    <t>Stitching Operator</t>
  </si>
  <si>
    <t>LSS/Q3102</t>
  </si>
  <si>
    <t>Line Supervisor</t>
  </si>
  <si>
    <t>ISC/Q0905</t>
  </si>
  <si>
    <t>ISC/Q0903</t>
  </si>
  <si>
    <t>Fitter : Hydraulic &amp; Pneumatic System</t>
  </si>
  <si>
    <t>ISC/Q0906</t>
  </si>
  <si>
    <t>Bearing Maintenance</t>
  </si>
  <si>
    <t>Paints and Coatings</t>
  </si>
  <si>
    <t>PCS/Q0602</t>
  </si>
  <si>
    <t>Powder Paint Extrusion Operator</t>
  </si>
  <si>
    <t>PCS/Q0601</t>
  </si>
  <si>
    <t>Air Classification Mill Operator</t>
  </si>
  <si>
    <t>Life Sciences</t>
  </si>
  <si>
    <t>LFS/Q0207</t>
  </si>
  <si>
    <t>Production/ Machine Operator- Life Sciences</t>
  </si>
  <si>
    <t>LFS/Q1201</t>
  </si>
  <si>
    <t>CSC/Q0204</t>
  </si>
  <si>
    <t>Manual Metal Arc Welding/ Shielded Metal Arc Welding Welder</t>
  </si>
  <si>
    <t>CSC/Q0209</t>
  </si>
  <si>
    <t>CSC/Q0208</t>
  </si>
  <si>
    <t>Senior Manual Metal Arc Welder</t>
  </si>
  <si>
    <t>CSC/Q0205</t>
  </si>
  <si>
    <t>Flux Cored Arc Welder (Semi Automatic)</t>
  </si>
  <si>
    <t>CSC/Q0211</t>
  </si>
  <si>
    <t>Submerged Arc Welder (SAW)</t>
  </si>
  <si>
    <t>CSC/Q0212</t>
  </si>
  <si>
    <t>Assistant Tungsten Inert Gas Welder</t>
  </si>
  <si>
    <t>CSC/Q0304</t>
  </si>
  <si>
    <t>Fitter Mechanical Assembly</t>
  </si>
  <si>
    <t>CSC/Q0901</t>
  </si>
  <si>
    <t>Maintenance Fitter - Mechanical</t>
  </si>
  <si>
    <t>CSC/Q0115</t>
  </si>
  <si>
    <t>CNC Operator Turning</t>
  </si>
  <si>
    <t>CSC/Q0120</t>
  </si>
  <si>
    <t>CNC Setter cum operator - Turning</t>
  </si>
  <si>
    <t>CSC/Q0402</t>
  </si>
  <si>
    <t>CSC/Q0405</t>
  </si>
  <si>
    <t>CON/Q0602</t>
  </si>
  <si>
    <t>Assistant Electrician</t>
  </si>
  <si>
    <t>CON/Q0603</t>
  </si>
  <si>
    <t>Construction Electrician - LV</t>
  </si>
  <si>
    <t>CON/Q0203</t>
  </si>
  <si>
    <t>Bar Bender and Steel Fixer</t>
  </si>
  <si>
    <t>CON/Q0205</t>
  </si>
  <si>
    <t>Foreman Reinforcement</t>
  </si>
  <si>
    <t>ASC/Q3501</t>
  </si>
  <si>
    <t>ASC/Q3503</t>
  </si>
  <si>
    <t>ASC/Q3102</t>
  </si>
  <si>
    <t>ASC/Q3103</t>
  </si>
  <si>
    <t>ASC/Q1103</t>
  </si>
  <si>
    <t>ASC/Q1105</t>
  </si>
  <si>
    <t>Telecaller</t>
  </si>
  <si>
    <t>SHOWROOM HOSTESS / HOST</t>
  </si>
  <si>
    <t>ASC/Q1106</t>
  </si>
  <si>
    <t>ASC/Q1001</t>
  </si>
  <si>
    <t>TSC/Q0501</t>
  </si>
  <si>
    <t>Packing Checker</t>
  </si>
  <si>
    <t>TSC/Q0301</t>
  </si>
  <si>
    <t>Autoconer Tenter</t>
  </si>
  <si>
    <t>Textiles Sector Skill Council</t>
  </si>
  <si>
    <t>TSC/Q5205</t>
  </si>
  <si>
    <t>Dye stuff &amp; Chemical preparation operator</t>
  </si>
  <si>
    <t>TSC/Q5403</t>
  </si>
  <si>
    <t>Finishing machine operator</t>
  </si>
  <si>
    <t>TSC/Q5202</t>
  </si>
  <si>
    <t>Soft flow dyeing machine operator</t>
  </si>
  <si>
    <t>TSC/Q5501</t>
  </si>
  <si>
    <t>Balloon Squeezer machine operator</t>
  </si>
  <si>
    <t>TSC/Q5503</t>
  </si>
  <si>
    <t>Compacting machine operator</t>
  </si>
  <si>
    <t>TSC/Q5402</t>
  </si>
  <si>
    <t>Calendaring machine operator</t>
  </si>
  <si>
    <t>IT-ITeS</t>
  </si>
  <si>
    <t>SSC/Q2210</t>
  </si>
  <si>
    <t>CRM Domestic Voice</t>
  </si>
  <si>
    <t>SSC/Q2202</t>
  </si>
  <si>
    <t>Associate-CRM</t>
  </si>
  <si>
    <t>SSC/Q2211</t>
  </si>
  <si>
    <t>CRM Domestic Non- Voice</t>
  </si>
  <si>
    <t>SSC/Q2201</t>
  </si>
  <si>
    <t>Associate-Customer Care (Non Voice)</t>
  </si>
  <si>
    <t>SSC/Q2212</t>
  </si>
  <si>
    <t>Domestic Data entry Operator</t>
  </si>
  <si>
    <t>SSC/Q2213</t>
  </si>
  <si>
    <t>Domestic Biometric Data Operator</t>
  </si>
  <si>
    <t>SSC/Q0110</t>
  </si>
  <si>
    <t>Domestic IT Helpdesk Attendant</t>
  </si>
  <si>
    <t>SSC/Q0101</t>
  </si>
  <si>
    <t>Engineer Technical Support-Level I</t>
  </si>
  <si>
    <t>SSC/Q0508</t>
  </si>
  <si>
    <t>SSC/Q0503</t>
  </si>
  <si>
    <t>Web Developer</t>
  </si>
  <si>
    <t>Telecom Sector Skill Council</t>
  </si>
  <si>
    <t>TEL/Q2302</t>
  </si>
  <si>
    <t>Telecom Board Bring- UP Engineer</t>
  </si>
  <si>
    <t>TEL/Q2303</t>
  </si>
  <si>
    <t>Telecom Embedded Hardware Developer</t>
  </si>
  <si>
    <t>ASC/Q3202</t>
  </si>
  <si>
    <t>ASC/Q3204</t>
  </si>
  <si>
    <t>QP1 (PMKVY) Code</t>
  </si>
  <si>
    <t>NSQF Level</t>
  </si>
  <si>
    <t>QP1 Duration (Incl 40 Hrs Employability</t>
  </si>
  <si>
    <r>
      <t>QP2 Duration</t>
    </r>
    <r>
      <rPr>
        <b/>
        <sz val="11"/>
        <color rgb="FFFFFFFF"/>
        <rFont val="Arial"/>
        <family val="2"/>
      </rPr>
      <t xml:space="preserve"> </t>
    </r>
    <r>
      <rPr>
        <b/>
        <u/>
        <sz val="11"/>
        <color rgb="FFFFFFFF"/>
        <rFont val="Arial"/>
        <family val="2"/>
      </rPr>
      <t>(Hrs)</t>
    </r>
  </si>
  <si>
    <t xml:space="preserve"> NSQF Level</t>
  </si>
  <si>
    <t>Handmade Gold and Gems-set Jewellery - Goldsmith - Components</t>
  </si>
  <si>
    <t>Cast &amp; Diamonds – set Jewellery–Hand sketch Designer (Basic)</t>
  </si>
  <si>
    <t>Cast and Diamonds – set Jewellery–Hand sketch Designer (Basic)</t>
  </si>
  <si>
    <t>Cast and Diamonds- Set Jewellery- Merchandiser Design</t>
  </si>
  <si>
    <t>Junior Rubber Technician / Technical Assistant</t>
  </si>
  <si>
    <t>Counter Sale Executive</t>
  </si>
  <si>
    <t>Housekeeping Attendant Manual Cleaning</t>
  </si>
  <si>
    <t>Stitching Operator (Footwear)</t>
  </si>
  <si>
    <t>Indian Iron and Steel Sector Skill Council</t>
  </si>
  <si>
    <t>Fitter : Levelling, Alignment &amp; Balancing</t>
  </si>
  <si>
    <t>Production/ Manufacturing Chemist- Life Sciences</t>
  </si>
  <si>
    <t>Metal Inert Gas / Metal Active Gas /Gas Metal Arc Welder (MIG/MAG/GMAW)</t>
  </si>
  <si>
    <t>Draughtsman – Mechanical</t>
  </si>
  <si>
    <t>Designer- Mechanical</t>
  </si>
  <si>
    <t>Construction Skill Development Council of India</t>
  </si>
  <si>
    <t>CNC Operator / Machining Technician L3</t>
  </si>
  <si>
    <t>CNC Operator / Machining Technician L4</t>
  </si>
  <si>
    <t>Welding Technician Level 3</t>
  </si>
  <si>
    <t>Welding Technician Level 4</t>
  </si>
  <si>
    <t>Customer Relationship Executive</t>
  </si>
  <si>
    <t>Sales Consultant Level 4</t>
  </si>
  <si>
    <t>Junior Software Developer</t>
  </si>
  <si>
    <t>Casting Technician Level 3</t>
  </si>
  <si>
    <t>Pressure die casting Operator</t>
  </si>
  <si>
    <t>QP Code</t>
  </si>
  <si>
    <t>QP Name</t>
  </si>
  <si>
    <r>
      <t>Block I Basic</t>
    </r>
    <r>
      <rPr>
        <b/>
        <sz val="11"/>
        <color rgb="FFFFFFFF"/>
        <rFont val="Arial"/>
        <family val="2"/>
      </rPr>
      <t xml:space="preserve"> </t>
    </r>
    <r>
      <rPr>
        <b/>
        <u/>
        <sz val="11"/>
        <color rgb="FFFFFFFF"/>
        <rFont val="Arial"/>
        <family val="2"/>
      </rPr>
      <t>training duration</t>
    </r>
    <r>
      <rPr>
        <b/>
        <sz val="11"/>
        <color rgb="FFFFFFFF"/>
        <rFont val="Arial"/>
        <family val="2"/>
      </rPr>
      <t xml:space="preserve"> </t>
    </r>
    <r>
      <rPr>
        <b/>
        <u/>
        <sz val="11"/>
        <color rgb="FFFFFFFF"/>
        <rFont val="Arial"/>
        <family val="2"/>
      </rPr>
      <t>(Incl 40 Hrs</t>
    </r>
    <r>
      <rPr>
        <b/>
        <sz val="11"/>
        <color rgb="FFFFFFFF"/>
        <rFont val="Arial"/>
        <family val="2"/>
      </rPr>
      <t xml:space="preserve"> </t>
    </r>
    <r>
      <rPr>
        <b/>
        <u/>
        <sz val="11"/>
        <color rgb="FFFFFFFF"/>
        <rFont val="Arial"/>
        <family val="2"/>
      </rPr>
      <t>Employability)</t>
    </r>
    <r>
      <rPr>
        <b/>
        <sz val="11"/>
        <color rgb="FFFFFFFF"/>
        <rFont val="Arial"/>
        <family val="2"/>
      </rPr>
      <t xml:space="preserve"> </t>
    </r>
    <r>
      <rPr>
        <b/>
        <u/>
        <sz val="11"/>
        <color rgb="FFFFFFFF"/>
        <rFont val="Arial"/>
        <family val="2"/>
      </rPr>
      <t>In Hours</t>
    </r>
  </si>
  <si>
    <r>
      <t>Block II</t>
    </r>
    <r>
      <rPr>
        <b/>
        <sz val="11"/>
        <color rgb="FFFFFFFF"/>
        <rFont val="Arial"/>
        <family val="2"/>
      </rPr>
      <t xml:space="preserve"> </t>
    </r>
    <r>
      <rPr>
        <b/>
        <u/>
        <sz val="11"/>
        <color rgb="FFFFFFFF"/>
        <rFont val="Arial"/>
        <family val="2"/>
      </rPr>
      <t>Apprenticeship</t>
    </r>
    <r>
      <rPr>
        <b/>
        <sz val="11"/>
        <color rgb="FFFFFFFF"/>
        <rFont val="Arial"/>
        <family val="2"/>
      </rPr>
      <t xml:space="preserve"> </t>
    </r>
    <r>
      <rPr>
        <b/>
        <u/>
        <sz val="11"/>
        <color rgb="FFFFFFFF"/>
        <rFont val="Arial"/>
        <family val="2"/>
      </rPr>
      <t>duration at</t>
    </r>
    <r>
      <rPr>
        <b/>
        <sz val="11"/>
        <color rgb="FFFFFFFF"/>
        <rFont val="Arial"/>
        <family val="2"/>
      </rPr>
      <t xml:space="preserve"> </t>
    </r>
    <r>
      <rPr>
        <b/>
        <u/>
        <sz val="11"/>
        <color rgb="FFFFFFFF"/>
        <rFont val="Arial"/>
        <family val="2"/>
      </rPr>
      <t>employer</t>
    </r>
    <r>
      <rPr>
        <b/>
        <sz val="11"/>
        <color rgb="FFFFFFFF"/>
        <rFont val="Arial"/>
        <family val="2"/>
      </rPr>
      <t xml:space="preserve"> </t>
    </r>
    <r>
      <rPr>
        <b/>
        <u/>
        <sz val="11"/>
        <color rgb="FFFFFFFF"/>
        <rFont val="Arial"/>
        <family val="2"/>
      </rPr>
      <t>location (In</t>
    </r>
    <r>
      <rPr>
        <b/>
        <sz val="11"/>
        <color rgb="FFFFFFFF"/>
        <rFont val="Arial"/>
        <family val="2"/>
      </rPr>
      <t xml:space="preserve"> </t>
    </r>
    <r>
      <rPr>
        <b/>
        <u/>
        <sz val="11"/>
        <color rgb="FFFFFFFF"/>
        <rFont val="Arial"/>
        <family val="2"/>
      </rPr>
      <t>hours)</t>
    </r>
  </si>
  <si>
    <t>RAS/Q0105</t>
  </si>
  <si>
    <t>Retail Team Leader</t>
  </si>
  <si>
    <t>RAS/Q0604</t>
  </si>
  <si>
    <t>Distributor Salesman</t>
  </si>
  <si>
    <t>RAS/Q0301</t>
  </si>
  <si>
    <t>Seller Activation Executive</t>
  </si>
  <si>
    <t>THC/Q0307</t>
  </si>
  <si>
    <t>Food and Beverage Service Trainee</t>
  </si>
  <si>
    <t>THC/Q2702</t>
  </si>
  <si>
    <t>Trainee Chef</t>
  </si>
  <si>
    <t>BWS/Q0202</t>
  </si>
  <si>
    <t>Hair Stylist</t>
  </si>
  <si>
    <t>BWS/Q0102</t>
  </si>
  <si>
    <t>Beauty Therapist</t>
  </si>
  <si>
    <t>BWS/Q2203</t>
  </si>
  <si>
    <t>Yoga Trainer</t>
  </si>
  <si>
    <t>RSC/Q0207</t>
  </si>
  <si>
    <t>Injection Moulding Operator</t>
  </si>
  <si>
    <t>RSC/Q0111</t>
  </si>
  <si>
    <t>Mixing Supervisor</t>
  </si>
  <si>
    <t>ISC/Q0909</t>
  </si>
  <si>
    <t>Iron &amp; Steel - Machinist</t>
  </si>
  <si>
    <t>ISC/Q0911</t>
  </si>
  <si>
    <t>Gas Tungsten Arc Welding (GTAW)</t>
  </si>
  <si>
    <t>ISC/Q0904</t>
  </si>
  <si>
    <t>Belt Conveyor Maintenance</t>
  </si>
  <si>
    <t>ISC/Q1203</t>
  </si>
  <si>
    <t>Supervisor-Refractory Brick Laying</t>
  </si>
  <si>
    <t>Apparel Made -ups and Home Furnishing</t>
  </si>
  <si>
    <t>AMH/Q0301</t>
  </si>
  <si>
    <t>AMH/Q0305</t>
  </si>
  <si>
    <t>Sewing Machine Operator -knits</t>
  </si>
  <si>
    <t>AMH/Q0102</t>
  </si>
  <si>
    <t>Inline Checker</t>
  </si>
  <si>
    <t>AMH/Q1001</t>
  </si>
  <si>
    <t>AMH/Q0401</t>
  </si>
  <si>
    <t>Pressman</t>
  </si>
  <si>
    <t>AMH/Q1810</t>
  </si>
  <si>
    <t>Washing Machine Operator</t>
  </si>
  <si>
    <t>AMH/Q1407</t>
  </si>
  <si>
    <t>AMH/Q0201</t>
  </si>
  <si>
    <t>Layerman</t>
  </si>
  <si>
    <t>AMH/Q1901</t>
  </si>
  <si>
    <t>Machine Maintenance Mechanic- Sewing Machine</t>
  </si>
  <si>
    <t>AMH/Q1602</t>
  </si>
  <si>
    <t>Export Executive</t>
  </si>
  <si>
    <t>PCS/Q5102</t>
  </si>
  <si>
    <t>Powder Coater</t>
  </si>
  <si>
    <t>PCS/Q0505</t>
  </si>
  <si>
    <t>Paint Production QC In-Charge</t>
  </si>
  <si>
    <t>PCS/Q0510</t>
  </si>
  <si>
    <t>Liquid Paint Processing Operator</t>
  </si>
  <si>
    <t>PCS/Q0902</t>
  </si>
  <si>
    <t>Paint Filling and Packing Operator</t>
  </si>
  <si>
    <t>PCS/Q0509</t>
  </si>
  <si>
    <t>Tinting Operator</t>
  </si>
  <si>
    <t>Hydrocarbon</t>
  </si>
  <si>
    <t>HYC/Q3101</t>
  </si>
  <si>
    <t>Retail Outlet Attendant (Oil &amp; Gas)</t>
  </si>
  <si>
    <t>HYC/Q3401</t>
  </si>
  <si>
    <t>LPG Mechanic</t>
  </si>
  <si>
    <t>LFS/Q0302</t>
  </si>
  <si>
    <t>LFS/Q0213</t>
  </si>
  <si>
    <t>Fitter Mechanical- Life Sciences</t>
  </si>
  <si>
    <t>LFS/Q0505</t>
  </si>
  <si>
    <t>MESC</t>
  </si>
  <si>
    <t>MES/Q3504</t>
  </si>
  <si>
    <t>Roto Artist</t>
  </si>
  <si>
    <t>MES/Q0701</t>
  </si>
  <si>
    <t>Animator</t>
  </si>
  <si>
    <t>MIN/Q0403</t>
  </si>
  <si>
    <t>Dumper/Tipper Operator</t>
  </si>
  <si>
    <t>Agriculture &amp; allied</t>
  </si>
  <si>
    <t>AGR/Q1108</t>
  </si>
  <si>
    <t>Tractor Mechanic</t>
  </si>
  <si>
    <t>AGR/Q0801</t>
  </si>
  <si>
    <t>Gardener</t>
  </si>
  <si>
    <t>ASC/Q6305</t>
  </si>
  <si>
    <t>QA Standards Incharge</t>
  </si>
  <si>
    <t>ASC/Q3602</t>
  </si>
  <si>
    <t>Assembly Line Supervisor</t>
  </si>
  <si>
    <t>ASC/Q4502</t>
  </si>
  <si>
    <t>Forging Line Supervisor</t>
  </si>
  <si>
    <t>ASC/Q3505</t>
  </si>
  <si>
    <t>Machine shop supervisor</t>
  </si>
  <si>
    <t>ASC/Q3206</t>
  </si>
  <si>
    <t>Casting Supervisor</t>
  </si>
  <si>
    <t>ASC/Q3701</t>
  </si>
  <si>
    <t>Auto Component Assembly Fitter</t>
  </si>
  <si>
    <t>ASC/Q3601</t>
  </si>
  <si>
    <t>Vehicle Assembly Fitter/ Technician</t>
  </si>
  <si>
    <t>ASC/Q3304</t>
  </si>
  <si>
    <t>ASC/Q4501</t>
  </si>
  <si>
    <t>Forging Operator</t>
  </si>
  <si>
    <t>ASC/Q6802</t>
  </si>
  <si>
    <t>ASC/Q3402</t>
  </si>
  <si>
    <t>Press Shop Operator L4</t>
  </si>
  <si>
    <t>ASC/Q6303</t>
  </si>
  <si>
    <t>QC Inspector Level 4</t>
  </si>
  <si>
    <t>ASC/Q6803</t>
  </si>
  <si>
    <t>Maintenance Technician Electrical L4</t>
  </si>
  <si>
    <t>ASC/Q6501</t>
  </si>
  <si>
    <t>Executive, Proto Manufacturing</t>
  </si>
  <si>
    <t>ASC/Q8401</t>
  </si>
  <si>
    <t>Test Technician</t>
  </si>
  <si>
    <t>ASC/Q1408</t>
  </si>
  <si>
    <t>Automotive Electrician Level 4</t>
  </si>
  <si>
    <t>ASC/Q1402</t>
  </si>
  <si>
    <t>Automotive Service Technician Level 4</t>
  </si>
  <si>
    <t>ASC/Q4401</t>
  </si>
  <si>
    <t>Plastic Moulding Operator/ Technician</t>
  </si>
  <si>
    <t>ASC/Q1405</t>
  </si>
  <si>
    <t>Auto Body Technician Level 4</t>
  </si>
  <si>
    <t>ASC/Q1601</t>
  </si>
  <si>
    <t>ASC/Q1603</t>
  </si>
  <si>
    <t>Warranty Processor Level 4</t>
  </si>
  <si>
    <t>ASC/Q1902</t>
  </si>
  <si>
    <t>Repair - Welder</t>
  </si>
  <si>
    <t>TSC/Q0102</t>
  </si>
  <si>
    <t>Carding Operator</t>
  </si>
  <si>
    <t>TSC/Q0302</t>
  </si>
  <si>
    <t>Cone Winding Operator</t>
  </si>
  <si>
    <t>TSC/Q0105</t>
  </si>
  <si>
    <t>Drawframe Operator</t>
  </si>
  <si>
    <t>TSC/Q0203</t>
  </si>
  <si>
    <t>Open-End Spinning Tenter</t>
  </si>
  <si>
    <t>TSC/Q0106</t>
  </si>
  <si>
    <t>TSC/Q0303</t>
  </si>
  <si>
    <t>TFO Tenter</t>
  </si>
  <si>
    <t>TSC/Q0101</t>
  </si>
  <si>
    <t>Blowroom Operator</t>
  </si>
  <si>
    <t>TSC/Q2208</t>
  </si>
  <si>
    <t>Power Loom Operator</t>
  </si>
  <si>
    <t>TSC/Q2101</t>
  </si>
  <si>
    <t>Warper - Direct warping machine</t>
  </si>
  <si>
    <t>TSC/Q2204</t>
  </si>
  <si>
    <t>Shuttleless Loom Weaver - Airjet</t>
  </si>
  <si>
    <t>TSC/Q2203</t>
  </si>
  <si>
    <t>Shuttleless Loom Weaver - Rapier</t>
  </si>
  <si>
    <t>TSC/Q5401</t>
  </si>
  <si>
    <t>Stenter machine Operator</t>
  </si>
  <si>
    <t>TSC/Q4101</t>
  </si>
  <si>
    <t>TSC/Q2301</t>
  </si>
  <si>
    <t>Fabric Checker</t>
  </si>
  <si>
    <t>CON/Q0105</t>
  </si>
  <si>
    <t>Mason Concrete</t>
  </si>
  <si>
    <t>CON/Q1251</t>
  </si>
  <si>
    <t>Tack welder</t>
  </si>
  <si>
    <t>TEL/Q4104</t>
  </si>
  <si>
    <t>TEL/Q6206</t>
  </si>
  <si>
    <t>ICT Technician</t>
  </si>
  <si>
    <t>ELE/Q5902</t>
  </si>
  <si>
    <t>Solar PV System Installation Engineer</t>
  </si>
  <si>
    <t>ELE/Q4607</t>
  </si>
  <si>
    <t>Service Engineer</t>
  </si>
  <si>
    <t>ELE/Q5102</t>
  </si>
  <si>
    <t>Pick and Place Assembly Operator</t>
  </si>
  <si>
    <t>ELE/Q5101</t>
  </si>
  <si>
    <t>Through-hole Assembly Operator</t>
  </si>
  <si>
    <t>ASC/Q1409</t>
  </si>
  <si>
    <t>ASC/Q4101</t>
  </si>
  <si>
    <t>Tool Room Operator/ Technician</t>
  </si>
  <si>
    <t>ELE/Q2201</t>
  </si>
  <si>
    <t>Circuit Imaging Operator</t>
  </si>
  <si>
    <t>ELE/Q3202</t>
  </si>
  <si>
    <t>In-Store Demonstrator</t>
  </si>
  <si>
    <t>ELE/Q3502</t>
  </si>
  <si>
    <t>Assembly Operator - TV</t>
  </si>
  <si>
    <t>ELE/Q4608</t>
  </si>
  <si>
    <t>Access Controls Installation Technician</t>
  </si>
  <si>
    <t>ELE/Q5306</t>
  </si>
  <si>
    <t>Box-building Assembly Technician</t>
  </si>
  <si>
    <t>ELE/Q5601</t>
  </si>
  <si>
    <t>Sales Executive</t>
  </si>
  <si>
    <t>ELE/Q7301</t>
  </si>
  <si>
    <t>Assembly Operator - UPS</t>
  </si>
  <si>
    <t>ELE/Q7303</t>
  </si>
  <si>
    <t>Mechanical Fitter – Control Panel</t>
  </si>
  <si>
    <t>ELE/Q7304</t>
  </si>
  <si>
    <t>Assembly Operator - Energy Meter</t>
  </si>
  <si>
    <t>MIN/Q0205</t>
  </si>
  <si>
    <t>Mining-Bulldozer Operator</t>
  </si>
  <si>
    <t>MIN/Q0424</t>
  </si>
  <si>
    <t>Mine Machinist</t>
  </si>
  <si>
    <t>MIN/Q0428</t>
  </si>
  <si>
    <t>Mining Shot Firer/Blaster</t>
  </si>
  <si>
    <t>PSS/Q3004</t>
  </si>
  <si>
    <t>Junior Engineer (JE)-Power Distribution</t>
  </si>
  <si>
    <t>PSS/Q7001</t>
  </si>
  <si>
    <t>Engineer –Power Distribution</t>
  </si>
  <si>
    <t>Leather SSC</t>
  </si>
  <si>
    <t>LSS/Q2701</t>
  </si>
  <si>
    <t>Lasting operator(footwear)</t>
  </si>
  <si>
    <t>S. No.</t>
  </si>
  <si>
    <t>Quality Assurance Chemist- Life Sciences</t>
  </si>
  <si>
    <t>Research Associate/ Associate Scientist - Product Development</t>
  </si>
  <si>
    <t>Automotive Painting Technician Level 4</t>
  </si>
  <si>
    <t>Maintenance Technician Mechanical L4</t>
  </si>
  <si>
    <t>Maintenance Technician- Service Workshop</t>
  </si>
  <si>
    <t>Speed Frame Operator – Tenter &amp; Doffer</t>
  </si>
  <si>
    <t>Knitting Machine Operator – Circular Knitting</t>
  </si>
  <si>
    <t>Telecom Tower / Bay Installation Supervisor</t>
  </si>
  <si>
    <t>Automotive Engine Repair Technician Level 4</t>
  </si>
  <si>
    <t>S.N</t>
  </si>
  <si>
    <t>Self Employed Tailor</t>
  </si>
  <si>
    <t>AMH/Q1947</t>
  </si>
  <si>
    <t>Sewing Machine Operator- Knits</t>
  </si>
  <si>
    <t>Pedicurist and Manicurist</t>
  </si>
  <si>
    <t>BWS/Q0402</t>
  </si>
  <si>
    <t>Assistant Hair Stylist</t>
  </si>
  <si>
    <t>BWS/Q0201</t>
  </si>
  <si>
    <t>Assistant Beauty Therapist</t>
  </si>
  <si>
    <t>BWS/Q0101</t>
  </si>
  <si>
    <t>CNC Operator - Turning</t>
  </si>
  <si>
    <t>Draughtsman - Mechanical</t>
  </si>
  <si>
    <t>Fitter - Fabrication</t>
  </si>
  <si>
    <t>CSC/Q0303</t>
  </si>
  <si>
    <t>Fitter – Mechanical Assembly</t>
  </si>
  <si>
    <t>Manual Metal Arc Welding/Shielded Metal Arc Welding Welder</t>
  </si>
  <si>
    <t>Mason General</t>
  </si>
  <si>
    <t>CON/Q0103</t>
  </si>
  <si>
    <t>Construction Painter and Decorator</t>
  </si>
  <si>
    <t>CON/Q0503</t>
  </si>
  <si>
    <t>TV Repair Technician</t>
  </si>
  <si>
    <t>ELE/Q3101</t>
  </si>
  <si>
    <t>Cast and diamonds-set jewellery - CAD Designer</t>
  </si>
  <si>
    <t>Diabetes Educator</t>
  </si>
  <si>
    <t>HSS/Q8701</t>
  </si>
  <si>
    <t>Vision Technician</t>
  </si>
  <si>
    <t>HSS/Q3001</t>
  </si>
  <si>
    <t>Bearing maintenance</t>
  </si>
  <si>
    <t>Fitter : Levelling , alignment , balancing</t>
  </si>
  <si>
    <t>IT-ITES</t>
  </si>
  <si>
    <t>CRM Domestic Non -Voice</t>
  </si>
  <si>
    <t>Domestic IT helpdesk Attendant</t>
  </si>
  <si>
    <t>Cutter- Footwear</t>
  </si>
  <si>
    <t>Medical Sales Representative</t>
  </si>
  <si>
    <t>LFS/Q0401</t>
  </si>
  <si>
    <t>Lab Technician/ Assistant - Life Sciences</t>
  </si>
  <si>
    <t>LFS/Q0509</t>
  </si>
  <si>
    <t>Warehouse Picker</t>
  </si>
  <si>
    <t>LSC/Q2102</t>
  </si>
  <si>
    <t>Warehouse Packer</t>
  </si>
  <si>
    <t>LSC/Q2303</t>
  </si>
  <si>
    <t>Inventory Clerk</t>
  </si>
  <si>
    <t>LSC/Q2108</t>
  </si>
  <si>
    <t>Consignment Booking Assistant</t>
  </si>
  <si>
    <t>LSC/Q1120</t>
  </si>
  <si>
    <t>Consignment Tracking Executive</t>
  </si>
  <si>
    <t>LSC/Q1121</t>
  </si>
  <si>
    <t>Documentation Assistant</t>
  </si>
  <si>
    <t>LSC/Q1122</t>
  </si>
  <si>
    <t>Mining - Safety Operator</t>
  </si>
  <si>
    <t>MIN/Q0437</t>
  </si>
  <si>
    <t>Street Food Vendor-Standalone</t>
  </si>
  <si>
    <t>THC/Q3007</t>
  </si>
  <si>
    <t>NSQ F</t>
  </si>
  <si>
    <t>Assistant Nail Technician</t>
  </si>
  <si>
    <t>Hand Rolled Agarbatti Maker</t>
  </si>
  <si>
    <t>HCS/Q7901</t>
  </si>
  <si>
    <t>Diet Assistant</t>
  </si>
  <si>
    <t>HSS/Q5201</t>
  </si>
  <si>
    <t>Domestic Biometric data operator</t>
  </si>
  <si>
    <t>Character Designer</t>
  </si>
  <si>
    <t>MES/Q0502</t>
  </si>
  <si>
    <t>Textiles &amp; Handlooms</t>
  </si>
  <si>
    <t>Warper</t>
  </si>
  <si>
    <t>TSC/Q7302</t>
  </si>
  <si>
    <t>Multi-cuisine Cook</t>
  </si>
  <si>
    <t>THC/Q3006</t>
  </si>
  <si>
    <t xml:space="preserve">GRAND TOTAL </t>
  </si>
  <si>
    <t>BWS/Q0401</t>
  </si>
  <si>
    <t>Cast and diamonds-set jewellery - Hand Sketch Designer (Basic)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</si>
</sst>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FFFF"/>
      <name val="Arial"/>
      <family val="2"/>
    </font>
    <font>
      <sz val="11"/>
      <color theme="1"/>
      <name val="Times New Roman"/>
      <family val="1"/>
    </font>
    <font>
      <b/>
      <u/>
      <sz val="11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EAADB"/>
        <bgColor indexed="64"/>
      </patternFill>
    </fill>
    <fill>
      <patternFill patternType="solid">
        <fgColor rgb="FF5B9BD4"/>
        <bgColor indexed="64"/>
      </patternFill>
    </fill>
    <fill>
      <patternFill patternType="solid">
        <fgColor rgb="FF4471C4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2" borderId="2" xfId="0" applyFont="1" applyFill="1" applyBorder="1" applyAlignment="1">
      <alignment horizontal="left" vertical="center" wrapText="1" inden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 inden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1"/>
    </xf>
    <xf numFmtId="0" fontId="1" fillId="0" borderId="1" xfId="0" applyFont="1" applyBorder="1" applyAlignment="1">
      <alignment horizontal="left" vertical="center" wrapText="1" indent="3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righ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left" vertical="center" wrapText="1" indent="3"/>
    </xf>
    <xf numFmtId="0" fontId="5" fillId="3" borderId="6" xfId="0" applyFont="1" applyFill="1" applyBorder="1" applyAlignment="1">
      <alignment horizontal="left" vertical="center" wrapText="1" indent="1"/>
    </xf>
    <xf numFmtId="0" fontId="1" fillId="0" borderId="6" xfId="0" applyFont="1" applyBorder="1" applyAlignment="1">
      <alignment horizontal="left" vertical="center" wrapText="1" indent="1"/>
    </xf>
    <xf numFmtId="0" fontId="1" fillId="0" borderId="6" xfId="0" applyFont="1" applyBorder="1" applyAlignment="1">
      <alignment horizontal="left" vertical="center" wrapText="1" indent="4"/>
    </xf>
    <xf numFmtId="0" fontId="1" fillId="0" borderId="6" xfId="0" applyFont="1" applyBorder="1" applyAlignment="1">
      <alignment horizontal="left" vertical="center" wrapText="1" indent="2"/>
    </xf>
    <xf numFmtId="0" fontId="1" fillId="0" borderId="5" xfId="0" applyFont="1" applyBorder="1" applyAlignment="1">
      <alignment horizontal="left" vertical="center" wrapText="1" indent="4"/>
    </xf>
    <xf numFmtId="0" fontId="1" fillId="0" borderId="6" xfId="0" applyFont="1" applyBorder="1" applyAlignment="1">
      <alignment horizontal="left" vertical="center" wrapText="1" indent="5"/>
    </xf>
    <xf numFmtId="0" fontId="1" fillId="0" borderId="6" xfId="0" applyFont="1" applyBorder="1" applyAlignment="1">
      <alignment horizontal="left" vertical="center" wrapText="1" indent="3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 indent="6"/>
    </xf>
    <xf numFmtId="0" fontId="1" fillId="0" borderId="3" xfId="0" applyFont="1" applyBorder="1" applyAlignment="1">
      <alignment horizontal="justify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left" vertical="center" wrapText="1" indent="2"/>
    </xf>
    <xf numFmtId="0" fontId="5" fillId="3" borderId="5" xfId="0" applyFont="1" applyFill="1" applyBorder="1" applyAlignment="1">
      <alignment horizontal="left" vertical="center" wrapText="1" indent="2"/>
    </xf>
    <xf numFmtId="0" fontId="5" fillId="3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 indent="9"/>
    </xf>
    <xf numFmtId="0" fontId="1" fillId="0" borderId="6" xfId="0" applyFont="1" applyBorder="1" applyAlignment="1">
      <alignment horizontal="left" vertical="center" wrapText="1" indent="7"/>
    </xf>
    <xf numFmtId="0" fontId="1" fillId="0" borderId="6" xfId="0" applyFont="1" applyBorder="1" applyAlignment="1">
      <alignment horizontal="left" vertical="center" wrapText="1" indent="8"/>
    </xf>
    <xf numFmtId="0" fontId="4" fillId="0" borderId="6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justify" vertical="center" wrapText="1"/>
    </xf>
    <xf numFmtId="0" fontId="3" fillId="4" borderId="5" xfId="0" applyFont="1" applyFill="1" applyBorder="1" applyAlignment="1">
      <alignment horizontal="left" vertical="center" wrapText="1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workbookViewId="0">
      <selection activeCell="C11" sqref="C11"/>
    </sheetView>
  </sheetViews>
  <sheetFormatPr defaultColWidth="119.140625" defaultRowHeight="15" x14ac:dyDescent="0.25"/>
  <cols>
    <col min="1" max="1" width="12.28515625" customWidth="1"/>
    <col min="2" max="2" width="39.7109375" customWidth="1"/>
    <col min="3" max="3" width="54.28515625" customWidth="1"/>
    <col min="4" max="4" width="18.85546875" bestFit="1" customWidth="1"/>
    <col min="5" max="5" width="7" bestFit="1" customWidth="1"/>
    <col min="6" max="6" width="24.7109375" customWidth="1"/>
    <col min="7" max="7" width="46.85546875" customWidth="1"/>
  </cols>
  <sheetData>
    <row r="1" spans="1:7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 spans="1:7" ht="15.75" thickBot="1" x14ac:dyDescent="0.3">
      <c r="A2" s="5">
        <v>1</v>
      </c>
      <c r="B2" s="6" t="s">
        <v>6</v>
      </c>
      <c r="C2" s="6" t="s">
        <v>7</v>
      </c>
      <c r="D2" s="7" t="s">
        <v>8</v>
      </c>
      <c r="E2" s="6">
        <v>3</v>
      </c>
      <c r="F2" s="6">
        <v>240</v>
      </c>
      <c r="G2" t="str">
        <f>"select '"&amp;B2&amp;"' sector, '"&amp;C2&amp;"' QP, '"&amp;D2&amp;"' QPREF, '"&amp;E2&amp;"' nsqf, '"&amp;F2&amp;"' duration ,'N' tradetype"</f>
        <v>select 'Aerospace &amp; Aviation' sector, 'Airline Cargo Assistant' QP, 'AAS/Q0103' QPREF, '3' nsqf, '240' duration ,'N' tradetype</v>
      </c>
    </row>
    <row r="3" spans="1:7" ht="15.75" thickBot="1" x14ac:dyDescent="0.3">
      <c r="A3" s="5">
        <v>2</v>
      </c>
      <c r="B3" s="6" t="s">
        <v>6</v>
      </c>
      <c r="C3" s="6" t="s">
        <v>9</v>
      </c>
      <c r="D3" s="7" t="s">
        <v>10</v>
      </c>
      <c r="E3" s="6">
        <v>3</v>
      </c>
      <c r="F3" s="6">
        <v>240</v>
      </c>
      <c r="G3" t="str">
        <f>"union all select '"&amp;B3&amp;"' sector, '"&amp;C3&amp;"' QP, '"&amp;D3&amp;"' QPREF, '"&amp;E3&amp;"' nsqf, '"&amp;F3&amp;"' duration ,'N' tradetype"</f>
        <v>union all select 'Aerospace &amp; Aviation' sector, 'Airline Baggage Handler' QP, 'AAS/Q0104' QPREF, '3' nsqf, '240' duration ,'N' tradetype</v>
      </c>
    </row>
    <row r="4" spans="1:7" ht="15.75" thickBot="1" x14ac:dyDescent="0.3">
      <c r="A4" s="5">
        <v>3</v>
      </c>
      <c r="B4" s="6" t="s">
        <v>6</v>
      </c>
      <c r="C4" s="6" t="s">
        <v>11</v>
      </c>
      <c r="D4" s="7" t="s">
        <v>12</v>
      </c>
      <c r="E4" s="6">
        <v>4</v>
      </c>
      <c r="F4" s="6">
        <v>240</v>
      </c>
      <c r="G4" t="str">
        <f t="shared" ref="G4:G67" si="0">"union all select '"&amp;B4&amp;"' sector, '"&amp;C4&amp;"' QP, '"&amp;D4&amp;"' QPREF, '"&amp;E4&amp;"' nsqf, '"&amp;F4&amp;"' duration ,'N' tradetype"</f>
        <v>union all select 'Aerospace &amp; Aviation' sector, 'Airline Customer Service Executive' QP, 'AAS/Q0301' QPREF, '4' nsqf, '240' duration ,'N' tradetype</v>
      </c>
    </row>
    <row r="5" spans="1:7" ht="15.75" thickBot="1" x14ac:dyDescent="0.3">
      <c r="A5" s="5">
        <v>4</v>
      </c>
      <c r="B5" s="6" t="s">
        <v>6</v>
      </c>
      <c r="C5" s="6" t="s">
        <v>13</v>
      </c>
      <c r="D5" s="7" t="s">
        <v>14</v>
      </c>
      <c r="E5" s="6">
        <v>3</v>
      </c>
      <c r="F5" s="6">
        <v>240</v>
      </c>
      <c r="G5" t="str">
        <f t="shared" si="0"/>
        <v>union all select 'Aerospace &amp; Aviation' sector, 'Airline Security Executive' QP, 'AAS/Q0601' QPREF, '3' nsqf, '240' duration ,'N' tradetype</v>
      </c>
    </row>
    <row r="6" spans="1:7" ht="15.75" thickBot="1" x14ac:dyDescent="0.3">
      <c r="A6" s="5">
        <v>5</v>
      </c>
      <c r="B6" s="6" t="s">
        <v>15</v>
      </c>
      <c r="C6" s="6" t="s">
        <v>16</v>
      </c>
      <c r="D6" s="7" t="s">
        <v>17</v>
      </c>
      <c r="E6" s="6">
        <v>3</v>
      </c>
      <c r="F6" s="6">
        <v>300</v>
      </c>
      <c r="G6" t="str">
        <f t="shared" si="0"/>
        <v>union all select 'Agriculture' sector, 'Animal Health Worker' QP, 'AGR/Q4804' QPREF, '3' nsqf, '300' duration ,'N' tradetype</v>
      </c>
    </row>
    <row r="7" spans="1:7" ht="15.75" thickBot="1" x14ac:dyDescent="0.3">
      <c r="A7" s="5">
        <v>6</v>
      </c>
      <c r="B7" s="6" t="s">
        <v>15</v>
      </c>
      <c r="C7" s="6" t="s">
        <v>18</v>
      </c>
      <c r="D7" s="7" t="s">
        <v>19</v>
      </c>
      <c r="E7" s="6">
        <v>3</v>
      </c>
      <c r="F7" s="6">
        <v>200</v>
      </c>
      <c r="G7" t="str">
        <f t="shared" si="0"/>
        <v>union all select 'Agriculture' sector, 'Aqua Culture Worker' QP, 'AGR/Q4904' QPREF, '3' nsqf, '200' duration ,'N' tradetype</v>
      </c>
    </row>
    <row r="8" spans="1:7" ht="15.75" thickBot="1" x14ac:dyDescent="0.3">
      <c r="A8" s="5">
        <v>7</v>
      </c>
      <c r="B8" s="6" t="s">
        <v>15</v>
      </c>
      <c r="C8" s="6" t="s">
        <v>20</v>
      </c>
      <c r="D8" s="7" t="s">
        <v>21</v>
      </c>
      <c r="E8" s="6">
        <v>4</v>
      </c>
      <c r="F8" s="6">
        <v>200</v>
      </c>
      <c r="G8" t="str">
        <f t="shared" si="0"/>
        <v>union all select 'Agriculture' sector, 'Beekeeper' QP, 'AGR/Q5301' QPREF, '4' nsqf, '200' duration ,'N' tradetype</v>
      </c>
    </row>
    <row r="9" spans="1:7" ht="15.75" thickBot="1" x14ac:dyDescent="0.3">
      <c r="A9" s="5">
        <v>8</v>
      </c>
      <c r="B9" s="6" t="s">
        <v>15</v>
      </c>
      <c r="C9" s="6" t="s">
        <v>22</v>
      </c>
      <c r="D9" s="7" t="s">
        <v>23</v>
      </c>
      <c r="E9" s="6">
        <v>3</v>
      </c>
      <c r="F9" s="6">
        <v>210</v>
      </c>
      <c r="G9" t="str">
        <f t="shared" si="0"/>
        <v>union all select 'Agriculture' sector, 'Broiler Poultry Farm Worker' QP, 'AGR/Q4302' QPREF, '3' nsqf, '210' duration ,'N' tradetype</v>
      </c>
    </row>
    <row r="10" spans="1:7" ht="15.75" thickBot="1" x14ac:dyDescent="0.3">
      <c r="A10" s="5">
        <v>9</v>
      </c>
      <c r="B10" s="6" t="s">
        <v>15</v>
      </c>
      <c r="C10" s="6" t="s">
        <v>24</v>
      </c>
      <c r="D10" s="7" t="s">
        <v>25</v>
      </c>
      <c r="E10" s="6">
        <v>4</v>
      </c>
      <c r="F10" s="6">
        <v>200</v>
      </c>
      <c r="G10" t="str">
        <f t="shared" si="0"/>
        <v>union all select 'Agriculture' sector, 'Dairy Farmer/Entrepreneur' QP, 'AGR/Q4101' QPREF, '4' nsqf, '200' duration ,'N' tradetype</v>
      </c>
    </row>
    <row r="11" spans="1:7" ht="15.75" thickBot="1" x14ac:dyDescent="0.3">
      <c r="A11" s="5">
        <v>10</v>
      </c>
      <c r="B11" s="6" t="s">
        <v>15</v>
      </c>
      <c r="C11" s="6" t="s">
        <v>26</v>
      </c>
      <c r="D11" s="7" t="s">
        <v>27</v>
      </c>
      <c r="E11" s="6">
        <v>3</v>
      </c>
      <c r="F11" s="6">
        <v>200</v>
      </c>
      <c r="G11" t="str">
        <f t="shared" si="0"/>
        <v>union all select 'Agriculture' sector, 'Layer Farm Worker' QP, 'AGR/Q4307' QPREF, '3' nsqf, '200' duration ,'N' tradetype</v>
      </c>
    </row>
    <row r="12" spans="1:7" ht="15.75" thickBot="1" x14ac:dyDescent="0.3">
      <c r="A12" s="5">
        <v>11</v>
      </c>
      <c r="B12" s="6" t="s">
        <v>15</v>
      </c>
      <c r="C12" s="6" t="s">
        <v>28</v>
      </c>
      <c r="D12" s="7" t="s">
        <v>29</v>
      </c>
      <c r="E12" s="6">
        <v>4</v>
      </c>
      <c r="F12" s="6">
        <v>200</v>
      </c>
      <c r="G12" t="str">
        <f t="shared" si="0"/>
        <v>union all select 'Agriculture' sector, 'Floriculturist - Open cultivation' QP, 'AGR/Q0701' QPREF, '4' nsqf, '200' duration ,'N' tradetype</v>
      </c>
    </row>
    <row r="13" spans="1:7" ht="15.75" thickBot="1" x14ac:dyDescent="0.3">
      <c r="A13" s="5">
        <v>12</v>
      </c>
      <c r="B13" s="6" t="s">
        <v>15</v>
      </c>
      <c r="C13" s="6" t="s">
        <v>30</v>
      </c>
      <c r="D13" s="7" t="s">
        <v>31</v>
      </c>
      <c r="E13" s="6">
        <v>4</v>
      </c>
      <c r="F13" s="6">
        <v>200</v>
      </c>
      <c r="G13" t="str">
        <f t="shared" si="0"/>
        <v>union all select 'Agriculture' sector, 'Floriculturist - Protected cultivation' QP, 'AGR/Q0702' QPREF, '4' nsqf, '200' duration ,'N' tradetype</v>
      </c>
    </row>
    <row r="14" spans="1:7" ht="15.75" thickBot="1" x14ac:dyDescent="0.3">
      <c r="A14" s="5">
        <v>13</v>
      </c>
      <c r="B14" s="6" t="s">
        <v>15</v>
      </c>
      <c r="C14" s="6" t="s">
        <v>32</v>
      </c>
      <c r="D14" s="7" t="s">
        <v>33</v>
      </c>
      <c r="E14" s="6">
        <v>3</v>
      </c>
      <c r="F14" s="6">
        <v>200</v>
      </c>
      <c r="G14" t="str">
        <f t="shared" si="0"/>
        <v>union all select 'Agriculture' sector, 'Greenhouse Operator' QP, 'AGR/Q1003' QPREF, '3' nsqf, '200' duration ,'N' tradetype</v>
      </c>
    </row>
    <row r="15" spans="1:7" ht="15.75" thickBot="1" x14ac:dyDescent="0.3">
      <c r="A15" s="5">
        <v>14</v>
      </c>
      <c r="B15" s="6" t="s">
        <v>15</v>
      </c>
      <c r="C15" s="6" t="s">
        <v>34</v>
      </c>
      <c r="D15" s="7" t="s">
        <v>35</v>
      </c>
      <c r="E15" s="6">
        <v>4</v>
      </c>
      <c r="F15" s="6">
        <v>200</v>
      </c>
      <c r="G15" t="str">
        <f t="shared" si="0"/>
        <v>union all select 'Agriculture' sector, 'Micro irrigation Technician' QP, 'AGR/Q1002' QPREF, '4' nsqf, '200' duration ,'N' tradetype</v>
      </c>
    </row>
    <row r="16" spans="1:7" ht="15.75" thickBot="1" x14ac:dyDescent="0.3">
      <c r="A16" s="5">
        <v>15</v>
      </c>
      <c r="B16" s="6" t="s">
        <v>15</v>
      </c>
      <c r="C16" s="6" t="s">
        <v>36</v>
      </c>
      <c r="D16" s="7" t="s">
        <v>37</v>
      </c>
      <c r="E16" s="6">
        <v>4</v>
      </c>
      <c r="F16" s="6">
        <v>200</v>
      </c>
      <c r="G16" t="str">
        <f t="shared" si="0"/>
        <v>union all select 'Agriculture' sector, 'Organic Grower' QP, 'AGR/Q1201' QPREF, '4' nsqf, '200' duration ,'N' tradetype</v>
      </c>
    </row>
    <row r="17" spans="1:7" ht="15.75" thickBot="1" x14ac:dyDescent="0.3">
      <c r="A17" s="5">
        <v>16</v>
      </c>
      <c r="B17" s="6" t="s">
        <v>15</v>
      </c>
      <c r="C17" s="6" t="s">
        <v>38</v>
      </c>
      <c r="D17" s="7" t="s">
        <v>39</v>
      </c>
      <c r="E17" s="6">
        <v>4</v>
      </c>
      <c r="F17" s="6">
        <v>200</v>
      </c>
      <c r="G17" t="str">
        <f t="shared" si="0"/>
        <v>union all select 'Agriculture' sector, 'Quality Seed Grower' QP, 'AGR/Q7101' QPREF, '4' nsqf, '200' duration ,'N' tradetype</v>
      </c>
    </row>
    <row r="18" spans="1:7" ht="15.75" thickBot="1" x14ac:dyDescent="0.3">
      <c r="A18" s="5">
        <v>17</v>
      </c>
      <c r="B18" s="6" t="s">
        <v>15</v>
      </c>
      <c r="C18" s="6" t="s">
        <v>40</v>
      </c>
      <c r="D18" s="7" t="s">
        <v>41</v>
      </c>
      <c r="E18" s="6">
        <v>4</v>
      </c>
      <c r="F18" s="6">
        <v>240</v>
      </c>
      <c r="G18" t="str">
        <f t="shared" si="0"/>
        <v>union all select 'Agriculture' sector, 'Small poultry farmer' QP, 'AGR/Q4306' QPREF, '4' nsqf, '240' duration ,'N' tradetype</v>
      </c>
    </row>
    <row r="19" spans="1:7" ht="15.75" thickBot="1" x14ac:dyDescent="0.3">
      <c r="A19" s="5">
        <v>18</v>
      </c>
      <c r="B19" s="6" t="s">
        <v>15</v>
      </c>
      <c r="C19" s="6" t="s">
        <v>42</v>
      </c>
      <c r="D19" s="7" t="s">
        <v>43</v>
      </c>
      <c r="E19" s="6">
        <v>4</v>
      </c>
      <c r="F19" s="6">
        <v>200</v>
      </c>
      <c r="G19" t="str">
        <f t="shared" si="0"/>
        <v>union all select 'Agriculture' sector, 'Tractor operator' QP, 'AGR/Q1101' QPREF, '4' nsqf, '200' duration ,'N' tradetype</v>
      </c>
    </row>
    <row r="20" spans="1:7" ht="15.75" thickBot="1" x14ac:dyDescent="0.3">
      <c r="A20" s="5">
        <v>19</v>
      </c>
      <c r="B20" s="6" t="s">
        <v>44</v>
      </c>
      <c r="C20" s="6" t="s">
        <v>45</v>
      </c>
      <c r="D20" s="7" t="s">
        <v>46</v>
      </c>
      <c r="E20" s="6">
        <v>4</v>
      </c>
      <c r="F20" s="6">
        <v>270</v>
      </c>
      <c r="G20" t="str">
        <f t="shared" si="0"/>
        <v>union all select 'Apparel, Made-Ups &amp; Home Furnishing' sector, 'Export Assistant' QP, 'AMH/Q1601' QPREF, '4' nsqf, '270' duration ,'N' tradetype</v>
      </c>
    </row>
    <row r="21" spans="1:7" ht="15.75" thickBot="1" x14ac:dyDescent="0.3">
      <c r="A21" s="5">
        <v>20</v>
      </c>
      <c r="B21" s="6" t="s">
        <v>47</v>
      </c>
      <c r="C21" s="6" t="s">
        <v>48</v>
      </c>
      <c r="D21" s="7" t="s">
        <v>49</v>
      </c>
      <c r="E21" s="6">
        <v>4</v>
      </c>
      <c r="F21" s="6">
        <v>450</v>
      </c>
      <c r="G21" t="str">
        <f t="shared" si="0"/>
        <v>union all select 'Automotive' sector, 'Automotive Service Technician (Two and Three Wheelers)' QP, 'ASC/Q1411' QPREF, '4' nsqf, '450' duration ,'N' tradetype</v>
      </c>
    </row>
    <row r="22" spans="1:7" ht="15.75" thickBot="1" x14ac:dyDescent="0.3">
      <c r="A22" s="8">
        <v>21</v>
      </c>
      <c r="B22" s="6" t="s">
        <v>47</v>
      </c>
      <c r="C22" s="6" t="s">
        <v>50</v>
      </c>
      <c r="D22" s="6" t="s">
        <v>51</v>
      </c>
      <c r="E22" s="6">
        <v>3</v>
      </c>
      <c r="F22" s="6">
        <v>446</v>
      </c>
      <c r="G22" t="str">
        <f t="shared" si="0"/>
        <v>union all select 'Automotive' sector, 'Automotive Service Technician Level 3' QP, 'ASC/Q1401' QPREF, '3' nsqf, '446' duration ,'N' tradetype</v>
      </c>
    </row>
    <row r="23" spans="1:7" ht="15.75" thickBot="1" x14ac:dyDescent="0.3">
      <c r="A23" s="8">
        <v>22</v>
      </c>
      <c r="B23" s="6" t="s">
        <v>47</v>
      </c>
      <c r="C23" s="6" t="s">
        <v>52</v>
      </c>
      <c r="D23" s="6" t="s">
        <v>53</v>
      </c>
      <c r="E23" s="6">
        <v>4</v>
      </c>
      <c r="F23" s="6">
        <v>400</v>
      </c>
      <c r="G23" t="str">
        <f t="shared" si="0"/>
        <v>union all select 'Automotive' sector, 'Commercial Vehicle Driver Level 4' QP, 'ASC/Q9703' QPREF, '4' nsqf, '400' duration ,'N' tradetype</v>
      </c>
    </row>
    <row r="24" spans="1:7" ht="15.75" thickBot="1" x14ac:dyDescent="0.3">
      <c r="A24" s="8">
        <v>23</v>
      </c>
      <c r="B24" s="6" t="s">
        <v>47</v>
      </c>
      <c r="C24" s="6" t="s">
        <v>54</v>
      </c>
      <c r="D24" s="6" t="s">
        <v>55</v>
      </c>
      <c r="E24" s="6">
        <v>4</v>
      </c>
      <c r="F24" s="6">
        <v>300</v>
      </c>
      <c r="G24" t="str">
        <f t="shared" si="0"/>
        <v>union all select 'Automotive' sector, 'Forklift Operator (Driver)' QP, 'ASC/Q9707' QPREF, '4' nsqf, '300' duration ,'N' tradetype</v>
      </c>
    </row>
    <row r="25" spans="1:7" ht="15.75" thickBot="1" x14ac:dyDescent="0.3">
      <c r="A25" s="8">
        <v>24</v>
      </c>
      <c r="B25" s="6" t="s">
        <v>47</v>
      </c>
      <c r="C25" s="6" t="s">
        <v>56</v>
      </c>
      <c r="D25" s="6" t="s">
        <v>57</v>
      </c>
      <c r="E25" s="6">
        <v>4</v>
      </c>
      <c r="F25" s="6">
        <v>400</v>
      </c>
      <c r="G25" t="str">
        <f t="shared" si="0"/>
        <v>union all select 'Automotive' sector, 'Sales Consultant (Automotive finance)' QP, 'ASC/Q2001' QPREF, '4' nsqf, '400' duration ,'N' tradetype</v>
      </c>
    </row>
    <row r="26" spans="1:7" ht="15.75" thickBot="1" x14ac:dyDescent="0.3">
      <c r="A26" s="8">
        <v>25</v>
      </c>
      <c r="B26" s="6" t="s">
        <v>58</v>
      </c>
      <c r="C26" s="6" t="s">
        <v>59</v>
      </c>
      <c r="D26" s="6" t="s">
        <v>60</v>
      </c>
      <c r="E26" s="6">
        <v>4</v>
      </c>
      <c r="F26" s="6">
        <v>226</v>
      </c>
      <c r="G26" t="str">
        <f t="shared" si="0"/>
        <v>union all select 'Beauty &amp; Wellness' sector, 'Yoga Instructor' QP, 'BWS/Q2201' QPREF, '4' nsqf, '226' duration ,'N' tradetype</v>
      </c>
    </row>
    <row r="27" spans="1:7" ht="39.75" customHeight="1" x14ac:dyDescent="0.25">
      <c r="A27" s="12">
        <v>26</v>
      </c>
      <c r="B27" s="13" t="s">
        <v>61</v>
      </c>
      <c r="C27" s="9" t="s">
        <v>301</v>
      </c>
      <c r="D27" s="14" t="s">
        <v>62</v>
      </c>
      <c r="E27" s="15">
        <v>4</v>
      </c>
      <c r="F27" s="15">
        <v>100</v>
      </c>
      <c r="G27" t="str">
        <f t="shared" si="0"/>
        <v>union all select 'Banking, Financial Services and Insurance' sector, 'Goods &amp; Services Tax (GST) Accounts Assistant' QP, 'BSC/Q0910' QPREF, '4' nsqf, '100' duration ,'N' tradetype</v>
      </c>
    </row>
    <row r="28" spans="1:7" ht="15.75" thickBot="1" x14ac:dyDescent="0.3">
      <c r="A28" s="8">
        <v>27</v>
      </c>
      <c r="B28" s="6" t="s">
        <v>63</v>
      </c>
      <c r="C28" s="6" t="s">
        <v>64</v>
      </c>
      <c r="D28" s="6" t="s">
        <v>65</v>
      </c>
      <c r="E28" s="6">
        <v>3</v>
      </c>
      <c r="F28" s="6">
        <v>500</v>
      </c>
      <c r="G28" t="str">
        <f t="shared" si="0"/>
        <v>union all select 'Capital Goods' sector, 'Fitter – Electrical and Electronic Assembly' QP, 'CSC/Q0305' QPREF, '3' nsqf, '500' duration ,'N' tradetype</v>
      </c>
    </row>
    <row r="29" spans="1:7" ht="15.75" thickBot="1" x14ac:dyDescent="0.3">
      <c r="A29" s="8">
        <v>28</v>
      </c>
      <c r="B29" s="6" t="s">
        <v>66</v>
      </c>
      <c r="C29" s="6" t="s">
        <v>67</v>
      </c>
      <c r="D29" s="6" t="s">
        <v>68</v>
      </c>
      <c r="E29" s="6">
        <v>4</v>
      </c>
      <c r="F29" s="6">
        <v>400</v>
      </c>
      <c r="G29" t="str">
        <f t="shared" si="0"/>
        <v>union all select 'Construction' sector, 'Mason Tiling' QP, 'CON/Q0104' QPREF, '4' nsqf, '400' duration ,'N' tradetype</v>
      </c>
    </row>
    <row r="30" spans="1:7" ht="15.75" thickBot="1" x14ac:dyDescent="0.3">
      <c r="A30" s="8">
        <v>29</v>
      </c>
      <c r="B30" s="6" t="s">
        <v>69</v>
      </c>
      <c r="C30" s="6" t="s">
        <v>70</v>
      </c>
      <c r="D30" s="6" t="s">
        <v>71</v>
      </c>
      <c r="E30" s="6">
        <v>4</v>
      </c>
      <c r="F30" s="6">
        <v>360</v>
      </c>
      <c r="G30" t="str">
        <f t="shared" si="0"/>
        <v>union all select 'Electronics &amp; Hardware' sector, 'CCTV Installation Technician' QP, 'ELE/Q4605' QPREF, '4' nsqf, '360' duration ,'N' tradetype</v>
      </c>
    </row>
    <row r="31" spans="1:7" ht="15.75" thickBot="1" x14ac:dyDescent="0.3">
      <c r="A31" s="8">
        <v>30</v>
      </c>
      <c r="B31" s="6" t="s">
        <v>69</v>
      </c>
      <c r="C31" s="6" t="s">
        <v>72</v>
      </c>
      <c r="D31" s="6" t="s">
        <v>73</v>
      </c>
      <c r="E31" s="6">
        <v>4</v>
      </c>
      <c r="F31" s="6">
        <v>200</v>
      </c>
      <c r="G31" t="str">
        <f t="shared" si="0"/>
        <v>union all select 'Electronics &amp; Hardware' sector, 'DTH Set Top Box Installation &amp; Service Technician' QP, 'ELE/Q8101' QPREF, '4' nsqf, '200' duration ,'N' tradetype</v>
      </c>
    </row>
    <row r="32" spans="1:7" ht="15.75" thickBot="1" x14ac:dyDescent="0.3">
      <c r="A32" s="8">
        <v>31</v>
      </c>
      <c r="B32" s="6" t="s">
        <v>69</v>
      </c>
      <c r="C32" s="6" t="s">
        <v>74</v>
      </c>
      <c r="D32" s="6" t="s">
        <v>75</v>
      </c>
      <c r="E32" s="6">
        <v>4</v>
      </c>
      <c r="F32" s="6">
        <v>300</v>
      </c>
      <c r="G32" t="str">
        <f t="shared" si="0"/>
        <v>union all select 'Electronics &amp; Hardware' sector, 'Field Technician - Computing and Peripherals' QP, 'ELE/Q4601' QPREF, '4' nsqf, '300' duration ,'N' tradetype</v>
      </c>
    </row>
    <row r="33" spans="1:7" ht="15.75" thickBot="1" x14ac:dyDescent="0.3">
      <c r="A33" s="8">
        <v>32</v>
      </c>
      <c r="B33" s="6" t="s">
        <v>69</v>
      </c>
      <c r="C33" s="6" t="s">
        <v>76</v>
      </c>
      <c r="D33" s="6" t="s">
        <v>77</v>
      </c>
      <c r="E33" s="6">
        <v>4</v>
      </c>
      <c r="F33" s="6">
        <v>360</v>
      </c>
      <c r="G33" t="str">
        <f t="shared" si="0"/>
        <v>union all select 'Electronics &amp; Hardware' sector, 'Field Technician - Networking and Storage' QP, 'ELE/Q4606' QPREF, '4' nsqf, '360' duration ,'N' tradetype</v>
      </c>
    </row>
    <row r="34" spans="1:7" ht="15.75" thickBot="1" x14ac:dyDescent="0.3">
      <c r="A34" s="8">
        <v>33</v>
      </c>
      <c r="B34" s="6" t="s">
        <v>69</v>
      </c>
      <c r="C34" s="6" t="s">
        <v>78</v>
      </c>
      <c r="D34" s="6" t="s">
        <v>79</v>
      </c>
      <c r="E34" s="6">
        <v>4</v>
      </c>
      <c r="F34" s="6">
        <v>360</v>
      </c>
      <c r="G34" t="str">
        <f t="shared" si="0"/>
        <v>union all select 'Electronics &amp; Hardware' sector, 'Field Technician - Other Home Appliances' QP, 'ELE/Q3104' QPREF, '4' nsqf, '360' duration ,'N' tradetype</v>
      </c>
    </row>
    <row r="35" spans="1:7" ht="15.75" thickBot="1" x14ac:dyDescent="0.3">
      <c r="A35" s="8">
        <v>34</v>
      </c>
      <c r="B35" s="6" t="s">
        <v>69</v>
      </c>
      <c r="C35" s="6" t="s">
        <v>80</v>
      </c>
      <c r="D35" s="6" t="s">
        <v>81</v>
      </c>
      <c r="E35" s="6">
        <v>4</v>
      </c>
      <c r="F35" s="6">
        <v>360</v>
      </c>
      <c r="G35" t="str">
        <f t="shared" si="0"/>
        <v>union all select 'Electronics &amp; Hardware' sector, 'LED Light Repair Technician' QP, 'ELE/Q9302' QPREF, '4' nsqf, '360' duration ,'N' tradetype</v>
      </c>
    </row>
    <row r="36" spans="1:7" ht="15.75" thickBot="1" x14ac:dyDescent="0.3">
      <c r="A36" s="8">
        <v>35</v>
      </c>
      <c r="B36" s="6" t="s">
        <v>69</v>
      </c>
      <c r="C36" s="6" t="s">
        <v>82</v>
      </c>
      <c r="D36" s="6" t="s">
        <v>83</v>
      </c>
      <c r="E36" s="6">
        <v>4</v>
      </c>
      <c r="F36" s="6">
        <v>360</v>
      </c>
      <c r="G36" t="str">
        <f t="shared" si="0"/>
        <v>union all select 'Electronics &amp; Hardware' sector, 'Mobile Phone Hardware Repair Technician' QP, 'ELE/Q8104' QPREF, '4' nsqf, '360' duration ,'N' tradetype</v>
      </c>
    </row>
    <row r="37" spans="1:7" ht="15.75" thickBot="1" x14ac:dyDescent="0.3">
      <c r="A37" s="8">
        <v>36</v>
      </c>
      <c r="B37" s="6" t="s">
        <v>69</v>
      </c>
      <c r="C37" s="6" t="s">
        <v>84</v>
      </c>
      <c r="D37" s="6" t="s">
        <v>85</v>
      </c>
      <c r="E37" s="6">
        <v>4</v>
      </c>
      <c r="F37" s="6">
        <v>400</v>
      </c>
      <c r="G37" t="str">
        <f t="shared" si="0"/>
        <v>union all select 'Electronics &amp; Hardware' sector, 'Solar Panel Installation Technician' QP, 'ELE/Q5901' QPREF, '4' nsqf, '400' duration ,'N' tradetype</v>
      </c>
    </row>
    <row r="38" spans="1:7" x14ac:dyDescent="0.25">
      <c r="A38" s="15">
        <v>37</v>
      </c>
      <c r="B38" s="15" t="s">
        <v>86</v>
      </c>
      <c r="C38" s="9" t="s">
        <v>302</v>
      </c>
      <c r="D38" s="15" t="s">
        <v>87</v>
      </c>
      <c r="E38" s="15">
        <v>4</v>
      </c>
      <c r="F38" s="15">
        <v>240</v>
      </c>
      <c r="G38" t="str">
        <f t="shared" si="0"/>
        <v>union all select 'Food Processing' sector, 'Assistant Lab Technician - Food and Agricultural Commodities' QP, 'FIC/Q7601' QPREF, '4' nsqf, '240' duration ,'N' tradetype</v>
      </c>
    </row>
    <row r="39" spans="1:7" ht="15.75" thickBot="1" x14ac:dyDescent="0.3">
      <c r="A39" s="8">
        <v>38</v>
      </c>
      <c r="B39" s="6" t="s">
        <v>86</v>
      </c>
      <c r="C39" s="6" t="s">
        <v>88</v>
      </c>
      <c r="D39" s="6" t="s">
        <v>89</v>
      </c>
      <c r="E39" s="6">
        <v>4</v>
      </c>
      <c r="F39" s="6">
        <v>240</v>
      </c>
      <c r="G39" t="str">
        <f t="shared" si="0"/>
        <v>union all select 'Food Processing' sector, 'Baking Technician' QP, 'FIC/Q5005' QPREF, '4' nsqf, '240' duration ,'N' tradetype</v>
      </c>
    </row>
    <row r="40" spans="1:7" ht="15.75" thickBot="1" x14ac:dyDescent="0.3">
      <c r="A40" s="8">
        <v>39</v>
      </c>
      <c r="B40" s="6" t="s">
        <v>86</v>
      </c>
      <c r="C40" s="6" t="s">
        <v>90</v>
      </c>
      <c r="D40" s="6" t="s">
        <v>91</v>
      </c>
      <c r="E40" s="6">
        <v>4</v>
      </c>
      <c r="F40" s="6">
        <v>240</v>
      </c>
      <c r="G40" t="str">
        <f t="shared" si="0"/>
        <v>union all select 'Food Processing' sector, 'Butter and Ghee Processing Operator' QP, 'FIC/Q2003' QPREF, '4' nsqf, '240' duration ,'N' tradetype</v>
      </c>
    </row>
    <row r="41" spans="1:7" ht="15.75" thickBot="1" x14ac:dyDescent="0.3">
      <c r="A41" s="8">
        <v>40</v>
      </c>
      <c r="B41" s="6" t="s">
        <v>86</v>
      </c>
      <c r="C41" s="6" t="s">
        <v>92</v>
      </c>
      <c r="D41" s="6" t="s">
        <v>93</v>
      </c>
      <c r="E41" s="6">
        <v>4</v>
      </c>
      <c r="F41" s="6">
        <v>250</v>
      </c>
      <c r="G41" t="str">
        <f t="shared" si="0"/>
        <v>union all select 'Food Processing' sector, 'Cold Storage Technician' QP, 'FIC/Q7004' QPREF, '4' nsqf, '250' duration ,'N' tradetype</v>
      </c>
    </row>
    <row r="42" spans="1:7" ht="15.75" thickBot="1" x14ac:dyDescent="0.3">
      <c r="A42" s="8">
        <v>41</v>
      </c>
      <c r="B42" s="6" t="s">
        <v>86</v>
      </c>
      <c r="C42" s="6" t="s">
        <v>94</v>
      </c>
      <c r="D42" s="6" t="s">
        <v>95</v>
      </c>
      <c r="E42" s="6">
        <v>4</v>
      </c>
      <c r="F42" s="6">
        <v>240</v>
      </c>
      <c r="G42" t="str">
        <f t="shared" si="0"/>
        <v>union all select 'Food Processing' sector, 'Dairy Processing Equipment Operator' QP, 'FIC/Q2002' QPREF, '4' nsqf, '240' duration ,'N' tradetype</v>
      </c>
    </row>
    <row r="43" spans="1:7" ht="15.75" thickBot="1" x14ac:dyDescent="0.3">
      <c r="A43" s="8">
        <v>42</v>
      </c>
      <c r="B43" s="6" t="s">
        <v>86</v>
      </c>
      <c r="C43" s="6" t="s">
        <v>96</v>
      </c>
      <c r="D43" s="7" t="s">
        <v>97</v>
      </c>
      <c r="E43" s="6">
        <v>4</v>
      </c>
      <c r="F43" s="6">
        <v>240</v>
      </c>
      <c r="G43" t="str">
        <f t="shared" si="0"/>
        <v>union all select 'Food Processing' sector, 'Fish and Sea Food Processing Technician' QP, 'FIC/Q4001' QPREF, '4' nsqf, '240' duration ,'N' tradetype</v>
      </c>
    </row>
    <row r="44" spans="1:7" ht="15.75" thickBot="1" x14ac:dyDescent="0.3">
      <c r="A44" s="8">
        <v>43</v>
      </c>
      <c r="B44" s="6" t="s">
        <v>86</v>
      </c>
      <c r="C44" s="6" t="s">
        <v>98</v>
      </c>
      <c r="D44" s="7" t="s">
        <v>99</v>
      </c>
      <c r="E44" s="6">
        <v>4</v>
      </c>
      <c r="F44" s="6">
        <v>240</v>
      </c>
      <c r="G44" t="str">
        <f t="shared" si="0"/>
        <v>union all select 'Food Processing' sector, 'Fruit Pulp Processing Technician' QP, 'FIC/Q0106' QPREF, '4' nsqf, '240' duration ,'N' tradetype</v>
      </c>
    </row>
    <row r="45" spans="1:7" ht="15.75" thickBot="1" x14ac:dyDescent="0.3">
      <c r="A45" s="8">
        <v>44</v>
      </c>
      <c r="B45" s="6" t="s">
        <v>86</v>
      </c>
      <c r="C45" s="6" t="s">
        <v>100</v>
      </c>
      <c r="D45" s="7" t="s">
        <v>101</v>
      </c>
      <c r="E45" s="6">
        <v>4</v>
      </c>
      <c r="F45" s="6">
        <v>240</v>
      </c>
      <c r="G45" t="str">
        <f t="shared" si="0"/>
        <v>union all select 'Food Processing' sector, 'Fruit Ripening Technician' QP, 'FIC/Q0104' QPREF, '4' nsqf, '240' duration ,'N' tradetype</v>
      </c>
    </row>
    <row r="46" spans="1:7" ht="15.75" thickBot="1" x14ac:dyDescent="0.3">
      <c r="A46" s="8">
        <v>45</v>
      </c>
      <c r="B46" s="6" t="s">
        <v>86</v>
      </c>
      <c r="C46" s="6" t="s">
        <v>102</v>
      </c>
      <c r="D46" s="7" t="s">
        <v>103</v>
      </c>
      <c r="E46" s="6">
        <v>4</v>
      </c>
      <c r="F46" s="6">
        <v>240</v>
      </c>
      <c r="G46" t="str">
        <f t="shared" si="0"/>
        <v>union all select 'Food Processing' sector, 'Fruits and Vegetables Canning Technician' QP, 'FIC/Q0107' QPREF, '4' nsqf, '240' duration ,'N' tradetype</v>
      </c>
    </row>
    <row r="47" spans="1:7" ht="15.75" thickBot="1" x14ac:dyDescent="0.3">
      <c r="A47" s="8">
        <v>46</v>
      </c>
      <c r="B47" s="6" t="s">
        <v>86</v>
      </c>
      <c r="C47" s="6" t="s">
        <v>104</v>
      </c>
      <c r="D47" s="7" t="s">
        <v>105</v>
      </c>
      <c r="E47" s="6">
        <v>4</v>
      </c>
      <c r="F47" s="6">
        <v>240</v>
      </c>
      <c r="G47" t="str">
        <f t="shared" si="0"/>
        <v>union all select 'Food Processing' sector, 'Fruits and Vegetables Drying/ Dehydration Technician' QP, 'FIC/Q0105' QPREF, '4' nsqf, '240' duration ,'N' tradetype</v>
      </c>
    </row>
    <row r="48" spans="1:7" ht="15.75" thickBot="1" x14ac:dyDescent="0.3">
      <c r="A48" s="8">
        <v>47</v>
      </c>
      <c r="B48" s="6" t="s">
        <v>86</v>
      </c>
      <c r="C48" s="6" t="s">
        <v>106</v>
      </c>
      <c r="D48" s="7" t="s">
        <v>107</v>
      </c>
      <c r="E48" s="6">
        <v>3</v>
      </c>
      <c r="F48" s="6">
        <v>240</v>
      </c>
      <c r="G48" t="str">
        <f t="shared" si="0"/>
        <v>union all select 'Food Processing' sector, 'Fruits and Vegetables Selection In-Charge' QP, 'FIC/Q0108' QPREF, '3' nsqf, '240' duration ,'N' tradetype</v>
      </c>
    </row>
    <row r="49" spans="1:7" ht="15.75" thickBot="1" x14ac:dyDescent="0.3">
      <c r="A49" s="8">
        <v>48</v>
      </c>
      <c r="B49" s="6" t="s">
        <v>86</v>
      </c>
      <c r="C49" s="6" t="s">
        <v>108</v>
      </c>
      <c r="D49" s="7" t="s">
        <v>109</v>
      </c>
      <c r="E49" s="6">
        <v>4</v>
      </c>
      <c r="F49" s="6">
        <v>240</v>
      </c>
      <c r="G49" t="str">
        <f t="shared" si="0"/>
        <v>union all select 'Food Processing' sector, 'Ice Cream Processing Technician' QP, 'FIC/Q2004' QPREF, '4' nsqf, '240' duration ,'N' tradetype</v>
      </c>
    </row>
    <row r="50" spans="1:7" ht="15.75" thickBot="1" x14ac:dyDescent="0.3">
      <c r="A50" s="8">
        <v>49</v>
      </c>
      <c r="B50" s="6" t="s">
        <v>86</v>
      </c>
      <c r="C50" s="6" t="s">
        <v>110</v>
      </c>
      <c r="D50" s="7" t="s">
        <v>111</v>
      </c>
      <c r="E50" s="6">
        <v>4</v>
      </c>
      <c r="F50" s="6">
        <v>240</v>
      </c>
      <c r="G50" t="str">
        <f t="shared" si="0"/>
        <v>union all select 'Food Processing' sector, 'Jam, Jelly and Ketchup Processing Technician' QP, 'FIC/Q0103' QPREF, '4' nsqf, '240' duration ,'N' tradetype</v>
      </c>
    </row>
    <row r="51" spans="1:7" ht="15.75" thickBot="1" x14ac:dyDescent="0.3">
      <c r="A51" s="8">
        <v>50</v>
      </c>
      <c r="B51" s="6" t="s">
        <v>86</v>
      </c>
      <c r="C51" s="6" t="s">
        <v>112</v>
      </c>
      <c r="D51" s="7" t="s">
        <v>113</v>
      </c>
      <c r="E51" s="6">
        <v>4</v>
      </c>
      <c r="F51" s="6">
        <v>240</v>
      </c>
      <c r="G51" t="str">
        <f t="shared" si="0"/>
        <v>union all select 'Food Processing' sector, 'Mixing Technician' QP, 'FIC/Q5004' QPREF, '4' nsqf, '240' duration ,'N' tradetype</v>
      </c>
    </row>
    <row r="52" spans="1:7" ht="15.75" thickBot="1" x14ac:dyDescent="0.3">
      <c r="A52" s="8">
        <v>51</v>
      </c>
      <c r="B52" s="6" t="s">
        <v>86</v>
      </c>
      <c r="C52" s="6" t="s">
        <v>114</v>
      </c>
      <c r="D52" s="7" t="s">
        <v>115</v>
      </c>
      <c r="E52" s="6">
        <v>4</v>
      </c>
      <c r="F52" s="6">
        <v>240</v>
      </c>
      <c r="G52" t="str">
        <f t="shared" si="0"/>
        <v>union all select 'Food Processing' sector, 'Modified Atmosphere Storage Technician' QP, 'FIC/Q7003' QPREF, '4' nsqf, '240' duration ,'N' tradetype</v>
      </c>
    </row>
    <row r="53" spans="1:7" ht="15.75" thickBot="1" x14ac:dyDescent="0.3">
      <c r="A53" s="8">
        <v>52</v>
      </c>
      <c r="B53" s="6" t="s">
        <v>86</v>
      </c>
      <c r="C53" s="6" t="s">
        <v>116</v>
      </c>
      <c r="D53" s="7" t="s">
        <v>117</v>
      </c>
      <c r="E53" s="6">
        <v>4</v>
      </c>
      <c r="F53" s="6">
        <v>240</v>
      </c>
      <c r="G53" t="str">
        <f t="shared" si="0"/>
        <v>union all select 'Food Processing' sector, 'Pickle Making Technician' QP, 'FIC/Q0102' QPREF, '4' nsqf, '240' duration ,'N' tradetype</v>
      </c>
    </row>
    <row r="54" spans="1:7" ht="15.75" thickBot="1" x14ac:dyDescent="0.3">
      <c r="A54" s="8">
        <v>53</v>
      </c>
      <c r="B54" s="6" t="s">
        <v>86</v>
      </c>
      <c r="C54" s="6" t="s">
        <v>118</v>
      </c>
      <c r="D54" s="7" t="s">
        <v>119</v>
      </c>
      <c r="E54" s="6">
        <v>4</v>
      </c>
      <c r="F54" s="6">
        <v>240</v>
      </c>
      <c r="G54" t="str">
        <f t="shared" si="0"/>
        <v>union all select 'Food Processing' sector, 'Plant Biscuit Production Specialist' QP, 'FIC/Q5003' QPREF, '4' nsqf, '240' duration ,'N' tradetype</v>
      </c>
    </row>
    <row r="55" spans="1:7" ht="15.75" thickBot="1" x14ac:dyDescent="0.3">
      <c r="A55" s="8">
        <v>54</v>
      </c>
      <c r="B55" s="6" t="s">
        <v>86</v>
      </c>
      <c r="C55" s="6" t="s">
        <v>120</v>
      </c>
      <c r="D55" s="7" t="s">
        <v>121</v>
      </c>
      <c r="E55" s="6">
        <v>4</v>
      </c>
      <c r="F55" s="6">
        <v>150</v>
      </c>
      <c r="G55" t="str">
        <f t="shared" si="0"/>
        <v>union all select 'Food Processing' sector, 'Pulse Processing Technician' QP, 'FIC/Q1004' QPREF, '4' nsqf, '150' duration ,'N' tradetype</v>
      </c>
    </row>
    <row r="56" spans="1:7" ht="15.75" thickBot="1" x14ac:dyDescent="0.3">
      <c r="A56" s="8">
        <v>55</v>
      </c>
      <c r="B56" s="6" t="s">
        <v>86</v>
      </c>
      <c r="C56" s="6" t="s">
        <v>122</v>
      </c>
      <c r="D56" s="7" t="s">
        <v>123</v>
      </c>
      <c r="E56" s="6">
        <v>4</v>
      </c>
      <c r="F56" s="6">
        <v>240</v>
      </c>
      <c r="G56" t="str">
        <f t="shared" si="0"/>
        <v>union all select 'Food Processing' sector, 'Purchase Assistant - Food and Agricultural Commodities' QP, 'FIC/Q7005' QPREF, '4' nsqf, '240' duration ,'N' tradetype</v>
      </c>
    </row>
    <row r="57" spans="1:7" ht="15.75" thickBot="1" x14ac:dyDescent="0.3">
      <c r="A57" s="8">
        <v>56</v>
      </c>
      <c r="B57" s="6" t="s">
        <v>86</v>
      </c>
      <c r="C57" s="6" t="s">
        <v>124</v>
      </c>
      <c r="D57" s="7" t="s">
        <v>125</v>
      </c>
      <c r="E57" s="6">
        <v>4</v>
      </c>
      <c r="F57" s="6">
        <v>240</v>
      </c>
      <c r="G57" t="str">
        <f t="shared" si="0"/>
        <v>union all select 'Food Processing' sector, 'Squash and Juice Processing Technician' QP, 'FIC/Q0101' QPREF, '4' nsqf, '240' duration ,'N' tradetype</v>
      </c>
    </row>
    <row r="58" spans="1:7" ht="15.75" thickBot="1" x14ac:dyDescent="0.3">
      <c r="A58" s="8">
        <v>57</v>
      </c>
      <c r="B58" s="6" t="s">
        <v>86</v>
      </c>
      <c r="C58" s="6" t="s">
        <v>126</v>
      </c>
      <c r="D58" s="7" t="s">
        <v>127</v>
      </c>
      <c r="E58" s="6">
        <v>4</v>
      </c>
      <c r="F58" s="6">
        <v>240</v>
      </c>
      <c r="G58" t="str">
        <f t="shared" si="0"/>
        <v>union all select 'Food Processing' sector, 'Traditional Snack and Savoury Maker' QP, 'FIC/Q8501' QPREF, '4' nsqf, '240' duration ,'N' tradetype</v>
      </c>
    </row>
    <row r="59" spans="1:7" ht="15.75" thickBot="1" x14ac:dyDescent="0.3">
      <c r="A59" s="8">
        <v>58</v>
      </c>
      <c r="B59" s="6" t="s">
        <v>86</v>
      </c>
      <c r="C59" s="6" t="s">
        <v>128</v>
      </c>
      <c r="D59" s="7" t="s">
        <v>129</v>
      </c>
      <c r="E59" s="6">
        <v>4</v>
      </c>
      <c r="F59" s="6">
        <v>240</v>
      </c>
      <c r="G59" t="str">
        <f t="shared" si="0"/>
        <v>union all select 'Food Processing' sector, 'Offal Collector' QP, 'FIC/Q3005' QPREF, '4' nsqf, '240' duration ,'N' tradetype</v>
      </c>
    </row>
    <row r="60" spans="1:7" ht="15.75" thickBot="1" x14ac:dyDescent="0.3">
      <c r="A60" s="8">
        <v>59</v>
      </c>
      <c r="B60" s="6" t="s">
        <v>86</v>
      </c>
      <c r="C60" s="6" t="s">
        <v>130</v>
      </c>
      <c r="D60" s="7" t="s">
        <v>131</v>
      </c>
      <c r="E60" s="6">
        <v>4</v>
      </c>
      <c r="F60" s="6">
        <v>240</v>
      </c>
      <c r="G60" t="str">
        <f t="shared" si="0"/>
        <v>union all select 'Food Processing' sector, 'Spice Processing Technician' QP, 'FIC/Q8502' QPREF, '4' nsqf, '240' duration ,'N' tradetype</v>
      </c>
    </row>
    <row r="61" spans="1:7" ht="15.75" thickBot="1" x14ac:dyDescent="0.3">
      <c r="A61" s="8">
        <v>60</v>
      </c>
      <c r="B61" s="6" t="s">
        <v>132</v>
      </c>
      <c r="C61" s="6" t="s">
        <v>133</v>
      </c>
      <c r="D61" s="7" t="s">
        <v>134</v>
      </c>
      <c r="E61" s="6">
        <v>4</v>
      </c>
      <c r="F61" s="6">
        <v>180</v>
      </c>
      <c r="G61" t="str">
        <f t="shared" si="0"/>
        <v>union all select 'Green Jobs' sector, 'Solar PV Installer – Civil' QP, 'SGJ/Q0103' QPREF, '4' nsqf, '180' duration ,'N' tradetype</v>
      </c>
    </row>
    <row r="62" spans="1:7" ht="15.75" thickBot="1" x14ac:dyDescent="0.3">
      <c r="A62" s="8">
        <v>61</v>
      </c>
      <c r="B62" s="6" t="s">
        <v>132</v>
      </c>
      <c r="C62" s="6" t="s">
        <v>135</v>
      </c>
      <c r="D62" s="7" t="s">
        <v>136</v>
      </c>
      <c r="E62" s="6">
        <v>4</v>
      </c>
      <c r="F62" s="6">
        <v>200</v>
      </c>
      <c r="G62" t="str">
        <f t="shared" si="0"/>
        <v>union all select 'Green Jobs' sector, 'Solar PV Installer - Electrical' QP, 'SGJ/Q0102' QPREF, '4' nsqf, '200' duration ,'N' tradetype</v>
      </c>
    </row>
    <row r="63" spans="1:7" ht="15.75" thickBot="1" x14ac:dyDescent="0.3">
      <c r="A63" s="8">
        <v>62</v>
      </c>
      <c r="B63" s="6" t="s">
        <v>132</v>
      </c>
      <c r="C63" s="6" t="s">
        <v>137</v>
      </c>
      <c r="D63" s="7" t="s">
        <v>138</v>
      </c>
      <c r="E63" s="6">
        <v>4</v>
      </c>
      <c r="F63" s="6">
        <v>300</v>
      </c>
      <c r="G63" t="str">
        <f t="shared" si="0"/>
        <v>union all select 'Green Jobs' sector, 'Solar PV Installer (Suryamitra)' QP, 'SGJ/Q0101' QPREF, '4' nsqf, '300' duration ,'N' tradetype</v>
      </c>
    </row>
    <row r="64" spans="1:7" ht="15.75" thickBot="1" x14ac:dyDescent="0.3">
      <c r="A64" s="8">
        <v>63</v>
      </c>
      <c r="B64" s="6" t="s">
        <v>139</v>
      </c>
      <c r="C64" s="6" t="s">
        <v>140</v>
      </c>
      <c r="D64" s="7" t="s">
        <v>141</v>
      </c>
      <c r="E64" s="6">
        <v>3</v>
      </c>
      <c r="F64" s="6">
        <v>240</v>
      </c>
      <c r="G64" t="str">
        <f t="shared" si="0"/>
        <v>union all select 'Handicrafts &amp; Carpets' sector, 'Bamboo Basket Maker' QP, 'HCS/Q8704' QPREF, '3' nsqf, '240' duration ,'N' tradetype</v>
      </c>
    </row>
    <row r="65" spans="1:7" ht="15.75" thickBot="1" x14ac:dyDescent="0.3">
      <c r="A65" s="8">
        <v>64</v>
      </c>
      <c r="B65" s="6" t="s">
        <v>139</v>
      </c>
      <c r="C65" s="6" t="s">
        <v>142</v>
      </c>
      <c r="D65" s="7" t="s">
        <v>143</v>
      </c>
      <c r="E65" s="6">
        <v>3</v>
      </c>
      <c r="F65" s="6">
        <v>240</v>
      </c>
      <c r="G65" t="str">
        <f t="shared" si="0"/>
        <v>union all select 'Handicrafts &amp; Carpets' sector, 'Bamboo Mat Weaver' QP, 'HCS/Q8702' QPREF, '3' nsqf, '240' duration ,'N' tradetype</v>
      </c>
    </row>
    <row r="66" spans="1:7" ht="15.75" thickBot="1" x14ac:dyDescent="0.3">
      <c r="A66" s="8">
        <v>65</v>
      </c>
      <c r="B66" s="6" t="s">
        <v>139</v>
      </c>
      <c r="C66" s="6" t="s">
        <v>144</v>
      </c>
      <c r="D66" s="7" t="s">
        <v>145</v>
      </c>
      <c r="E66" s="6">
        <v>3</v>
      </c>
      <c r="F66" s="6">
        <v>230</v>
      </c>
      <c r="G66" t="str">
        <f t="shared" si="0"/>
        <v>union all select 'Handicrafts &amp; Carpets' sector, 'Bamboo Utility Handicraft Assembler' QP, 'HCS/Q8705' QPREF, '3' nsqf, '230' duration ,'N' tradetype</v>
      </c>
    </row>
    <row r="67" spans="1:7" ht="15.75" thickBot="1" x14ac:dyDescent="0.3">
      <c r="A67" s="8">
        <v>66</v>
      </c>
      <c r="B67" s="6" t="s">
        <v>139</v>
      </c>
      <c r="C67" s="6" t="s">
        <v>146</v>
      </c>
      <c r="D67" s="7" t="s">
        <v>147</v>
      </c>
      <c r="E67" s="6">
        <v>4</v>
      </c>
      <c r="F67" s="6">
        <v>280</v>
      </c>
      <c r="G67" t="str">
        <f t="shared" si="0"/>
        <v>union all select 'Handicrafts &amp; Carpets' sector, 'Engraving artisan (Metal Handicrafts)' QP, 'HCS/Q2902' QPREF, '4' nsqf, '280' duration ,'N' tradetype</v>
      </c>
    </row>
    <row r="68" spans="1:7" ht="15.75" thickBot="1" x14ac:dyDescent="0.3">
      <c r="A68" s="8">
        <v>67</v>
      </c>
      <c r="B68" s="6" t="s">
        <v>139</v>
      </c>
      <c r="C68" s="6" t="s">
        <v>148</v>
      </c>
      <c r="D68" s="7" t="s">
        <v>149</v>
      </c>
      <c r="E68" s="6">
        <v>3</v>
      </c>
      <c r="F68" s="6">
        <v>270</v>
      </c>
      <c r="G68" t="str">
        <f t="shared" ref="G68:G131" si="1">"union all select '"&amp;B68&amp;"' sector, '"&amp;C68&amp;"' QP, '"&amp;D68&amp;"' QPREF, '"&amp;E68&amp;"' nsqf, '"&amp;F68&amp;"' duration ,'N' tradetype"</f>
        <v>union all select 'Handicrafts &amp; Carpets' sector, 'Handloom Weaver (Carpets)' QP, 'HCS/Q5412' QPREF, '3' nsqf, '270' duration ,'N' tradetype</v>
      </c>
    </row>
    <row r="69" spans="1:7" ht="15.75" thickBot="1" x14ac:dyDescent="0.3">
      <c r="A69" s="8">
        <v>68</v>
      </c>
      <c r="B69" s="6" t="s">
        <v>139</v>
      </c>
      <c r="C69" s="6" t="s">
        <v>150</v>
      </c>
      <c r="D69" s="7" t="s">
        <v>151</v>
      </c>
      <c r="E69" s="6">
        <v>4</v>
      </c>
      <c r="F69" s="6">
        <v>200</v>
      </c>
      <c r="G69" t="str">
        <f t="shared" si="1"/>
        <v>union all select 'Handicrafts &amp; Carpets' sector, 'Stamping operator (Metal Handicrafts)' QP, 'HCS/Q2802' QPREF, '4' nsqf, '200' duration ,'N' tradetype</v>
      </c>
    </row>
    <row r="70" spans="1:7" ht="15.75" thickBot="1" x14ac:dyDescent="0.3">
      <c r="A70" s="8">
        <v>69</v>
      </c>
      <c r="B70" s="6" t="s">
        <v>152</v>
      </c>
      <c r="C70" s="6" t="s">
        <v>153</v>
      </c>
      <c r="D70" s="7" t="s">
        <v>154</v>
      </c>
      <c r="E70" s="6">
        <v>4</v>
      </c>
      <c r="F70" s="6">
        <v>240</v>
      </c>
      <c r="G70" t="str">
        <f t="shared" si="1"/>
        <v>union all select 'Healthcare' sector, 'Emergency Medical Technician - Basic' QP, 'HSS/Q2301' QPREF, '4' nsqf, '240' duration ,'N' tradetype</v>
      </c>
    </row>
    <row r="71" spans="1:7" ht="15.75" thickBot="1" x14ac:dyDescent="0.3">
      <c r="A71" s="8">
        <v>70</v>
      </c>
      <c r="B71" s="6" t="s">
        <v>152</v>
      </c>
      <c r="C71" s="6" t="s">
        <v>155</v>
      </c>
      <c r="D71" s="7" t="s">
        <v>156</v>
      </c>
      <c r="E71" s="6">
        <v>3</v>
      </c>
      <c r="F71" s="6">
        <v>225</v>
      </c>
      <c r="G71" t="str">
        <f t="shared" si="1"/>
        <v>union all select 'Healthcare' sector, 'Front Line Health Worker' QP, 'HSS/Q8601' QPREF, '3' nsqf, '225' duration ,'N' tradetype</v>
      </c>
    </row>
    <row r="72" spans="1:7" ht="15.75" thickBot="1" x14ac:dyDescent="0.3">
      <c r="A72" s="8">
        <v>71</v>
      </c>
      <c r="B72" s="6" t="s">
        <v>152</v>
      </c>
      <c r="C72" s="6" t="s">
        <v>157</v>
      </c>
      <c r="D72" s="7" t="s">
        <v>158</v>
      </c>
      <c r="E72" s="6">
        <v>4</v>
      </c>
      <c r="F72" s="6">
        <v>240</v>
      </c>
      <c r="G72" t="str">
        <f t="shared" si="1"/>
        <v>union all select 'Healthcare' sector, 'General Duty Assistant' QP, 'HSS/Q5101' QPREF, '4' nsqf, '240' duration ,'N' tradetype</v>
      </c>
    </row>
    <row r="73" spans="1:7" ht="15.75" thickBot="1" x14ac:dyDescent="0.3">
      <c r="A73" s="8">
        <v>72</v>
      </c>
      <c r="B73" s="6" t="s">
        <v>152</v>
      </c>
      <c r="C73" s="6" t="s">
        <v>159</v>
      </c>
      <c r="D73" s="7" t="s">
        <v>160</v>
      </c>
      <c r="E73" s="6">
        <v>4</v>
      </c>
      <c r="F73" s="6">
        <v>240</v>
      </c>
      <c r="G73" t="str">
        <f t="shared" si="1"/>
        <v>union all select 'Healthcare' sector, 'Home Health Aide' QP, 'HSS/Q5102' QPREF, '4' nsqf, '240' duration ,'N' tradetype</v>
      </c>
    </row>
    <row r="74" spans="1:7" ht="15.75" thickBot="1" x14ac:dyDescent="0.3">
      <c r="A74" s="8">
        <v>73</v>
      </c>
      <c r="B74" s="6" t="s">
        <v>152</v>
      </c>
      <c r="C74" s="6" t="s">
        <v>161</v>
      </c>
      <c r="D74" s="7" t="s">
        <v>162</v>
      </c>
      <c r="E74" s="6">
        <v>4</v>
      </c>
      <c r="F74" s="6">
        <v>200</v>
      </c>
      <c r="G74" t="str">
        <f t="shared" si="1"/>
        <v>union all select 'Healthcare' sector, 'Pharmacy Assistant' QP, 'HSS/Q5401' QPREF, '4' nsqf, '200' duration ,'N' tradetype</v>
      </c>
    </row>
    <row r="75" spans="1:7" ht="15.75" thickBot="1" x14ac:dyDescent="0.3">
      <c r="A75" s="8">
        <v>74</v>
      </c>
      <c r="B75" s="6" t="s">
        <v>163</v>
      </c>
      <c r="C75" s="6" t="s">
        <v>164</v>
      </c>
      <c r="D75" s="7" t="s">
        <v>165</v>
      </c>
      <c r="E75" s="6">
        <v>4</v>
      </c>
      <c r="F75" s="6">
        <v>210</v>
      </c>
      <c r="G75" t="str">
        <f t="shared" si="1"/>
        <v>union all select 'Infrastructure Equipment' sector, 'Backhoe Loader Operator' QP, 'IES/Q0101' QPREF, '4' nsqf, '210' duration ,'N' tradetype</v>
      </c>
    </row>
    <row r="76" spans="1:7" ht="15.75" thickBot="1" x14ac:dyDescent="0.3">
      <c r="A76" s="8">
        <v>75</v>
      </c>
      <c r="B76" s="6" t="s">
        <v>163</v>
      </c>
      <c r="C76" s="6" t="s">
        <v>166</v>
      </c>
      <c r="D76" s="7" t="s">
        <v>167</v>
      </c>
      <c r="E76" s="6">
        <v>4</v>
      </c>
      <c r="F76" s="6">
        <v>210</v>
      </c>
      <c r="G76" t="str">
        <f t="shared" si="1"/>
        <v>union all select 'Infrastructure Equipment' sector, 'Excavator Operator' QP, 'IES/Q0103' QPREF, '4' nsqf, '210' duration ,'N' tradetype</v>
      </c>
    </row>
    <row r="77" spans="1:7" ht="15.75" thickBot="1" x14ac:dyDescent="0.3">
      <c r="A77" s="8">
        <v>76</v>
      </c>
      <c r="B77" s="6" t="s">
        <v>163</v>
      </c>
      <c r="C77" s="6" t="s">
        <v>168</v>
      </c>
      <c r="D77" s="7" t="s">
        <v>169</v>
      </c>
      <c r="E77" s="6">
        <v>3</v>
      </c>
      <c r="F77" s="6">
        <v>150</v>
      </c>
      <c r="G77" t="str">
        <f t="shared" si="1"/>
        <v>union all select 'Infrastructure Equipment' sector, 'Junior Backhoe Operator' QP, 'IES/Q0102' QPREF, '3' nsqf, '150' duration ,'N' tradetype</v>
      </c>
    </row>
    <row r="78" spans="1:7" ht="15.75" thickBot="1" x14ac:dyDescent="0.3">
      <c r="A78" s="8">
        <v>77</v>
      </c>
      <c r="B78" s="6" t="s">
        <v>163</v>
      </c>
      <c r="C78" s="6" t="s">
        <v>170</v>
      </c>
      <c r="D78" s="7" t="s">
        <v>171</v>
      </c>
      <c r="E78" s="6">
        <v>3</v>
      </c>
      <c r="F78" s="6">
        <v>170</v>
      </c>
      <c r="G78" t="str">
        <f t="shared" si="1"/>
        <v>union all select 'Infrastructure Equipment' sector, 'Junior Excavator Operator' QP, 'IES/Q0104' QPREF, '3' nsqf, '170' duration ,'N' tradetype</v>
      </c>
    </row>
    <row r="79" spans="1:7" ht="15.75" thickBot="1" x14ac:dyDescent="0.3">
      <c r="A79" s="8">
        <v>78</v>
      </c>
      <c r="B79" s="6" t="s">
        <v>163</v>
      </c>
      <c r="C79" s="6" t="s">
        <v>172</v>
      </c>
      <c r="D79" s="7" t="s">
        <v>173</v>
      </c>
      <c r="E79" s="6">
        <v>3</v>
      </c>
      <c r="F79" s="6">
        <v>160</v>
      </c>
      <c r="G79" t="str">
        <f t="shared" si="1"/>
        <v>union all select 'Infrastructure Equipment' sector, 'Junior Mechanic – Elec/Electronics/ Instruments' QP, 'IES/Q1106' QPREF, '3' nsqf, '160' duration ,'N' tradetype</v>
      </c>
    </row>
    <row r="80" spans="1:7" ht="15.75" thickBot="1" x14ac:dyDescent="0.3">
      <c r="A80" s="8">
        <v>79</v>
      </c>
      <c r="B80" s="6" t="s">
        <v>163</v>
      </c>
      <c r="C80" s="6" t="s">
        <v>174</v>
      </c>
      <c r="D80" s="7" t="s">
        <v>175</v>
      </c>
      <c r="E80" s="6">
        <v>3</v>
      </c>
      <c r="F80" s="6">
        <v>160</v>
      </c>
      <c r="G80" t="str">
        <f t="shared" si="1"/>
        <v>union all select 'Infrastructure Equipment' sector, 'Junior Mechanic (Engine)' QP, 'IES/Q1102' QPREF, '3' nsqf, '160' duration ,'N' tradetype</v>
      </c>
    </row>
    <row r="81" spans="1:7" ht="15.75" thickBot="1" x14ac:dyDescent="0.3">
      <c r="A81" s="8">
        <v>80</v>
      </c>
      <c r="B81" s="6" t="s">
        <v>163</v>
      </c>
      <c r="C81" s="6" t="s">
        <v>176</v>
      </c>
      <c r="D81" s="7" t="s">
        <v>177</v>
      </c>
      <c r="E81" s="6">
        <v>3</v>
      </c>
      <c r="F81" s="6">
        <v>160</v>
      </c>
      <c r="G81" t="str">
        <f t="shared" si="1"/>
        <v>union all select 'Infrastructure Equipment' sector, 'Junior Mechanic (Hydraulic)' QP, 'IES/Q1104' QPREF, '3' nsqf, '160' duration ,'N' tradetype</v>
      </c>
    </row>
    <row r="82" spans="1:7" ht="15.75" thickBot="1" x14ac:dyDescent="0.3">
      <c r="A82" s="8">
        <v>81</v>
      </c>
      <c r="B82" s="6" t="s">
        <v>163</v>
      </c>
      <c r="C82" s="6" t="s">
        <v>178</v>
      </c>
      <c r="D82" s="7" t="s">
        <v>179</v>
      </c>
      <c r="E82" s="6">
        <v>3</v>
      </c>
      <c r="F82" s="6">
        <v>150</v>
      </c>
      <c r="G82" t="str">
        <f t="shared" si="1"/>
        <v>union all select 'Infrastructure Equipment' sector, 'Junior Operator Crane' QP, 'IES/Q0111' QPREF, '3' nsqf, '150' duration ,'N' tradetype</v>
      </c>
    </row>
    <row r="83" spans="1:7" ht="15.75" thickBot="1" x14ac:dyDescent="0.3">
      <c r="A83" s="8">
        <v>82</v>
      </c>
      <c r="B83" s="6" t="s">
        <v>180</v>
      </c>
      <c r="C83" s="6" t="s">
        <v>181</v>
      </c>
      <c r="D83" s="7" t="s">
        <v>182</v>
      </c>
      <c r="E83" s="6">
        <v>3</v>
      </c>
      <c r="F83" s="6">
        <v>300</v>
      </c>
      <c r="G83" t="str">
        <f t="shared" si="1"/>
        <v>union all select 'Iron &amp; Steel' sector, 'Fitter - Instrumentation' QP, 'ISC/Q1102' QPREF, '3' nsqf, '300' duration ,'N' tradetype</v>
      </c>
    </row>
    <row r="84" spans="1:7" ht="15.75" thickBot="1" x14ac:dyDescent="0.3">
      <c r="A84" s="8">
        <v>83</v>
      </c>
      <c r="B84" s="6" t="s">
        <v>180</v>
      </c>
      <c r="C84" s="6" t="s">
        <v>183</v>
      </c>
      <c r="D84" s="7" t="s">
        <v>184</v>
      </c>
      <c r="E84" s="6">
        <v>3</v>
      </c>
      <c r="F84" s="6">
        <v>310</v>
      </c>
      <c r="G84" t="str">
        <f t="shared" si="1"/>
        <v>union all select 'Iron &amp; Steel' sector, 'Fitter Electrical Assembly' QP, 'ISC/Q1001' QPREF, '3' nsqf, '310' duration ,'N' tradetype</v>
      </c>
    </row>
    <row r="85" spans="1:7" ht="15.75" thickBot="1" x14ac:dyDescent="0.3">
      <c r="A85" s="8">
        <v>84</v>
      </c>
      <c r="B85" s="6" t="s">
        <v>180</v>
      </c>
      <c r="C85" s="6" t="s">
        <v>185</v>
      </c>
      <c r="D85" s="7" t="s">
        <v>186</v>
      </c>
      <c r="E85" s="6">
        <v>3</v>
      </c>
      <c r="F85" s="6">
        <v>300</v>
      </c>
      <c r="G85" t="str">
        <f t="shared" si="1"/>
        <v>union all select 'Iron &amp; Steel' sector, 'Fitter Electronic Assembly' QP, 'ISC/Q1101' QPREF, '3' nsqf, '300' duration ,'N' tradetype</v>
      </c>
    </row>
    <row r="86" spans="1:7" ht="15.75" thickBot="1" x14ac:dyDescent="0.3">
      <c r="A86" s="8">
        <v>85</v>
      </c>
      <c r="B86" s="6" t="s">
        <v>180</v>
      </c>
      <c r="C86" s="6" t="s">
        <v>187</v>
      </c>
      <c r="D86" s="7" t="s">
        <v>188</v>
      </c>
      <c r="E86" s="6">
        <v>3</v>
      </c>
      <c r="F86" s="6">
        <v>250</v>
      </c>
      <c r="G86" t="str">
        <f t="shared" si="1"/>
        <v>union all select 'Iron &amp; Steel' sector, 'Rigger : Rigging of heavy material' QP, 'ISC/Q0908' QPREF, '3' nsqf, '250' duration ,'N' tradetype</v>
      </c>
    </row>
    <row r="87" spans="1:7" ht="15.75" thickBot="1" x14ac:dyDescent="0.3">
      <c r="A87" s="8">
        <v>86</v>
      </c>
      <c r="B87" s="6" t="s">
        <v>189</v>
      </c>
      <c r="C87" s="6" t="s">
        <v>190</v>
      </c>
      <c r="D87" s="7" t="s">
        <v>191</v>
      </c>
      <c r="E87" s="6">
        <v>4</v>
      </c>
      <c r="F87" s="6">
        <v>200</v>
      </c>
      <c r="G87" t="str">
        <f t="shared" si="1"/>
        <v>union all select 'Leather' sector, 'Stitcher (Goods &amp; Garments)' QP, 'LSS/Q5501' QPREF, '4' nsqf, '200' duration ,'N' tradetype</v>
      </c>
    </row>
    <row r="88" spans="1:7" ht="30.75" customHeight="1" x14ac:dyDescent="0.25">
      <c r="A88" s="15">
        <v>87</v>
      </c>
      <c r="B88" s="9" t="s">
        <v>303</v>
      </c>
      <c r="C88" s="15" t="s">
        <v>192</v>
      </c>
      <c r="D88" s="15" t="s">
        <v>193</v>
      </c>
      <c r="E88" s="15">
        <v>4</v>
      </c>
      <c r="F88" s="15">
        <v>160</v>
      </c>
      <c r="G88" t="str">
        <f t="shared" si="1"/>
        <v>union all select 'Management and Entrepreneurship &amp; Professional' sector, 'Unarmed Security Guard' QP, 'MEP/Q7101' QPREF, '4' nsqf, '160' duration ,'N' tradetype</v>
      </c>
    </row>
    <row r="89" spans="1:7" ht="15.75" thickBot="1" x14ac:dyDescent="0.3">
      <c r="A89" s="8">
        <v>88</v>
      </c>
      <c r="B89" s="6" t="s">
        <v>194</v>
      </c>
      <c r="C89" s="6" t="s">
        <v>195</v>
      </c>
      <c r="D89" s="6" t="s">
        <v>196</v>
      </c>
      <c r="E89" s="6">
        <v>4</v>
      </c>
      <c r="F89" s="6">
        <v>240</v>
      </c>
      <c r="G89" t="str">
        <f t="shared" si="1"/>
        <v>union all select 'Media &amp; Entertainment' sector, 'Make-up artist' QP, 'MES/Q1801' QPREF, '4' nsqf, '240' duration ,'N' tradetype</v>
      </c>
    </row>
    <row r="90" spans="1:7" ht="15.75" thickBot="1" x14ac:dyDescent="0.3">
      <c r="A90" s="8">
        <v>89</v>
      </c>
      <c r="B90" s="6" t="s">
        <v>194</v>
      </c>
      <c r="C90" s="6" t="s">
        <v>197</v>
      </c>
      <c r="D90" s="6" t="s">
        <v>198</v>
      </c>
      <c r="E90" s="6">
        <v>4</v>
      </c>
      <c r="F90" s="6">
        <v>240</v>
      </c>
      <c r="G90" t="str">
        <f t="shared" si="1"/>
        <v>union all select 'Media &amp; Entertainment' sector, 'Hairdresser' QP, 'MES/Q1802' QPREF, '4' nsqf, '240' duration ,'N' tradetype</v>
      </c>
    </row>
    <row r="91" spans="1:7" ht="15.75" thickBot="1" x14ac:dyDescent="0.3">
      <c r="A91" s="8">
        <v>90</v>
      </c>
      <c r="B91" s="6" t="s">
        <v>194</v>
      </c>
      <c r="C91" s="6" t="s">
        <v>199</v>
      </c>
      <c r="D91" s="6" t="s">
        <v>200</v>
      </c>
      <c r="E91" s="6">
        <v>4</v>
      </c>
      <c r="F91" s="6">
        <v>240</v>
      </c>
      <c r="G91" t="str">
        <f t="shared" si="1"/>
        <v>union all select 'Media &amp; Entertainment' sector, 'Editor' QP, 'MES/Q1401' QPREF, '4' nsqf, '240' duration ,'N' tradetype</v>
      </c>
    </row>
    <row r="92" spans="1:7" ht="15.75" thickBot="1" x14ac:dyDescent="0.3">
      <c r="A92" s="8">
        <v>91</v>
      </c>
      <c r="B92" s="6" t="s">
        <v>194</v>
      </c>
      <c r="C92" s="6" t="s">
        <v>201</v>
      </c>
      <c r="D92" s="6" t="s">
        <v>202</v>
      </c>
      <c r="E92" s="6">
        <v>4</v>
      </c>
      <c r="F92" s="6">
        <v>240</v>
      </c>
      <c r="G92" t="str">
        <f t="shared" si="1"/>
        <v>union all select 'Media &amp; Entertainment' sector, 'Sound Editor' QP, 'MES/Q3404' QPREF, '4' nsqf, '240' duration ,'N' tradetype</v>
      </c>
    </row>
    <row r="93" spans="1:7" ht="15.75" thickBot="1" x14ac:dyDescent="0.3">
      <c r="A93" s="8">
        <v>92</v>
      </c>
      <c r="B93" s="6" t="s">
        <v>203</v>
      </c>
      <c r="C93" s="6" t="s">
        <v>204</v>
      </c>
      <c r="D93" s="6" t="s">
        <v>205</v>
      </c>
      <c r="E93" s="6">
        <v>4</v>
      </c>
      <c r="F93" s="6">
        <v>510</v>
      </c>
      <c r="G93" t="str">
        <f t="shared" si="1"/>
        <v>union all select 'Mining' sector, 'Mining - Wire saw Operator' QP, 'MIN/Q0203' QPREF, '4' nsqf, '510' duration ,'N' tradetype</v>
      </c>
    </row>
    <row r="94" spans="1:7" ht="15.75" thickBot="1" x14ac:dyDescent="0.3">
      <c r="A94" s="8">
        <v>93</v>
      </c>
      <c r="B94" s="6" t="s">
        <v>203</v>
      </c>
      <c r="C94" s="6" t="s">
        <v>206</v>
      </c>
      <c r="D94" s="6" t="s">
        <v>207</v>
      </c>
      <c r="E94" s="6">
        <v>4</v>
      </c>
      <c r="F94" s="6">
        <v>510</v>
      </c>
      <c r="G94" t="str">
        <f t="shared" si="1"/>
        <v>union all select 'Mining' sector, 'Mining - Loader Operator' QP, 'MIN/Q0208' QPREF, '4' nsqf, '510' duration ,'N' tradetype</v>
      </c>
    </row>
    <row r="95" spans="1:7" ht="15.75" thickBot="1" x14ac:dyDescent="0.3">
      <c r="A95" s="8">
        <v>94</v>
      </c>
      <c r="B95" s="6" t="s">
        <v>203</v>
      </c>
      <c r="C95" s="6" t="s">
        <v>208</v>
      </c>
      <c r="D95" s="6" t="s">
        <v>209</v>
      </c>
      <c r="E95" s="6">
        <v>3</v>
      </c>
      <c r="F95" s="6">
        <v>330</v>
      </c>
      <c r="G95" t="str">
        <f t="shared" si="1"/>
        <v>union all select 'Mining' sector, 'Mining - Mechanic / Fitter' QP, 'MIN/Q0304' QPREF, '3' nsqf, '330' duration ,'N' tradetype</v>
      </c>
    </row>
    <row r="96" spans="1:7" ht="15.75" thickBot="1" x14ac:dyDescent="0.3">
      <c r="A96" s="8">
        <v>95</v>
      </c>
      <c r="B96" s="6" t="s">
        <v>203</v>
      </c>
      <c r="C96" s="6" t="s">
        <v>210</v>
      </c>
      <c r="D96" s="6" t="s">
        <v>211</v>
      </c>
      <c r="E96" s="6">
        <v>4</v>
      </c>
      <c r="F96" s="6">
        <v>540</v>
      </c>
      <c r="G96" t="str">
        <f t="shared" si="1"/>
        <v>union all select 'Mining' sector, 'Mine Electrician' QP, 'MIN/Q0416' QPREF, '4' nsqf, '540' duration ,'N' tradetype</v>
      </c>
    </row>
    <row r="97" spans="1:7" ht="15.75" thickBot="1" x14ac:dyDescent="0.3">
      <c r="A97" s="8">
        <v>96</v>
      </c>
      <c r="B97" s="6" t="s">
        <v>203</v>
      </c>
      <c r="C97" s="6" t="s">
        <v>212</v>
      </c>
      <c r="D97" s="6" t="s">
        <v>213</v>
      </c>
      <c r="E97" s="6">
        <v>4</v>
      </c>
      <c r="F97" s="6">
        <v>350</v>
      </c>
      <c r="G97" t="str">
        <f t="shared" si="1"/>
        <v>union all select 'Mining' sector, 'Mine Welder' QP, 'MIN/Q0423' QPREF, '4' nsqf, '350' duration ,'N' tradetype</v>
      </c>
    </row>
    <row r="98" spans="1:7" ht="15.75" thickBot="1" x14ac:dyDescent="0.3">
      <c r="A98" s="8">
        <v>97</v>
      </c>
      <c r="B98" s="6" t="s">
        <v>214</v>
      </c>
      <c r="C98" s="6" t="s">
        <v>215</v>
      </c>
      <c r="D98" s="6" t="s">
        <v>216</v>
      </c>
      <c r="E98" s="6">
        <v>3</v>
      </c>
      <c r="F98" s="6">
        <v>200</v>
      </c>
      <c r="G98" t="str">
        <f t="shared" si="1"/>
        <v>union all select 'Plumbing' sector, 'Plumber (After Sales Service)' QP, 'PSC/Q0303' QPREF, '3' nsqf, '200' duration ,'N' tradetype</v>
      </c>
    </row>
    <row r="99" spans="1:7" ht="15.75" thickBot="1" x14ac:dyDescent="0.3">
      <c r="A99" s="8">
        <v>98</v>
      </c>
      <c r="B99" s="6" t="s">
        <v>217</v>
      </c>
      <c r="C99" s="6" t="s">
        <v>218</v>
      </c>
      <c r="D99" s="6" t="s">
        <v>219</v>
      </c>
      <c r="E99" s="6">
        <v>4</v>
      </c>
      <c r="F99" s="6">
        <v>350</v>
      </c>
      <c r="G99" t="str">
        <f t="shared" si="1"/>
        <v>union all select 'Power' sector, 'Distribution Lineman' QP, 'PSS/Q0102' QPREF, '4' nsqf, '350' duration ,'N' tradetype</v>
      </c>
    </row>
    <row r="100" spans="1:7" ht="15.75" thickBot="1" x14ac:dyDescent="0.3">
      <c r="A100" s="8">
        <v>99</v>
      </c>
      <c r="B100" s="6" t="s">
        <v>217</v>
      </c>
      <c r="C100" s="6" t="s">
        <v>220</v>
      </c>
      <c r="D100" s="6" t="s">
        <v>221</v>
      </c>
      <c r="E100" s="6">
        <v>3</v>
      </c>
      <c r="F100" s="6">
        <v>350</v>
      </c>
      <c r="G100" t="str">
        <f t="shared" si="1"/>
        <v>union all select 'Power' sector, 'Consumer Energy Meter Technician' QP, 'PSS/Q0107' QPREF, '3' nsqf, '350' duration ,'N' tradetype</v>
      </c>
    </row>
    <row r="101" spans="1:7" ht="15.75" thickBot="1" x14ac:dyDescent="0.3">
      <c r="A101" s="8">
        <v>100</v>
      </c>
      <c r="B101" s="6" t="s">
        <v>217</v>
      </c>
      <c r="C101" s="6" t="s">
        <v>222</v>
      </c>
      <c r="D101" s="6" t="s">
        <v>223</v>
      </c>
      <c r="E101" s="6">
        <v>3</v>
      </c>
      <c r="F101" s="6">
        <v>200</v>
      </c>
      <c r="G101" t="str">
        <f t="shared" si="1"/>
        <v>union all select 'Power' sector, 'Assistant-Electricity-Meter-Reader-Billing-and-Cash-Collector' QP, 'PSS/Q3001' QPREF, '3' nsqf, '200' duration ,'N' tradetype</v>
      </c>
    </row>
    <row r="102" spans="1:7" ht="15.75" thickBot="1" x14ac:dyDescent="0.3">
      <c r="A102" s="8">
        <v>101</v>
      </c>
      <c r="B102" s="6" t="s">
        <v>217</v>
      </c>
      <c r="C102" s="6" t="s">
        <v>224</v>
      </c>
      <c r="D102" s="6" t="s">
        <v>225</v>
      </c>
      <c r="E102" s="6">
        <v>3</v>
      </c>
      <c r="F102" s="6">
        <v>200</v>
      </c>
      <c r="G102" t="str">
        <f t="shared" si="1"/>
        <v>union all select 'Power' sector, 'Assistant Technician -Street Light Installation &amp; Maintenance' QP, 'PSS/Q6003' QPREF, '3' nsqf, '200' duration ,'N' tradetype</v>
      </c>
    </row>
    <row r="103" spans="1:7" ht="15.75" thickBot="1" x14ac:dyDescent="0.3">
      <c r="A103" s="8">
        <v>102</v>
      </c>
      <c r="B103" s="6" t="s">
        <v>217</v>
      </c>
      <c r="C103" s="6" t="s">
        <v>226</v>
      </c>
      <c r="D103" s="6" t="s">
        <v>227</v>
      </c>
      <c r="E103" s="6">
        <v>4</v>
      </c>
      <c r="F103" s="6">
        <v>350</v>
      </c>
      <c r="G103" t="str">
        <f t="shared" si="1"/>
        <v>union all select 'Power' sector, 'Technician- Distribution Transformer Repair' QP, 'PSS/Q3003' QPREF, '4' nsqf, '350' duration ,'N' tradetype</v>
      </c>
    </row>
    <row r="104" spans="1:7" ht="15.75" thickBot="1" x14ac:dyDescent="0.3">
      <c r="A104" s="8">
        <v>103</v>
      </c>
      <c r="B104" s="6" t="s">
        <v>217</v>
      </c>
      <c r="C104" s="6" t="s">
        <v>228</v>
      </c>
      <c r="D104" s="6" t="s">
        <v>229</v>
      </c>
      <c r="E104" s="6">
        <v>3</v>
      </c>
      <c r="F104" s="6">
        <v>350</v>
      </c>
      <c r="G104" t="str">
        <f t="shared" si="1"/>
        <v>union all select 'Power' sector, 'Attendant Sub-Station (66/11, 33/11 KV)- Power Distribution' QP, 'PSS/Q3002' QPREF, '3' nsqf, '350' duration ,'N' tradetype</v>
      </c>
    </row>
    <row r="105" spans="1:7" ht="15.75" thickBot="1" x14ac:dyDescent="0.3">
      <c r="A105" s="8">
        <v>104</v>
      </c>
      <c r="B105" s="6" t="s">
        <v>230</v>
      </c>
      <c r="C105" s="6" t="s">
        <v>231</v>
      </c>
      <c r="D105" s="6" t="s">
        <v>232</v>
      </c>
      <c r="E105" s="6">
        <v>4</v>
      </c>
      <c r="F105" s="6">
        <v>280</v>
      </c>
      <c r="G105" t="str">
        <f t="shared" si="1"/>
        <v>union all select 'Retail' sector, 'Retail Sales Associate' QP, 'RAS/Q0104' QPREF, '4' nsqf, '280' duration ,'N' tradetype</v>
      </c>
    </row>
    <row r="106" spans="1:7" ht="15.75" thickBot="1" x14ac:dyDescent="0.3">
      <c r="A106" s="8">
        <v>105</v>
      </c>
      <c r="B106" s="6" t="s">
        <v>230</v>
      </c>
      <c r="C106" s="6" t="s">
        <v>233</v>
      </c>
      <c r="D106" s="6" t="s">
        <v>234</v>
      </c>
      <c r="E106" s="6">
        <v>3</v>
      </c>
      <c r="F106" s="6">
        <v>280</v>
      </c>
      <c r="G106" t="str">
        <f t="shared" si="1"/>
        <v>union all select 'Retail' sector, 'Retail Trainee Associate' QP, 'RAS/Q0103' QPREF, '3' nsqf, '280' duration ,'N' tradetype</v>
      </c>
    </row>
    <row r="107" spans="1:7" ht="15.75" thickBot="1" x14ac:dyDescent="0.3">
      <c r="A107" s="8">
        <v>106</v>
      </c>
      <c r="B107" s="6" t="s">
        <v>235</v>
      </c>
      <c r="C107" s="6" t="s">
        <v>236</v>
      </c>
      <c r="D107" s="6" t="s">
        <v>237</v>
      </c>
      <c r="E107" s="6">
        <v>4</v>
      </c>
      <c r="F107" s="6">
        <v>350</v>
      </c>
      <c r="G107" t="str">
        <f t="shared" si="1"/>
        <v>union all select 'Rubber' sector, 'Mill Operator' QP, 'RSC/Q0101' QPREF, '4' nsqf, '350' duration ,'N' tradetype</v>
      </c>
    </row>
    <row r="108" spans="1:7" ht="15.75" thickBot="1" x14ac:dyDescent="0.3">
      <c r="A108" s="8">
        <v>107</v>
      </c>
      <c r="B108" s="6" t="s">
        <v>235</v>
      </c>
      <c r="C108" s="6" t="s">
        <v>238</v>
      </c>
      <c r="D108" s="6" t="s">
        <v>239</v>
      </c>
      <c r="E108" s="6">
        <v>4</v>
      </c>
      <c r="F108" s="6">
        <v>200</v>
      </c>
      <c r="G108" t="str">
        <f t="shared" si="1"/>
        <v>union all select 'Rubber' sector, 'Rubber Nursery Worker - General' QP, 'RSC/Q6005' QPREF, '4' nsqf, '200' duration ,'N' tradetype</v>
      </c>
    </row>
    <row r="109" spans="1:7" ht="15.75" thickBot="1" x14ac:dyDescent="0.3">
      <c r="A109" s="8">
        <v>108</v>
      </c>
      <c r="B109" s="6" t="s">
        <v>235</v>
      </c>
      <c r="C109" s="6" t="s">
        <v>240</v>
      </c>
      <c r="D109" s="6" t="s">
        <v>241</v>
      </c>
      <c r="E109" s="6">
        <v>4</v>
      </c>
      <c r="F109" s="6">
        <v>200</v>
      </c>
      <c r="G109" t="str">
        <f t="shared" si="1"/>
        <v>union all select 'Rubber' sector, 'Latex Harvest Technician (Tapper)' QP, 'RSC/Q6103' QPREF, '4' nsqf, '200' duration ,'N' tradetype</v>
      </c>
    </row>
    <row r="110" spans="1:7" ht="15.75" thickBot="1" x14ac:dyDescent="0.3">
      <c r="A110" s="8">
        <v>109</v>
      </c>
      <c r="B110" s="6" t="s">
        <v>235</v>
      </c>
      <c r="C110" s="6" t="s">
        <v>242</v>
      </c>
      <c r="D110" s="6" t="s">
        <v>243</v>
      </c>
      <c r="E110" s="6">
        <v>4</v>
      </c>
      <c r="F110" s="6">
        <v>200</v>
      </c>
      <c r="G110" t="str">
        <f t="shared" si="1"/>
        <v>union all select 'Rubber' sector, 'General Worker - Rubber Plantation' QP, 'RSC/Q6107' QPREF, '4' nsqf, '200' duration ,'N' tradetype</v>
      </c>
    </row>
    <row r="111" spans="1:7" ht="15.75" thickBot="1" x14ac:dyDescent="0.3">
      <c r="A111" s="8">
        <v>110</v>
      </c>
      <c r="B111" s="6" t="s">
        <v>244</v>
      </c>
      <c r="C111" s="6" t="s">
        <v>245</v>
      </c>
      <c r="D111" s="6" t="s">
        <v>246</v>
      </c>
      <c r="E111" s="6">
        <v>4</v>
      </c>
      <c r="F111" s="6">
        <v>200</v>
      </c>
      <c r="G111" t="str">
        <f t="shared" si="1"/>
        <v>union all select 'Telecom' sector, 'Customer Care Executive (Call Centre)' QP, 'TEL/Q0100' QPREF, '4' nsqf, '200' duration ,'N' tradetype</v>
      </c>
    </row>
    <row r="112" spans="1:7" ht="15.75" thickBot="1" x14ac:dyDescent="0.3">
      <c r="A112" s="8">
        <v>111</v>
      </c>
      <c r="B112" s="6" t="s">
        <v>244</v>
      </c>
      <c r="C112" s="6" t="s">
        <v>247</v>
      </c>
      <c r="D112" s="6" t="s">
        <v>248</v>
      </c>
      <c r="E112" s="6">
        <v>4</v>
      </c>
      <c r="F112" s="6">
        <v>200</v>
      </c>
      <c r="G112" t="str">
        <f t="shared" si="1"/>
        <v>union all select 'Telecom' sector, 'Customer Care Executive (Relationship Centre)' QP, 'TEL/Q0101' QPREF, '4' nsqf, '200' duration ,'N' tradetype</v>
      </c>
    </row>
    <row r="113" spans="1:7" ht="15.75" thickBot="1" x14ac:dyDescent="0.3">
      <c r="A113" s="8">
        <v>112</v>
      </c>
      <c r="B113" s="6" t="s">
        <v>244</v>
      </c>
      <c r="C113" s="6" t="s">
        <v>249</v>
      </c>
      <c r="D113" s="6" t="s">
        <v>250</v>
      </c>
      <c r="E113" s="6">
        <v>4</v>
      </c>
      <c r="F113" s="6">
        <v>200</v>
      </c>
      <c r="G113" t="str">
        <f t="shared" si="1"/>
        <v>union all select 'Telecom' sector, 'Customer Care Executive (Repair Centre)' QP, 'TEL/Q2200' QPREF, '4' nsqf, '200' duration ,'N' tradetype</v>
      </c>
    </row>
    <row r="114" spans="1:7" ht="15.75" thickBot="1" x14ac:dyDescent="0.3">
      <c r="A114" s="8">
        <v>113</v>
      </c>
      <c r="B114" s="6" t="s">
        <v>244</v>
      </c>
      <c r="C114" s="6" t="s">
        <v>251</v>
      </c>
      <c r="D114" s="6" t="s">
        <v>252</v>
      </c>
      <c r="E114" s="6">
        <v>4</v>
      </c>
      <c r="F114" s="6">
        <v>200</v>
      </c>
      <c r="G114" t="str">
        <f t="shared" si="1"/>
        <v>union all select 'Telecom' sector, 'Distributor Sales Representative' QP, 'TEL/Q2100' QPREF, '4' nsqf, '200' duration ,'N' tradetype</v>
      </c>
    </row>
    <row r="115" spans="1:7" ht="15.75" thickBot="1" x14ac:dyDescent="0.3">
      <c r="A115" s="8">
        <v>114</v>
      </c>
      <c r="B115" s="6" t="s">
        <v>244</v>
      </c>
      <c r="C115" s="6" t="s">
        <v>253</v>
      </c>
      <c r="D115" s="6" t="s">
        <v>254</v>
      </c>
      <c r="E115" s="6">
        <v>4</v>
      </c>
      <c r="F115" s="6">
        <v>200</v>
      </c>
      <c r="G115" t="str">
        <f t="shared" si="1"/>
        <v>union all select 'Telecom' sector, 'Field Sales Executive-Telecom Plan &amp; Services' QP, 'TEL/Q0200' QPREF, '4' nsqf, '200' duration ,'N' tradetype</v>
      </c>
    </row>
    <row r="116" spans="1:7" ht="15.75" thickBot="1" x14ac:dyDescent="0.3">
      <c r="A116" s="8">
        <v>115</v>
      </c>
      <c r="B116" s="6" t="s">
        <v>244</v>
      </c>
      <c r="C116" s="6" t="s">
        <v>255</v>
      </c>
      <c r="D116" s="6" t="s">
        <v>256</v>
      </c>
      <c r="E116" s="6">
        <v>4</v>
      </c>
      <c r="F116" s="6">
        <v>300</v>
      </c>
      <c r="G116" t="str">
        <f t="shared" si="1"/>
        <v>union all select 'Telecom' sector, 'Grass Root Telecom Provider (GRTP)' QP, 'TEL/Q6207' QPREF, '4' nsqf, '300' duration ,'N' tradetype</v>
      </c>
    </row>
    <row r="117" spans="1:7" ht="15.75" thickBot="1" x14ac:dyDescent="0.3">
      <c r="A117" s="8">
        <v>116</v>
      </c>
      <c r="B117" s="6" t="s">
        <v>244</v>
      </c>
      <c r="C117" s="6" t="s">
        <v>257</v>
      </c>
      <c r="D117" s="6" t="s">
        <v>258</v>
      </c>
      <c r="E117" s="6">
        <v>4</v>
      </c>
      <c r="F117" s="6">
        <v>300</v>
      </c>
      <c r="G117" t="str">
        <f t="shared" si="1"/>
        <v>union all select 'Telecom' sector, 'Handset Repair Engineer' QP, 'TEL/Q2201' QPREF, '4' nsqf, '300' duration ,'N' tradetype</v>
      </c>
    </row>
    <row r="118" spans="1:7" ht="15.75" thickBot="1" x14ac:dyDescent="0.3">
      <c r="A118" s="8">
        <v>117</v>
      </c>
      <c r="B118" s="6" t="s">
        <v>244</v>
      </c>
      <c r="C118" s="6" t="s">
        <v>259</v>
      </c>
      <c r="D118" s="6" t="s">
        <v>260</v>
      </c>
      <c r="E118" s="6">
        <v>4</v>
      </c>
      <c r="F118" s="6">
        <v>200</v>
      </c>
      <c r="G118" t="str">
        <f t="shared" si="1"/>
        <v>union all select 'Telecom' sector, 'Telecom -In-store promoter' QP, 'TEL/Q2101' QPREF, '4' nsqf, '200' duration ,'N' tradetype</v>
      </c>
    </row>
    <row r="119" spans="1:7" ht="15.75" thickBot="1" x14ac:dyDescent="0.3">
      <c r="A119" s="8">
        <v>118</v>
      </c>
      <c r="B119" s="6" t="s">
        <v>244</v>
      </c>
      <c r="C119" s="6" t="s">
        <v>261</v>
      </c>
      <c r="D119" s="6" t="s">
        <v>262</v>
      </c>
      <c r="E119" s="6">
        <v>4</v>
      </c>
      <c r="F119" s="6">
        <v>300</v>
      </c>
      <c r="G119" t="str">
        <f t="shared" si="1"/>
        <v>union all select 'Telecom' sector, 'Optical Fiber Technician' QP, 'TEL/Q6401' QPREF, '4' nsqf, '300' duration ,'N' tradetype</v>
      </c>
    </row>
    <row r="120" spans="1:7" ht="15.75" thickBot="1" x14ac:dyDescent="0.3">
      <c r="A120" s="8">
        <v>119</v>
      </c>
      <c r="B120" s="6" t="s">
        <v>244</v>
      </c>
      <c r="C120" s="6" t="s">
        <v>263</v>
      </c>
      <c r="D120" s="6" t="s">
        <v>264</v>
      </c>
      <c r="E120" s="6">
        <v>4</v>
      </c>
      <c r="F120" s="6">
        <v>200</v>
      </c>
      <c r="G120" t="str">
        <f t="shared" si="1"/>
        <v>union all select 'Telecom' sector, 'Sales Executive (Broadband)' QP, 'TEL/Q0201' QPREF, '4' nsqf, '200' duration ,'N' tradetype</v>
      </c>
    </row>
    <row r="121" spans="1:7" x14ac:dyDescent="0.25">
      <c r="A121" s="15">
        <v>120</v>
      </c>
      <c r="B121" s="15" t="s">
        <v>244</v>
      </c>
      <c r="C121" s="9" t="s">
        <v>304</v>
      </c>
      <c r="D121" s="15" t="s">
        <v>265</v>
      </c>
      <c r="E121" s="15">
        <v>4</v>
      </c>
      <c r="F121" s="15">
        <v>250</v>
      </c>
      <c r="G121" t="str">
        <f t="shared" si="1"/>
        <v>union all select 'Telecom' sector, 'Telecom Terminal Equipment Application Developer (Android Application)' QP, 'TEL/Q2300' QPREF, '4' nsqf, '250' duration ,'N' tradetype</v>
      </c>
    </row>
    <row r="122" spans="1:7" ht="15.75" thickBot="1" x14ac:dyDescent="0.3">
      <c r="A122" s="8">
        <v>121</v>
      </c>
      <c r="B122" s="6" t="s">
        <v>244</v>
      </c>
      <c r="C122" s="6" t="s">
        <v>266</v>
      </c>
      <c r="D122" s="6" t="s">
        <v>267</v>
      </c>
      <c r="E122" s="6">
        <v>4</v>
      </c>
      <c r="F122" s="6">
        <v>300</v>
      </c>
      <c r="G122" t="str">
        <f t="shared" si="1"/>
        <v>union all select 'Telecom' sector, 'Telecom- Tower Technician' QP, 'TEL/Q4100' QPREF, '4' nsqf, '300' duration ,'N' tradetype</v>
      </c>
    </row>
    <row r="123" spans="1:7" ht="15.75" thickBot="1" x14ac:dyDescent="0.3">
      <c r="A123" s="8">
        <v>122</v>
      </c>
      <c r="B123" s="7" t="s">
        <v>268</v>
      </c>
      <c r="C123" s="6" t="s">
        <v>269</v>
      </c>
      <c r="D123" s="6" t="s">
        <v>270</v>
      </c>
      <c r="E123" s="6">
        <v>4</v>
      </c>
      <c r="F123" s="6">
        <v>280</v>
      </c>
      <c r="G123" t="str">
        <f t="shared" si="1"/>
        <v>union all select 'Tourism &amp; Hospitality' sector, 'Front Office Associate' QP, 'THC/Q0102' QPREF, '4' nsqf, '280' duration ,'N' tradetype</v>
      </c>
    </row>
    <row r="124" spans="1:7" ht="15.75" thickBot="1" x14ac:dyDescent="0.3">
      <c r="A124" s="8">
        <v>123</v>
      </c>
      <c r="B124" s="7" t="s">
        <v>271</v>
      </c>
      <c r="C124" s="6" t="s">
        <v>231</v>
      </c>
      <c r="D124" s="6" t="s">
        <v>272</v>
      </c>
      <c r="E124" s="6" t="s">
        <v>273</v>
      </c>
      <c r="F124" s="6">
        <v>280</v>
      </c>
      <c r="G124" t="str">
        <f t="shared" si="1"/>
        <v>union all select 'People with Disability*' sector, 'Retail Sales Associate' QP, 'PWR/Q0104' QPREF, '4*' nsqf, '280' duration ,'N' tradetype</v>
      </c>
    </row>
    <row r="125" spans="1:7" ht="15.75" thickBot="1" x14ac:dyDescent="0.3">
      <c r="A125" s="8">
        <v>124</v>
      </c>
      <c r="B125" s="7" t="s">
        <v>271</v>
      </c>
      <c r="C125" s="6" t="s">
        <v>274</v>
      </c>
      <c r="D125" s="6" t="s">
        <v>275</v>
      </c>
      <c r="E125" s="6" t="s">
        <v>276</v>
      </c>
      <c r="F125" s="6">
        <v>250</v>
      </c>
      <c r="G125" t="str">
        <f t="shared" si="1"/>
        <v>union all select 'People with Disability*' sector, 'Housekeeping Attendant (Manual Cleaning)' QP, 'PWT/Q0203' QPREF, '3*' nsqf, '250' duration ,'N' tradetype</v>
      </c>
    </row>
    <row r="126" spans="1:7" ht="15.75" thickBot="1" x14ac:dyDescent="0.3">
      <c r="A126" s="8">
        <v>125</v>
      </c>
      <c r="B126" s="7" t="s">
        <v>271</v>
      </c>
      <c r="C126" s="6" t="s">
        <v>277</v>
      </c>
      <c r="D126" s="6" t="s">
        <v>278</v>
      </c>
      <c r="E126" s="6" t="s">
        <v>273</v>
      </c>
      <c r="F126" s="6">
        <v>300</v>
      </c>
      <c r="G126" t="str">
        <f t="shared" si="1"/>
        <v>union all select 'People with Disability*' sector, 'Food &amp; Beverage Service-Steward' QP, 'PWT/Q0301' QPREF, '4*' nsqf, '300' duration ,'N' tradetype</v>
      </c>
    </row>
    <row r="127" spans="1:7" ht="15.75" thickBot="1" x14ac:dyDescent="0.3">
      <c r="A127" s="8">
        <v>126</v>
      </c>
      <c r="B127" s="7" t="s">
        <v>271</v>
      </c>
      <c r="C127" s="6" t="s">
        <v>279</v>
      </c>
      <c r="D127" s="6" t="s">
        <v>280</v>
      </c>
      <c r="E127" s="6" t="s">
        <v>273</v>
      </c>
      <c r="F127" s="6">
        <v>400</v>
      </c>
      <c r="G127" t="str">
        <f t="shared" si="1"/>
        <v>union all select 'People with Disability*' sector, 'CRM Domestic Non-Voice' QP, 'PWD/SSC/Q2211' QPREF, '4*' nsqf, '400' duration ,'N' tradetype</v>
      </c>
    </row>
    <row r="128" spans="1:7" ht="15.75" thickBot="1" x14ac:dyDescent="0.3">
      <c r="A128" s="8">
        <v>127</v>
      </c>
      <c r="B128" s="7" t="s">
        <v>271</v>
      </c>
      <c r="C128" s="6" t="s">
        <v>281</v>
      </c>
      <c r="D128" s="6" t="s">
        <v>282</v>
      </c>
      <c r="E128" s="6" t="s">
        <v>273</v>
      </c>
      <c r="F128" s="6">
        <v>400</v>
      </c>
      <c r="G128" t="str">
        <f t="shared" si="1"/>
        <v>union all select 'People with Disability*' sector, 'Domestic Data Entry Operator' QP, 'PWD/SSC/Q2212' QPREF, '4*' nsqf, '400' duration ,'N' tradetype</v>
      </c>
    </row>
    <row r="129" spans="1:7" ht="15.75" thickBot="1" x14ac:dyDescent="0.3">
      <c r="A129" s="8">
        <v>128</v>
      </c>
      <c r="B129" s="7" t="s">
        <v>271</v>
      </c>
      <c r="C129" s="6" t="s">
        <v>245</v>
      </c>
      <c r="D129" s="6" t="s">
        <v>283</v>
      </c>
      <c r="E129" s="6" t="s">
        <v>273</v>
      </c>
      <c r="F129" s="6">
        <v>200</v>
      </c>
      <c r="G129" t="str">
        <f t="shared" si="1"/>
        <v>union all select 'People with Disability*' sector, 'Customer Care Executive (Call Centre)' QP, 'PWD/TEL/Q0100' QPREF, '4*' nsqf, '200' duration ,'N' tradetype</v>
      </c>
    </row>
    <row r="130" spans="1:7" ht="15.75" thickBot="1" x14ac:dyDescent="0.3">
      <c r="A130" s="8">
        <v>129</v>
      </c>
      <c r="B130" s="7" t="s">
        <v>271</v>
      </c>
      <c r="C130" s="6" t="s">
        <v>284</v>
      </c>
      <c r="D130" s="6" t="s">
        <v>285</v>
      </c>
      <c r="E130" s="6" t="s">
        <v>273</v>
      </c>
      <c r="F130" s="6">
        <v>200</v>
      </c>
      <c r="G130" t="str">
        <f t="shared" si="1"/>
        <v>union all select 'People with Disability*' sector, 'Dairy Farmer/ Entrepreneur' QP, 'PWD/AGR/Q4101' QPREF, '4*' nsqf, '200' duration ,'N' tradetype</v>
      </c>
    </row>
    <row r="131" spans="1:7" ht="15.75" thickBot="1" x14ac:dyDescent="0.3">
      <c r="A131" s="8">
        <v>130</v>
      </c>
      <c r="B131" s="7" t="s">
        <v>271</v>
      </c>
      <c r="C131" s="6" t="s">
        <v>286</v>
      </c>
      <c r="D131" s="6" t="s">
        <v>287</v>
      </c>
      <c r="E131" s="6" t="s">
        <v>273</v>
      </c>
      <c r="F131" s="6">
        <v>200</v>
      </c>
      <c r="G131" t="str">
        <f t="shared" si="1"/>
        <v>union all select 'People with Disability*' sector, 'Hand Embroiderer' QP, 'PWD/AMH/Q1001' QPREF, '4*' nsqf, '200' duration ,'N' tradetype</v>
      </c>
    </row>
    <row r="132" spans="1:7" ht="15.75" thickBot="1" x14ac:dyDescent="0.3">
      <c r="A132" s="8">
        <v>131</v>
      </c>
      <c r="B132" s="6" t="s">
        <v>271</v>
      </c>
      <c r="C132" s="6" t="s">
        <v>259</v>
      </c>
      <c r="D132" s="7" t="s">
        <v>288</v>
      </c>
      <c r="E132" s="6" t="s">
        <v>273</v>
      </c>
      <c r="F132" s="6">
        <v>200</v>
      </c>
      <c r="G132" t="str">
        <f t="shared" ref="G132:G140" si="2">"union all select '"&amp;B132&amp;"' sector, '"&amp;C132&amp;"' QP, '"&amp;D132&amp;"' QPREF, '"&amp;E132&amp;"' nsqf, '"&amp;F132&amp;"' duration ,'N' tradetype"</f>
        <v>union all select 'People with Disability*' sector, 'Telecom -In-store promoter' QP, 'PWD/TEL/Q2101' QPREF, '4*' nsqf, '200' duration ,'N' tradetype</v>
      </c>
    </row>
    <row r="133" spans="1:7" ht="15.75" thickBot="1" x14ac:dyDescent="0.3">
      <c r="A133" s="8">
        <v>132</v>
      </c>
      <c r="B133" s="6" t="s">
        <v>271</v>
      </c>
      <c r="C133" s="6" t="s">
        <v>110</v>
      </c>
      <c r="D133" s="7" t="s">
        <v>289</v>
      </c>
      <c r="E133" s="6" t="s">
        <v>273</v>
      </c>
      <c r="F133" s="6">
        <v>240</v>
      </c>
      <c r="G133" t="str">
        <f t="shared" si="2"/>
        <v>union all select 'People with Disability*' sector, 'Jam, Jelly and Ketchup Processing Technician' QP, 'PWD/FIC/Q0103' QPREF, '4*' nsqf, '240' duration ,'N' tradetype</v>
      </c>
    </row>
    <row r="134" spans="1:7" ht="15.75" thickBot="1" x14ac:dyDescent="0.3">
      <c r="A134" s="8">
        <v>133</v>
      </c>
      <c r="B134" s="6" t="s">
        <v>271</v>
      </c>
      <c r="C134" s="6" t="s">
        <v>290</v>
      </c>
      <c r="D134" s="7" t="s">
        <v>291</v>
      </c>
      <c r="E134" s="6" t="s">
        <v>276</v>
      </c>
      <c r="F134" s="6">
        <v>180</v>
      </c>
      <c r="G134" t="str">
        <f t="shared" si="2"/>
        <v>union all select 'People with Disability*' sector, 'Packer' QP, 'PWD/AMH/Q1407' QPREF, '3*' nsqf, '180' duration ,'N' tradetype</v>
      </c>
    </row>
    <row r="135" spans="1:7" x14ac:dyDescent="0.25">
      <c r="A135" s="10">
        <v>134</v>
      </c>
      <c r="B135" s="9" t="s">
        <v>271</v>
      </c>
      <c r="C135" s="9" t="s">
        <v>116</v>
      </c>
      <c r="D135" s="11" t="s">
        <v>292</v>
      </c>
      <c r="E135" s="9" t="s">
        <v>273</v>
      </c>
      <c r="F135" s="9">
        <v>240</v>
      </c>
      <c r="G135" t="str">
        <f t="shared" si="2"/>
        <v>union all select 'People with Disability*' sector, 'Pickle Making Technician' QP, 'PWD/FIC/Q0102' QPREF, '4*' nsqf, '240' duration ,'N' tradetype</v>
      </c>
    </row>
    <row r="136" spans="1:7" x14ac:dyDescent="0.25">
      <c r="A136" s="18">
        <v>135</v>
      </c>
      <c r="B136" s="18" t="s">
        <v>271</v>
      </c>
      <c r="C136" s="18" t="s">
        <v>305</v>
      </c>
      <c r="D136" s="19" t="s">
        <v>293</v>
      </c>
      <c r="E136" s="18" t="s">
        <v>276</v>
      </c>
      <c r="F136" s="18">
        <v>150</v>
      </c>
      <c r="G136" t="str">
        <f t="shared" si="2"/>
        <v>union all select 'People with Disability*' sector, 'Handmade Gold and Gems-set Jewellery - Polisher and Cleaner' QP, 'PWD/G&amp;J/Q0701' QPREF, '3*' nsqf, '150' duration ,'N' tradetype</v>
      </c>
    </row>
    <row r="137" spans="1:7" x14ac:dyDescent="0.25">
      <c r="A137" s="18">
        <v>136</v>
      </c>
      <c r="B137" s="18" t="s">
        <v>271</v>
      </c>
      <c r="C137" s="18" t="s">
        <v>294</v>
      </c>
      <c r="D137" s="19" t="s">
        <v>295</v>
      </c>
      <c r="E137" s="18" t="s">
        <v>273</v>
      </c>
      <c r="F137" s="18">
        <v>320</v>
      </c>
      <c r="G137" t="str">
        <f t="shared" si="2"/>
        <v>union all select 'People with Disability*' sector, 'Room Attendant' QP, 'PWD/THC/Q0202' QPREF, '4*' nsqf, '320' duration ,'N' tradetype</v>
      </c>
    </row>
    <row r="138" spans="1:7" ht="15.75" thickBot="1" x14ac:dyDescent="0.3">
      <c r="A138" s="8">
        <v>137</v>
      </c>
      <c r="B138" s="6" t="s">
        <v>271</v>
      </c>
      <c r="C138" s="6" t="s">
        <v>296</v>
      </c>
      <c r="D138" s="7" t="s">
        <v>297</v>
      </c>
      <c r="E138" s="6" t="s">
        <v>273</v>
      </c>
      <c r="F138" s="6">
        <v>270</v>
      </c>
      <c r="G138" t="str">
        <f t="shared" si="2"/>
        <v>union all select 'People with Disability*' sector, 'Sewing Machine Operator' QP, 'PWD/AMH/Q0301' QPREF, '4*' nsqf, '270' duration ,'N' tradetype</v>
      </c>
    </row>
    <row r="139" spans="1:7" ht="15.75" thickBot="1" x14ac:dyDescent="0.3">
      <c r="A139" s="8">
        <v>138</v>
      </c>
      <c r="B139" s="6" t="s">
        <v>271</v>
      </c>
      <c r="C139" s="6" t="s">
        <v>233</v>
      </c>
      <c r="D139" s="7" t="s">
        <v>298</v>
      </c>
      <c r="E139" s="6" t="s">
        <v>276</v>
      </c>
      <c r="F139" s="6">
        <v>280</v>
      </c>
      <c r="G139" t="str">
        <f t="shared" si="2"/>
        <v>union all select 'People with Disability*' sector, 'Retail Trainee Associate' QP, 'PWD/RAS/Q0103' QPREF, '3*' nsqf, '280' duration ,'N' tradetype</v>
      </c>
    </row>
    <row r="140" spans="1:7" ht="15.75" thickBot="1" x14ac:dyDescent="0.3">
      <c r="A140" s="8">
        <v>139</v>
      </c>
      <c r="B140" s="6" t="s">
        <v>271</v>
      </c>
      <c r="C140" s="6" t="s">
        <v>299</v>
      </c>
      <c r="D140" s="7" t="s">
        <v>300</v>
      </c>
      <c r="E140" s="6" t="s">
        <v>276</v>
      </c>
      <c r="F140" s="6">
        <v>300</v>
      </c>
      <c r="G140" t="str">
        <f t="shared" si="2"/>
        <v>union all select 'People with Disability*' sector, 'Assistant Spa Therapist' QP, 'PWD/BWS/Q1001' QPREF, '3*' nsqf, '300' duration ,'N' tradetype</v>
      </c>
    </row>
  </sheetData>
  <autoFilter ref="A1:G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activeCell="E53" sqref="E53"/>
    </sheetView>
  </sheetViews>
  <sheetFormatPr defaultColWidth="12" defaultRowHeight="15" x14ac:dyDescent="0.25"/>
  <sheetData>
    <row r="1" spans="1:14" ht="90.75" thickBot="1" x14ac:dyDescent="0.3">
      <c r="A1" s="20" t="s">
        <v>306</v>
      </c>
      <c r="B1" s="21" t="s">
        <v>1</v>
      </c>
      <c r="C1" s="22" t="s">
        <v>461</v>
      </c>
      <c r="D1" s="23" t="s">
        <v>462</v>
      </c>
      <c r="E1" s="21" t="s">
        <v>307</v>
      </c>
      <c r="F1" s="23" t="s">
        <v>463</v>
      </c>
      <c r="G1" s="23" t="s">
        <v>308</v>
      </c>
      <c r="H1" s="21" t="s">
        <v>309</v>
      </c>
      <c r="I1" s="23" t="s">
        <v>465</v>
      </c>
      <c r="J1" s="21" t="s">
        <v>464</v>
      </c>
    </row>
    <row r="2" spans="1:14" ht="100.5" thickBot="1" x14ac:dyDescent="0.3">
      <c r="A2" s="5">
        <v>1</v>
      </c>
      <c r="B2" s="6" t="s">
        <v>310</v>
      </c>
      <c r="C2" s="6" t="s">
        <v>311</v>
      </c>
      <c r="D2" s="6">
        <v>3</v>
      </c>
      <c r="E2" s="6" t="s">
        <v>466</v>
      </c>
      <c r="F2" s="7">
        <v>190</v>
      </c>
      <c r="G2" s="24" t="s">
        <v>312</v>
      </c>
      <c r="H2" s="32" t="s">
        <v>313</v>
      </c>
      <c r="I2" s="6">
        <v>4</v>
      </c>
      <c r="J2" s="7">
        <v>1440</v>
      </c>
      <c r="K2" t="str">
        <f>"union all select '"&amp;B2&amp;"' sector, '"&amp;E2&amp;"' QP, '"&amp;C2&amp;"' QPREF, '"&amp;D2&amp;"' nsqf, '"&amp;F2&amp;"' duration ,'P' tradetype"</f>
        <v>union all select 'Gems &amp; Jewellery' sector, 'Handmade Gold and Gems-set Jewellery - Goldsmith - Components' QP, 'G&amp;J/Q0603' QPREF, '3' nsqf, '190' duration ,'P' tradetype</v>
      </c>
      <c r="L2" t="str">
        <f>"union all select '"&amp;B2&amp;"' sector, '"&amp;H2&amp;"' QP, '"&amp;G2&amp;"' QPREF, '"&amp;I2&amp;"' nsqf, '"&amp;J2&amp;"' duration ,'P' tradetype"</f>
        <v>union all select 'Gems &amp; Jewellery' sector, 'Handmade Gold and Gems-set Jewellery - Goldsmith - Frame' QP, 'G&amp;J/Q0604' QPREF, '4' nsqf, '1440' duration ,'P' tradetype</v>
      </c>
      <c r="N2" t="str">
        <f>"select '"&amp;B2&amp;"' sector,'"&amp;C2&amp;"' qp1 , '"&amp;G2&amp;"' qp2 "</f>
        <v xml:space="preserve">select 'Gems &amp; Jewellery' sector,'G&amp;J/Q0603' qp1 , 'G&amp;J/Q0604' qp2 </v>
      </c>
    </row>
    <row r="3" spans="1:14" ht="114.75" thickBot="1" x14ac:dyDescent="0.3">
      <c r="A3" s="5">
        <v>2</v>
      </c>
      <c r="B3" s="6" t="s">
        <v>310</v>
      </c>
      <c r="C3" s="6" t="s">
        <v>314</v>
      </c>
      <c r="D3" s="6">
        <v>3</v>
      </c>
      <c r="E3" s="9" t="s">
        <v>467</v>
      </c>
      <c r="F3" s="7">
        <v>190</v>
      </c>
      <c r="G3" s="24" t="s">
        <v>315</v>
      </c>
      <c r="H3" s="15" t="s">
        <v>316</v>
      </c>
      <c r="I3" s="6">
        <v>4</v>
      </c>
      <c r="J3" s="7">
        <v>1440</v>
      </c>
      <c r="K3" t="str">
        <f t="shared" ref="K3:K50" si="0">"union all select '"&amp;B3&amp;"' sector, '"&amp;E3&amp;"' QP, '"&amp;C3&amp;"' QPREF, '"&amp;D3&amp;"' nsqf, '"&amp;F3&amp;"' duration ,'P' tradetype"</f>
        <v>union all select 'Gems &amp; Jewellery' sector, 'Cast &amp; Diamonds – set Jewellery–Hand sketch Designer (Basic)' QP, 'G&amp;J/Q2301' QPREF, '3' nsqf, '190' duration ,'P' tradetype</v>
      </c>
      <c r="L3" t="str">
        <f t="shared" ref="L3:L50" si="1">"union all select '"&amp;B3&amp;"' sector, '"&amp;H3&amp;"' QP, '"&amp;G3&amp;"' QPREF, '"&amp;I3&amp;"' nsqf, '"&amp;J3&amp;"' duration ,'P' tradetype"</f>
        <v>union all select 'Gems &amp; Jewellery' sector, 'Cast &amp; Diamonds – Set Jewellery – Designer CAD' QP, 'G&amp;J/Q2303' QPREF, '4' nsqf, '1440' duration ,'P' tradetype</v>
      </c>
      <c r="N3" t="str">
        <f>"union all select '"&amp;B3&amp;"' sector,'"&amp;C3&amp;"' qp1 , '"&amp;G3&amp;"' qp2 "</f>
        <v xml:space="preserve">union all select 'Gems &amp; Jewellery' sector,'G&amp;J/Q2301' qp1 , 'G&amp;J/Q2303' qp2 </v>
      </c>
    </row>
    <row r="4" spans="1:14" ht="114.75" thickBot="1" x14ac:dyDescent="0.3">
      <c r="A4" s="5">
        <v>3</v>
      </c>
      <c r="B4" s="6" t="s">
        <v>310</v>
      </c>
      <c r="C4" s="6" t="s">
        <v>314</v>
      </c>
      <c r="D4" s="6">
        <v>3</v>
      </c>
      <c r="E4" s="9" t="s">
        <v>468</v>
      </c>
      <c r="F4" s="7">
        <v>190</v>
      </c>
      <c r="G4" s="24" t="s">
        <v>317</v>
      </c>
      <c r="H4" s="9" t="s">
        <v>469</v>
      </c>
      <c r="I4" s="6">
        <v>6</v>
      </c>
      <c r="J4" s="7">
        <v>960</v>
      </c>
      <c r="K4" t="str">
        <f t="shared" si="0"/>
        <v>union all select 'Gems &amp; Jewellery' sector, 'Cast and Diamonds – set Jewellery–Hand sketch Designer (Basic)' QP, 'G&amp;J/Q2301' QPREF, '3' nsqf, '190' duration ,'P' tradetype</v>
      </c>
      <c r="L4" t="str">
        <f t="shared" si="1"/>
        <v>union all select 'Gems &amp; Jewellery' sector, 'Cast and Diamonds- Set Jewellery- Merchandiser Design' QP, 'G&amp;J/Q2302' QPREF, '6' nsqf, '960' duration ,'P' tradetype</v>
      </c>
      <c r="N4" t="str">
        <f t="shared" ref="N4:N50" si="2">"union all select '"&amp;B4&amp;"' sector,'"&amp;C4&amp;"' qp1 , '"&amp;G4&amp;"' qp2 "</f>
        <v xml:space="preserve">union all select 'Gems &amp; Jewellery' sector,'G&amp;J/Q2301' qp1 , 'G&amp;J/Q2302' qp2 </v>
      </c>
    </row>
    <row r="5" spans="1:14" ht="42.75" x14ac:dyDescent="0.25">
      <c r="A5" s="12">
        <v>4</v>
      </c>
      <c r="B5" s="9" t="s">
        <v>421</v>
      </c>
      <c r="C5" s="15" t="s">
        <v>318</v>
      </c>
      <c r="D5" s="15">
        <v>3</v>
      </c>
      <c r="E5" s="15" t="s">
        <v>319</v>
      </c>
      <c r="F5" s="16">
        <v>340</v>
      </c>
      <c r="G5" s="12" t="s">
        <v>320</v>
      </c>
      <c r="H5" s="15" t="s">
        <v>321</v>
      </c>
      <c r="I5" s="15">
        <v>4</v>
      </c>
      <c r="J5" s="16">
        <v>2080</v>
      </c>
      <c r="K5" t="str">
        <f t="shared" si="0"/>
        <v>union all select 'Textiles Sector Skill Council' sector, 'Ring Frame Doffer' QP, 'TSC/Q0202' QPREF, '3' nsqf, '340' duration ,'P' tradetype</v>
      </c>
      <c r="L5" t="str">
        <f t="shared" si="1"/>
        <v>union all select 'Textiles Sector Skill Council' sector, 'Ring Frame Tenter' QP, 'TSC/Q0201' QPREF, '4' nsqf, '2080' duration ,'P' tradetype</v>
      </c>
      <c r="N5" t="str">
        <f t="shared" si="2"/>
        <v xml:space="preserve">union all select 'Textiles Sector Skill Council' sector,'TSC/Q0202' qp1 , 'TSC/Q0201' qp2 </v>
      </c>
    </row>
    <row r="6" spans="1:14" ht="86.25" thickBot="1" x14ac:dyDescent="0.3">
      <c r="A6" s="5">
        <v>5</v>
      </c>
      <c r="B6" s="6" t="s">
        <v>322</v>
      </c>
      <c r="C6" s="6" t="s">
        <v>323</v>
      </c>
      <c r="D6" s="6">
        <v>3</v>
      </c>
      <c r="E6" s="25" t="s">
        <v>324</v>
      </c>
      <c r="F6" s="7">
        <v>310</v>
      </c>
      <c r="G6" s="24" t="s">
        <v>325</v>
      </c>
      <c r="H6" s="24" t="s">
        <v>326</v>
      </c>
      <c r="I6" s="6">
        <v>4</v>
      </c>
      <c r="J6" s="7">
        <v>960</v>
      </c>
      <c r="K6" t="str">
        <f t="shared" si="0"/>
        <v>union all select 'Logistics' sector, 'Courier Delivery Executive' QP, 'LSC/Q3023' QPREF, '3' nsqf, '310' duration ,'P' tradetype</v>
      </c>
      <c r="L6" t="str">
        <f t="shared" si="1"/>
        <v>union all select 'Logistics' sector, 'Delivery Cell Management Agent' QP, 'LSC/Q3032' QPREF, '4' nsqf, '960' duration ,'P' tradetype</v>
      </c>
      <c r="N6" t="str">
        <f t="shared" si="2"/>
        <v xml:space="preserve">union all select 'Logistics' sector,'LSC/Q3023' qp1 , 'LSC/Q3032' qp2 </v>
      </c>
    </row>
    <row r="7" spans="1:14" ht="29.25" thickBot="1" x14ac:dyDescent="0.3">
      <c r="A7" s="5">
        <v>6</v>
      </c>
      <c r="B7" s="6" t="s">
        <v>214</v>
      </c>
      <c r="C7" s="6" t="s">
        <v>327</v>
      </c>
      <c r="D7" s="6">
        <v>3</v>
      </c>
      <c r="E7" s="6" t="s">
        <v>328</v>
      </c>
      <c r="F7" s="7">
        <v>450</v>
      </c>
      <c r="G7" s="24" t="s">
        <v>329</v>
      </c>
      <c r="H7" s="6" t="s">
        <v>330</v>
      </c>
      <c r="I7" s="6">
        <v>4</v>
      </c>
      <c r="J7" s="7">
        <v>1440</v>
      </c>
      <c r="K7" t="str">
        <f t="shared" si="0"/>
        <v>union all select 'Plumbing' sector, 'Plumber (General)' QP, 'PSC/Q0104' QPREF, '3' nsqf, '450' duration ,'P' tradetype</v>
      </c>
      <c r="L7" t="str">
        <f t="shared" si="1"/>
        <v>union all select 'Plumbing' sector, 'Plumber General-II' QP, 'PSC/Q0110' QPREF, '4' nsqf, '1440' duration ,'P' tradetype</v>
      </c>
      <c r="N7" t="str">
        <f t="shared" si="2"/>
        <v xml:space="preserve">union all select 'Plumbing' sector,'PSC/Q0104' qp1 , 'PSC/Q0110' qp2 </v>
      </c>
    </row>
    <row r="8" spans="1:14" ht="72" thickBot="1" x14ac:dyDescent="0.3">
      <c r="A8" s="5">
        <v>7</v>
      </c>
      <c r="B8" s="6" t="s">
        <v>235</v>
      </c>
      <c r="C8" s="6" t="s">
        <v>331</v>
      </c>
      <c r="D8" s="6">
        <v>3</v>
      </c>
      <c r="E8" s="9" t="s">
        <v>470</v>
      </c>
      <c r="F8" s="7">
        <v>390</v>
      </c>
      <c r="G8" s="24" t="s">
        <v>332</v>
      </c>
      <c r="H8" s="12" t="s">
        <v>333</v>
      </c>
      <c r="I8" s="6">
        <v>4</v>
      </c>
      <c r="J8" s="7">
        <v>1440</v>
      </c>
      <c r="K8" t="str">
        <f t="shared" si="0"/>
        <v>union all select 'Rubber' sector, 'Junior Rubber Technician / Technical Assistant' QP, 'RSC/Q0831' QPREF, '3' nsqf, '390' duration ,'P' tradetype</v>
      </c>
      <c r="L8" t="str">
        <f t="shared" si="1"/>
        <v>union all select 'Rubber' sector, 'Compression Moulding Operator' QP, 'RSC/Q0205' QPREF, '4' nsqf, '1440' duration ,'P' tradetype</v>
      </c>
      <c r="N8" t="str">
        <f t="shared" si="2"/>
        <v xml:space="preserve">union all select 'Rubber' sector,'RSC/Q0831' qp1 , 'RSC/Q0205' qp2 </v>
      </c>
    </row>
    <row r="9" spans="1:14" ht="72" thickBot="1" x14ac:dyDescent="0.3">
      <c r="A9" s="5">
        <v>8</v>
      </c>
      <c r="B9" s="6" t="s">
        <v>235</v>
      </c>
      <c r="C9" s="6" t="s">
        <v>331</v>
      </c>
      <c r="D9" s="6">
        <v>3</v>
      </c>
      <c r="E9" s="9" t="s">
        <v>470</v>
      </c>
      <c r="F9" s="7">
        <v>390</v>
      </c>
      <c r="G9" s="24" t="s">
        <v>334</v>
      </c>
      <c r="H9" s="12" t="s">
        <v>335</v>
      </c>
      <c r="I9" s="6">
        <v>4</v>
      </c>
      <c r="J9" s="7">
        <v>1440</v>
      </c>
      <c r="K9" t="str">
        <f t="shared" si="0"/>
        <v>union all select 'Rubber' sector, 'Junior Rubber Technician / Technical Assistant' QP, 'RSC/Q0831' QPREF, '3' nsqf, '390' duration ,'P' tradetype</v>
      </c>
      <c r="L9" t="str">
        <f t="shared" si="1"/>
        <v>union all select 'Rubber' sector, 'Pneumatic Tyre Moulding Operator' QP, 'RSC/Q0211' QPREF, '4' nsqf, '1440' duration ,'P' tradetype</v>
      </c>
      <c r="N9" t="str">
        <f t="shared" si="2"/>
        <v xml:space="preserve">union all select 'Rubber' sector,'RSC/Q0831' qp1 , 'RSC/Q0211' qp2 </v>
      </c>
    </row>
    <row r="10" spans="1:14" ht="86.25" thickBot="1" x14ac:dyDescent="0.3">
      <c r="A10" s="5">
        <v>9</v>
      </c>
      <c r="B10" s="25" t="s">
        <v>336</v>
      </c>
      <c r="C10" s="6" t="s">
        <v>337</v>
      </c>
      <c r="D10" s="6">
        <v>3</v>
      </c>
      <c r="E10" s="6" t="s">
        <v>338</v>
      </c>
      <c r="F10" s="7">
        <v>240</v>
      </c>
      <c r="G10" s="24" t="s">
        <v>339</v>
      </c>
      <c r="H10" s="26" t="s">
        <v>340</v>
      </c>
      <c r="I10" s="6">
        <v>4</v>
      </c>
      <c r="J10" s="7">
        <v>1440</v>
      </c>
      <c r="K10" t="str">
        <f t="shared" si="0"/>
        <v>union all select 'Tourism and Hospitality' sector, 'Home Delivery Boy' QP, 'THC/Q2902' QPREF, '3' nsqf, '240' duration ,'P' tradetype</v>
      </c>
      <c r="L10" t="str">
        <f t="shared" si="1"/>
        <v>union all select 'Tourism and Hospitality' sector, 'Food and Beverage Service Steward' QP, 'THC/Q0301' QPREF, '4' nsqf, '1440' duration ,'P' tradetype</v>
      </c>
      <c r="N10" t="str">
        <f t="shared" si="2"/>
        <v xml:space="preserve">union all select 'Tourism and Hospitality' sector,'THC/Q2902' qp1 , 'THC/Q0301' qp2 </v>
      </c>
    </row>
    <row r="11" spans="1:14" ht="57.75" thickBot="1" x14ac:dyDescent="0.3">
      <c r="A11" s="12">
        <v>10</v>
      </c>
      <c r="B11" s="25" t="s">
        <v>336</v>
      </c>
      <c r="C11" s="15" t="s">
        <v>337</v>
      </c>
      <c r="D11" s="15">
        <v>3</v>
      </c>
      <c r="E11" s="15" t="s">
        <v>338</v>
      </c>
      <c r="F11" s="16">
        <v>240</v>
      </c>
      <c r="G11" s="12" t="s">
        <v>341</v>
      </c>
      <c r="H11" s="9" t="s">
        <v>471</v>
      </c>
      <c r="I11" s="15">
        <v>4</v>
      </c>
      <c r="J11" s="16">
        <v>1440</v>
      </c>
      <c r="K11" t="str">
        <f t="shared" si="0"/>
        <v>union all select 'Tourism and Hospitality' sector, 'Home Delivery Boy' QP, 'THC/Q2902' QPREF, '3' nsqf, '240' duration ,'P' tradetype</v>
      </c>
      <c r="L11" t="str">
        <f t="shared" si="1"/>
        <v>union all select 'Tourism and Hospitality' sector, 'Counter Sale Executive' QP, 'THC/Q2903' QPREF, '4' nsqf, '1440' duration ,'P' tradetype</v>
      </c>
      <c r="N11" t="str">
        <f t="shared" si="2"/>
        <v xml:space="preserve">union all select 'Tourism and Hospitality' sector,'THC/Q2902' qp1 , 'THC/Q2903' qp2 </v>
      </c>
    </row>
    <row r="12" spans="1:14" ht="72" thickBot="1" x14ac:dyDescent="0.3">
      <c r="A12" s="8">
        <v>11</v>
      </c>
      <c r="B12" s="25" t="s">
        <v>336</v>
      </c>
      <c r="C12" s="24" t="s">
        <v>342</v>
      </c>
      <c r="D12" s="6">
        <v>3</v>
      </c>
      <c r="E12" s="6" t="s">
        <v>472</v>
      </c>
      <c r="F12" s="7">
        <v>290</v>
      </c>
      <c r="G12" s="24" t="s">
        <v>343</v>
      </c>
      <c r="H12" s="6" t="s">
        <v>294</v>
      </c>
      <c r="I12" s="6">
        <v>4</v>
      </c>
      <c r="J12" s="7">
        <v>1440</v>
      </c>
      <c r="K12" t="str">
        <f t="shared" si="0"/>
        <v>union all select 'Tourism and Hospitality' sector, 'Housekeeping Attendant Manual Cleaning' QP, 'THC/Q0203' QPREF, '3' nsqf, '290' duration ,'P' tradetype</v>
      </c>
      <c r="L12" t="str">
        <f t="shared" si="1"/>
        <v>union all select 'Tourism and Hospitality' sector, 'Room Attendant' QP, 'THC/Q0202' QPREF, '4' nsqf, '1440' duration ,'P' tradetype</v>
      </c>
      <c r="N12" t="str">
        <f t="shared" si="2"/>
        <v xml:space="preserve">union all select 'Tourism and Hospitality' sector,'THC/Q0203' qp1 , 'THC/Q0202' qp2 </v>
      </c>
    </row>
    <row r="13" spans="1:14" ht="57.75" thickBot="1" x14ac:dyDescent="0.3">
      <c r="A13" s="15">
        <v>12</v>
      </c>
      <c r="B13" s="25" t="s">
        <v>336</v>
      </c>
      <c r="C13" s="12" t="s">
        <v>344</v>
      </c>
      <c r="D13" s="15">
        <v>4</v>
      </c>
      <c r="E13" s="15" t="s">
        <v>345</v>
      </c>
      <c r="F13" s="16">
        <v>270</v>
      </c>
      <c r="G13" s="12" t="s">
        <v>346</v>
      </c>
      <c r="H13" s="15" t="s">
        <v>347</v>
      </c>
      <c r="I13" s="15">
        <v>5</v>
      </c>
      <c r="J13" s="16">
        <v>960</v>
      </c>
      <c r="K13" t="str">
        <f t="shared" si="0"/>
        <v>union all select 'Tourism and Hospitality' sector, 'Travel Consultant' QP, 'THC/Q4404' QPREF, '4' nsqf, '270' duration ,'P' tradetype</v>
      </c>
      <c r="L13" t="str">
        <f t="shared" si="1"/>
        <v>union all select 'Tourism and Hospitality' sector, 'Ticketing Consultant' QP, 'THC/Q4302' QPREF, '5' nsqf, '960' duration ,'P' tradetype</v>
      </c>
      <c r="N13" t="str">
        <f t="shared" si="2"/>
        <v xml:space="preserve">union all select 'Tourism and Hospitality' sector,'THC/Q4404' qp1 , 'THC/Q4302' qp2 </v>
      </c>
    </row>
    <row r="14" spans="1:14" ht="57.75" thickBot="1" x14ac:dyDescent="0.3">
      <c r="A14" s="15">
        <v>13</v>
      </c>
      <c r="B14" s="25" t="s">
        <v>336</v>
      </c>
      <c r="C14" s="12" t="s">
        <v>348</v>
      </c>
      <c r="D14" s="15">
        <v>4</v>
      </c>
      <c r="E14" s="15" t="s">
        <v>349</v>
      </c>
      <c r="F14" s="16">
        <v>540</v>
      </c>
      <c r="G14" s="12" t="s">
        <v>350</v>
      </c>
      <c r="H14" s="15" t="s">
        <v>351</v>
      </c>
      <c r="I14" s="15">
        <v>5</v>
      </c>
      <c r="J14" s="16">
        <v>2080</v>
      </c>
      <c r="K14" t="str">
        <f t="shared" si="0"/>
        <v>union all select 'Tourism and Hospitality' sector, 'Commis Chef' QP, 'THC/Q0406' QPREF, '4' nsqf, '540' duration ,'P' tradetype</v>
      </c>
      <c r="L14" t="str">
        <f t="shared" si="1"/>
        <v>union all select 'Tourism and Hospitality' sector, 'Commi 1' QP, 'THC/Q0405' QPREF, '5' nsqf, '2080' duration ,'P' tradetype</v>
      </c>
      <c r="N14" t="str">
        <f t="shared" si="2"/>
        <v xml:space="preserve">union all select 'Tourism and Hospitality' sector,'THC/Q0406' qp1 , 'THC/Q0405' qp2 </v>
      </c>
    </row>
    <row r="15" spans="1:14" ht="29.25" thickBot="1" x14ac:dyDescent="0.3">
      <c r="A15" s="8">
        <v>14</v>
      </c>
      <c r="B15" s="6" t="s">
        <v>189</v>
      </c>
      <c r="C15" s="24" t="s">
        <v>352</v>
      </c>
      <c r="D15" s="6">
        <v>4</v>
      </c>
      <c r="E15" s="6" t="s">
        <v>353</v>
      </c>
      <c r="F15" s="7">
        <v>540</v>
      </c>
      <c r="G15" s="24" t="s">
        <v>354</v>
      </c>
      <c r="H15" s="6" t="s">
        <v>355</v>
      </c>
      <c r="I15" s="6">
        <v>5</v>
      </c>
      <c r="J15" s="7">
        <v>1440</v>
      </c>
      <c r="K15" t="str">
        <f t="shared" si="0"/>
        <v>union all select 'Leather' sector, 'Cutter (Footwear)' QP, 'LSS/Q2301' QPREF, '4' nsqf, '540' duration ,'P' tradetype</v>
      </c>
      <c r="L15" t="str">
        <f t="shared" si="1"/>
        <v>union all select 'Leather' sector, '(Footwear)' QP, 'LSS/Q3101' QPREF, '5' nsqf, '1440' duration ,'P' tradetype</v>
      </c>
      <c r="N15" t="str">
        <f t="shared" si="2"/>
        <v xml:space="preserve">union all select 'Leather' sector,'LSS/Q2301' qp1 , 'LSS/Q3101' qp2 </v>
      </c>
    </row>
    <row r="16" spans="1:14" ht="72" thickBot="1" x14ac:dyDescent="0.3">
      <c r="A16" s="8">
        <v>15</v>
      </c>
      <c r="B16" s="6" t="s">
        <v>189</v>
      </c>
      <c r="C16" s="24" t="s">
        <v>356</v>
      </c>
      <c r="D16" s="6">
        <v>4</v>
      </c>
      <c r="E16" s="25" t="s">
        <v>357</v>
      </c>
      <c r="F16" s="7">
        <v>240</v>
      </c>
      <c r="G16" s="24" t="s">
        <v>358</v>
      </c>
      <c r="H16" s="26" t="s">
        <v>359</v>
      </c>
      <c r="I16" s="6">
        <v>5</v>
      </c>
      <c r="J16" s="7">
        <v>1440</v>
      </c>
      <c r="K16" t="str">
        <f t="shared" si="0"/>
        <v>union all select 'Leather' sector, 'Cutter (Goods and Garments)' QP, 'LSS/Q5301' QPREF, '4' nsqf, '240' duration ,'P' tradetype</v>
      </c>
      <c r="L16" t="str">
        <f t="shared" si="1"/>
        <v>union all select 'Leather' sector, 'Quality Control Inspector (G&amp;G)' QP, 'LSS/Q5701' QPREF, '5' nsqf, '1440' duration ,'P' tradetype</v>
      </c>
      <c r="N16" t="str">
        <f t="shared" si="2"/>
        <v xml:space="preserve">union all select 'Leather' sector,'LSS/Q5301' qp1 , 'LSS/Q5701' qp2 </v>
      </c>
    </row>
    <row r="17" spans="1:14" ht="42.75" x14ac:dyDescent="0.25">
      <c r="A17" s="15">
        <v>16</v>
      </c>
      <c r="B17" s="15" t="s">
        <v>189</v>
      </c>
      <c r="C17" s="12" t="s">
        <v>360</v>
      </c>
      <c r="D17" s="15">
        <v>4</v>
      </c>
      <c r="E17" s="9" t="s">
        <v>473</v>
      </c>
      <c r="F17" s="16">
        <v>540</v>
      </c>
      <c r="G17" s="12" t="s">
        <v>362</v>
      </c>
      <c r="H17" s="15" t="s">
        <v>363</v>
      </c>
      <c r="I17" s="15">
        <v>5</v>
      </c>
      <c r="J17" s="16">
        <v>1440</v>
      </c>
      <c r="K17" t="str">
        <f t="shared" si="0"/>
        <v>union all select 'Leather' sector, 'Stitching Operator (Footwear)' QP, 'LSS/Q2501' QPREF, '4' nsqf, '540' duration ,'P' tradetype</v>
      </c>
      <c r="L17" t="str">
        <f t="shared" si="1"/>
        <v>union all select 'Leather' sector, 'Line Supervisor' QP, 'LSS/Q3102' QPREF, '5' nsqf, '1440' duration ,'P' tradetype</v>
      </c>
      <c r="N17" t="str">
        <f t="shared" si="2"/>
        <v xml:space="preserve">union all select 'Leather' sector,'LSS/Q2501' qp1 , 'LSS/Q3102' qp2 </v>
      </c>
    </row>
    <row r="18" spans="1:14" ht="157.5" thickBot="1" x14ac:dyDescent="0.3">
      <c r="A18" s="8">
        <v>17</v>
      </c>
      <c r="B18" s="28" t="s">
        <v>474</v>
      </c>
      <c r="C18" s="24" t="s">
        <v>364</v>
      </c>
      <c r="D18" s="6">
        <v>3</v>
      </c>
      <c r="E18" s="6" t="s">
        <v>475</v>
      </c>
      <c r="F18" s="7">
        <v>370</v>
      </c>
      <c r="G18" s="24" t="s">
        <v>365</v>
      </c>
      <c r="H18" s="5" t="s">
        <v>366</v>
      </c>
      <c r="I18" s="6">
        <v>4</v>
      </c>
      <c r="J18" s="7">
        <v>960</v>
      </c>
      <c r="K18" t="str">
        <f t="shared" si="0"/>
        <v>union all select 'Indian Iron and Steel Sector Skill Council' sector, 'Fitter : Levelling, Alignment &amp; Balancing' QP, 'ISC/Q0905' QPREF, '3' nsqf, '370' duration ,'P' tradetype</v>
      </c>
      <c r="L18" t="str">
        <f t="shared" si="1"/>
        <v>union all select 'Indian Iron and Steel Sector Skill Council' sector, 'Fitter : Hydraulic &amp; Pneumatic System' QP, 'ISC/Q0903' QPREF, '4' nsqf, '960' duration ,'P' tradetype</v>
      </c>
      <c r="N18" t="str">
        <f t="shared" si="2"/>
        <v xml:space="preserve">union all select 'Indian Iron and Steel Sector Skill Council' sector,'ISC/Q0905' qp1 , 'ISC/Q0903' qp2 </v>
      </c>
    </row>
    <row r="19" spans="1:14" ht="157.5" thickBot="1" x14ac:dyDescent="0.3">
      <c r="A19" s="8">
        <v>18</v>
      </c>
      <c r="B19" s="28" t="s">
        <v>474</v>
      </c>
      <c r="C19" s="24" t="s">
        <v>367</v>
      </c>
      <c r="D19" s="6">
        <v>3</v>
      </c>
      <c r="E19" s="6" t="s">
        <v>368</v>
      </c>
      <c r="F19" s="7">
        <v>340</v>
      </c>
      <c r="G19" s="24" t="s">
        <v>365</v>
      </c>
      <c r="H19" s="5" t="s">
        <v>366</v>
      </c>
      <c r="I19" s="6">
        <v>4</v>
      </c>
      <c r="J19" s="7">
        <v>960</v>
      </c>
      <c r="K19" t="str">
        <f t="shared" si="0"/>
        <v>union all select 'Indian Iron and Steel Sector Skill Council' sector, 'Bearing Maintenance' QP, 'ISC/Q0906' QPREF, '3' nsqf, '340' duration ,'P' tradetype</v>
      </c>
      <c r="L19" t="str">
        <f t="shared" si="1"/>
        <v>union all select 'Indian Iron and Steel Sector Skill Council' sector, 'Fitter : Hydraulic &amp; Pneumatic System' QP, 'ISC/Q0903' QPREF, '4' nsqf, '960' duration ,'P' tradetype</v>
      </c>
      <c r="N19" t="str">
        <f t="shared" si="2"/>
        <v xml:space="preserve">union all select 'Indian Iron and Steel Sector Skill Council' sector,'ISC/Q0906' qp1 , 'ISC/Q0903' qp2 </v>
      </c>
    </row>
    <row r="20" spans="1:14" ht="86.25" thickBot="1" x14ac:dyDescent="0.3">
      <c r="A20" s="8">
        <v>19</v>
      </c>
      <c r="B20" s="6" t="s">
        <v>369</v>
      </c>
      <c r="C20" s="24" t="s">
        <v>370</v>
      </c>
      <c r="D20" s="6">
        <v>3</v>
      </c>
      <c r="E20" s="24" t="s">
        <v>371</v>
      </c>
      <c r="F20" s="7">
        <v>280</v>
      </c>
      <c r="G20" s="24" t="s">
        <v>372</v>
      </c>
      <c r="H20" s="25" t="s">
        <v>373</v>
      </c>
      <c r="I20" s="6">
        <v>4</v>
      </c>
      <c r="J20" s="7">
        <v>2080</v>
      </c>
      <c r="K20" t="str">
        <f t="shared" si="0"/>
        <v>union all select 'Paints and Coatings' sector, 'Powder Paint Extrusion Operator' QP, 'PCS/Q0602' QPREF, '3' nsqf, '280' duration ,'P' tradetype</v>
      </c>
      <c r="L20" t="str">
        <f t="shared" si="1"/>
        <v>union all select 'Paints and Coatings' sector, 'Air Classification Mill Operator' QP, 'PCS/Q0601' QPREF, '4' nsqf, '2080' duration ,'P' tradetype</v>
      </c>
      <c r="N20" t="str">
        <f t="shared" si="2"/>
        <v xml:space="preserve">union all select 'Paints and Coatings' sector,'PCS/Q0602' qp1 , 'PCS/Q0601' qp2 </v>
      </c>
    </row>
    <row r="21" spans="1:14" ht="72" thickBot="1" x14ac:dyDescent="0.3">
      <c r="A21" s="8">
        <v>20</v>
      </c>
      <c r="B21" s="6" t="s">
        <v>374</v>
      </c>
      <c r="C21" s="24" t="s">
        <v>375</v>
      </c>
      <c r="D21" s="6">
        <v>4</v>
      </c>
      <c r="E21" s="8" t="s">
        <v>376</v>
      </c>
      <c r="F21" s="7">
        <v>416</v>
      </c>
      <c r="G21" s="24" t="s">
        <v>377</v>
      </c>
      <c r="H21" s="6" t="s">
        <v>476</v>
      </c>
      <c r="I21" s="6">
        <v>5</v>
      </c>
      <c r="J21" s="7">
        <v>3840</v>
      </c>
      <c r="K21" t="str">
        <f t="shared" si="0"/>
        <v>union all select 'Life Sciences' sector, 'Production/ Machine Operator- Life Sciences' QP, 'LFS/Q0207' QPREF, '4' nsqf, '416' duration ,'P' tradetype</v>
      </c>
      <c r="L21" t="str">
        <f t="shared" si="1"/>
        <v>union all select 'Life Sciences' sector, 'Production/ Manufacturing Chemist- Life Sciences' QP, 'LFS/Q1201' QPREF, '5' nsqf, '3840' duration ,'P' tradetype</v>
      </c>
      <c r="N21" t="str">
        <f t="shared" si="2"/>
        <v xml:space="preserve">union all select 'Life Sciences' sector,'LFS/Q0207' qp1 , 'LFS/Q1201' qp2 </v>
      </c>
    </row>
    <row r="22" spans="1:14" ht="100.5" thickBot="1" x14ac:dyDescent="0.3">
      <c r="A22" s="8">
        <v>21</v>
      </c>
      <c r="B22" s="6" t="s">
        <v>63</v>
      </c>
      <c r="C22" s="6" t="s">
        <v>378</v>
      </c>
      <c r="D22" s="6">
        <v>3</v>
      </c>
      <c r="E22" s="35" t="s">
        <v>379</v>
      </c>
      <c r="F22" s="7">
        <v>540</v>
      </c>
      <c r="G22" s="24" t="s">
        <v>380</v>
      </c>
      <c r="H22" s="6" t="s">
        <v>477</v>
      </c>
      <c r="I22" s="6">
        <v>4</v>
      </c>
      <c r="J22" s="7">
        <v>2080</v>
      </c>
      <c r="K22" t="str">
        <f t="shared" si="0"/>
        <v>union all select 'Capital Goods' sector, 'Manual Metal Arc Welding/ Shielded Metal Arc Welding Welder' QP, 'CSC/Q0204' QPREF, '3' nsqf, '540' duration ,'P' tradetype</v>
      </c>
      <c r="L22" t="str">
        <f t="shared" si="1"/>
        <v>union all select 'Capital Goods' sector, 'Metal Inert Gas / Metal Active Gas /Gas Metal Arc Welder (MIG/MAG/GMAW)' QP, 'CSC/Q0209' QPREF, '4' nsqf, '2080' duration ,'P' tradetype</v>
      </c>
      <c r="N22" t="str">
        <f t="shared" si="2"/>
        <v xml:space="preserve">union all select 'Capital Goods' sector,'CSC/Q0204' qp1 , 'CSC/Q0209' qp2 </v>
      </c>
    </row>
    <row r="23" spans="1:14" ht="114.75" thickBot="1" x14ac:dyDescent="0.3">
      <c r="A23" s="8">
        <v>22</v>
      </c>
      <c r="B23" s="6" t="s">
        <v>63</v>
      </c>
      <c r="C23" s="6" t="s">
        <v>378</v>
      </c>
      <c r="D23" s="6">
        <v>3</v>
      </c>
      <c r="E23" s="35" t="s">
        <v>379</v>
      </c>
      <c r="F23" s="7">
        <v>540</v>
      </c>
      <c r="G23" s="24" t="s">
        <v>381</v>
      </c>
      <c r="H23" s="25" t="s">
        <v>382</v>
      </c>
      <c r="I23" s="6">
        <v>4</v>
      </c>
      <c r="J23" s="7">
        <v>2080</v>
      </c>
      <c r="K23" t="str">
        <f t="shared" si="0"/>
        <v>union all select 'Capital Goods' sector, 'Manual Metal Arc Welding/ Shielded Metal Arc Welding Welder' QP, 'CSC/Q0204' QPREF, '3' nsqf, '540' duration ,'P' tradetype</v>
      </c>
      <c r="L23" t="str">
        <f t="shared" si="1"/>
        <v>union all select 'Capital Goods' sector, 'Senior Manual Metal Arc Welder' QP, 'CSC/Q0208' QPREF, '4' nsqf, '2080' duration ,'P' tradetype</v>
      </c>
      <c r="N23" t="str">
        <f t="shared" si="2"/>
        <v xml:space="preserve">union all select 'Capital Goods' sector,'CSC/Q0204' qp1 , 'CSC/Q0208' qp2 </v>
      </c>
    </row>
    <row r="24" spans="1:14" ht="100.5" thickBot="1" x14ac:dyDescent="0.3">
      <c r="A24" s="8">
        <v>23</v>
      </c>
      <c r="B24" s="6" t="s">
        <v>63</v>
      </c>
      <c r="C24" s="6" t="s">
        <v>378</v>
      </c>
      <c r="D24" s="6">
        <v>3</v>
      </c>
      <c r="E24" s="35" t="s">
        <v>379</v>
      </c>
      <c r="F24" s="7">
        <v>540</v>
      </c>
      <c r="G24" s="24" t="s">
        <v>383</v>
      </c>
      <c r="H24" s="33" t="s">
        <v>384</v>
      </c>
      <c r="I24" s="6">
        <v>4</v>
      </c>
      <c r="J24" s="7">
        <v>2080</v>
      </c>
      <c r="K24" t="str">
        <f t="shared" si="0"/>
        <v>union all select 'Capital Goods' sector, 'Manual Metal Arc Welding/ Shielded Metal Arc Welding Welder' QP, 'CSC/Q0204' QPREF, '3' nsqf, '540' duration ,'P' tradetype</v>
      </c>
      <c r="L24" t="str">
        <f t="shared" si="1"/>
        <v>union all select 'Capital Goods' sector, 'Flux Cored Arc Welder (Semi Automatic)' QP, 'CSC/Q0205' QPREF, '4' nsqf, '2080' duration ,'P' tradetype</v>
      </c>
      <c r="N24" t="str">
        <f t="shared" si="2"/>
        <v xml:space="preserve">union all select 'Capital Goods' sector,'CSC/Q0204' qp1 , 'CSC/Q0205' qp2 </v>
      </c>
    </row>
    <row r="25" spans="1:14" ht="100.5" thickBot="1" x14ac:dyDescent="0.3">
      <c r="A25" s="8">
        <v>24</v>
      </c>
      <c r="B25" s="6" t="s">
        <v>63</v>
      </c>
      <c r="C25" s="6" t="s">
        <v>378</v>
      </c>
      <c r="D25" s="6">
        <v>3</v>
      </c>
      <c r="E25" s="35" t="s">
        <v>379</v>
      </c>
      <c r="F25" s="7">
        <v>540</v>
      </c>
      <c r="G25" s="24" t="s">
        <v>385</v>
      </c>
      <c r="H25" s="29" t="s">
        <v>386</v>
      </c>
      <c r="I25" s="6">
        <v>4</v>
      </c>
      <c r="J25" s="7">
        <v>2080</v>
      </c>
      <c r="K25" t="str">
        <f t="shared" si="0"/>
        <v>union all select 'Capital Goods' sector, 'Manual Metal Arc Welding/ Shielded Metal Arc Welding Welder' QP, 'CSC/Q0204' QPREF, '3' nsqf, '540' duration ,'P' tradetype</v>
      </c>
      <c r="L25" t="str">
        <f t="shared" si="1"/>
        <v>union all select 'Capital Goods' sector, 'Submerged Arc Welder (SAW)' QP, 'CSC/Q0211' QPREF, '4' nsqf, '2080' duration ,'P' tradetype</v>
      </c>
      <c r="N25" t="str">
        <f t="shared" si="2"/>
        <v xml:space="preserve">union all select 'Capital Goods' sector,'CSC/Q0204' qp1 , 'CSC/Q0211' qp2 </v>
      </c>
    </row>
    <row r="26" spans="1:14" ht="100.5" thickBot="1" x14ac:dyDescent="0.3">
      <c r="A26" s="8">
        <v>25</v>
      </c>
      <c r="B26" s="6" t="s">
        <v>63</v>
      </c>
      <c r="C26" s="6" t="s">
        <v>378</v>
      </c>
      <c r="D26" s="6">
        <v>3</v>
      </c>
      <c r="E26" s="35" t="s">
        <v>379</v>
      </c>
      <c r="F26" s="7">
        <v>540</v>
      </c>
      <c r="G26" s="24" t="s">
        <v>387</v>
      </c>
      <c r="H26" s="26" t="s">
        <v>388</v>
      </c>
      <c r="I26" s="6">
        <v>4</v>
      </c>
      <c r="J26" s="7">
        <v>2080</v>
      </c>
      <c r="K26" t="str">
        <f t="shared" si="0"/>
        <v>union all select 'Capital Goods' sector, 'Manual Metal Arc Welding/ Shielded Metal Arc Welding Welder' QP, 'CSC/Q0204' QPREF, '3' nsqf, '540' duration ,'P' tradetype</v>
      </c>
      <c r="L26" t="str">
        <f t="shared" si="1"/>
        <v>union all select 'Capital Goods' sector, 'Assistant Tungsten Inert Gas Welder' QP, 'CSC/Q0212' QPREF, '4' nsqf, '2080' duration ,'P' tradetype</v>
      </c>
      <c r="N26" t="str">
        <f t="shared" si="2"/>
        <v xml:space="preserve">union all select 'Capital Goods' sector,'CSC/Q0204' qp1 , 'CSC/Q0212' qp2 </v>
      </c>
    </row>
    <row r="27" spans="1:14" ht="86.25" thickBot="1" x14ac:dyDescent="0.3">
      <c r="A27" s="8">
        <v>26</v>
      </c>
      <c r="B27" s="6" t="s">
        <v>63</v>
      </c>
      <c r="C27" s="6" t="s">
        <v>389</v>
      </c>
      <c r="D27" s="6">
        <v>3</v>
      </c>
      <c r="E27" s="25" t="s">
        <v>390</v>
      </c>
      <c r="F27" s="7">
        <v>540</v>
      </c>
      <c r="G27" s="24" t="s">
        <v>391</v>
      </c>
      <c r="H27" s="25" t="s">
        <v>392</v>
      </c>
      <c r="I27" s="6">
        <v>4</v>
      </c>
      <c r="J27" s="7">
        <v>2080</v>
      </c>
      <c r="K27" t="str">
        <f t="shared" si="0"/>
        <v>union all select 'Capital Goods' sector, 'Fitter Mechanical Assembly' QP, 'CSC/Q0304' QPREF, '3' nsqf, '540' duration ,'P' tradetype</v>
      </c>
      <c r="L27" t="str">
        <f t="shared" si="1"/>
        <v>union all select 'Capital Goods' sector, 'Maintenance Fitter - Mechanical' QP, 'CSC/Q0901' QPREF, '4' nsqf, '2080' duration ,'P' tradetype</v>
      </c>
      <c r="N27" t="str">
        <f t="shared" si="2"/>
        <v xml:space="preserve">union all select 'Capital Goods' sector,'CSC/Q0304' qp1 , 'CSC/Q0901' qp2 </v>
      </c>
    </row>
    <row r="28" spans="1:14" ht="72" thickBot="1" x14ac:dyDescent="0.3">
      <c r="A28" s="8">
        <v>27</v>
      </c>
      <c r="B28" s="6" t="s">
        <v>63</v>
      </c>
      <c r="C28" s="6" t="s">
        <v>393</v>
      </c>
      <c r="D28" s="6">
        <v>3</v>
      </c>
      <c r="E28" s="28" t="s">
        <v>394</v>
      </c>
      <c r="F28" s="7">
        <v>440</v>
      </c>
      <c r="G28" s="24" t="s">
        <v>395</v>
      </c>
      <c r="H28" s="24" t="s">
        <v>396</v>
      </c>
      <c r="I28" s="6">
        <v>4</v>
      </c>
      <c r="J28" s="7">
        <v>1040</v>
      </c>
      <c r="K28" t="str">
        <f t="shared" si="0"/>
        <v>union all select 'Capital Goods' sector, 'CNC Operator Turning' QP, 'CSC/Q0115' QPREF, '3' nsqf, '440' duration ,'P' tradetype</v>
      </c>
      <c r="L28" t="str">
        <f t="shared" si="1"/>
        <v>union all select 'Capital Goods' sector, 'CNC Setter cum operator - Turning' QP, 'CSC/Q0120' QPREF, '4' nsqf, '1040' duration ,'P' tradetype</v>
      </c>
      <c r="N28" t="str">
        <f t="shared" si="2"/>
        <v xml:space="preserve">union all select 'Capital Goods' sector,'CSC/Q0115' qp1 , 'CSC/Q0120' qp2 </v>
      </c>
    </row>
    <row r="29" spans="1:14" ht="57.75" thickBot="1" x14ac:dyDescent="0.3">
      <c r="A29" s="15">
        <v>28</v>
      </c>
      <c r="B29" s="15" t="s">
        <v>63</v>
      </c>
      <c r="C29" s="15" t="s">
        <v>397</v>
      </c>
      <c r="D29" s="15">
        <v>4</v>
      </c>
      <c r="E29" s="9" t="s">
        <v>478</v>
      </c>
      <c r="F29" s="16">
        <v>440</v>
      </c>
      <c r="G29" s="12" t="s">
        <v>398</v>
      </c>
      <c r="H29" s="27" t="s">
        <v>479</v>
      </c>
      <c r="I29" s="15">
        <v>5</v>
      </c>
      <c r="J29" s="16">
        <v>2080</v>
      </c>
      <c r="K29" t="str">
        <f t="shared" si="0"/>
        <v>union all select 'Capital Goods' sector, 'Draughtsman – Mechanical' QP, 'CSC/Q0402' QPREF, '4' nsqf, '440' duration ,'P' tradetype</v>
      </c>
      <c r="L29" t="str">
        <f t="shared" si="1"/>
        <v>union all select 'Capital Goods' sector, 'Designer- Mechanical' QP, 'CSC/Q0405' QPREF, '5' nsqf, '2080' duration ,'P' tradetype</v>
      </c>
      <c r="N29" t="str">
        <f t="shared" si="2"/>
        <v xml:space="preserve">union all select 'Capital Goods' sector,'CSC/Q0402' qp1 , 'CSC/Q0405' qp2 </v>
      </c>
    </row>
    <row r="30" spans="1:14" ht="100.5" thickBot="1" x14ac:dyDescent="0.3">
      <c r="A30" s="8">
        <v>29</v>
      </c>
      <c r="B30" s="26" t="s">
        <v>480</v>
      </c>
      <c r="C30" s="6" t="s">
        <v>399</v>
      </c>
      <c r="D30" s="6">
        <v>3</v>
      </c>
      <c r="E30" s="6" t="s">
        <v>400</v>
      </c>
      <c r="F30" s="7">
        <v>440</v>
      </c>
      <c r="G30" s="6" t="s">
        <v>401</v>
      </c>
      <c r="H30" s="33" t="s">
        <v>402</v>
      </c>
      <c r="I30" s="6">
        <v>4</v>
      </c>
      <c r="J30" s="7">
        <v>1800</v>
      </c>
      <c r="K30" t="str">
        <f t="shared" si="0"/>
        <v>union all select 'Construction Skill Development Council of India' sector, 'Assistant Electrician' QP, 'CON/Q0602' QPREF, '3' nsqf, '440' duration ,'P' tradetype</v>
      </c>
      <c r="L30" t="str">
        <f t="shared" si="1"/>
        <v>union all select 'Construction Skill Development Council of India' sector, 'Construction Electrician - LV' QP, 'CON/Q0603' QPREF, '4' nsqf, '1800' duration ,'P' tradetype</v>
      </c>
      <c r="N30" t="str">
        <f t="shared" si="2"/>
        <v xml:space="preserve">union all select 'Construction Skill Development Council of India' sector,'CON/Q0602' qp1 , 'CON/Q0603' qp2 </v>
      </c>
    </row>
    <row r="31" spans="1:14" ht="100.5" thickBot="1" x14ac:dyDescent="0.3">
      <c r="A31" s="8">
        <v>30</v>
      </c>
      <c r="B31" s="26" t="s">
        <v>480</v>
      </c>
      <c r="C31" s="6" t="s">
        <v>403</v>
      </c>
      <c r="D31" s="6">
        <v>4</v>
      </c>
      <c r="E31" s="33" t="s">
        <v>404</v>
      </c>
      <c r="F31" s="7">
        <v>440</v>
      </c>
      <c r="G31" s="6" t="s">
        <v>405</v>
      </c>
      <c r="H31" s="33" t="s">
        <v>406</v>
      </c>
      <c r="I31" s="6">
        <v>5</v>
      </c>
      <c r="J31" s="7">
        <v>2400</v>
      </c>
      <c r="K31" t="str">
        <f t="shared" si="0"/>
        <v>union all select 'Construction Skill Development Council of India' sector, 'Bar Bender and Steel Fixer' QP, 'CON/Q0203' QPREF, '4' nsqf, '440' duration ,'P' tradetype</v>
      </c>
      <c r="L31" t="str">
        <f t="shared" si="1"/>
        <v>union all select 'Construction Skill Development Council of India' sector, 'Foreman Reinforcement' QP, 'CON/Q0205' QPREF, '5' nsqf, '2400' duration ,'P' tradetype</v>
      </c>
      <c r="N31" t="str">
        <f t="shared" si="2"/>
        <v xml:space="preserve">union all select 'Construction Skill Development Council of India' sector,'CON/Q0203' qp1 , 'CON/Q0205' qp2 </v>
      </c>
    </row>
    <row r="32" spans="1:14" ht="100.5" thickBot="1" x14ac:dyDescent="0.3">
      <c r="A32" s="8">
        <v>31</v>
      </c>
      <c r="B32" s="6" t="s">
        <v>47</v>
      </c>
      <c r="C32" s="6" t="s">
        <v>407</v>
      </c>
      <c r="D32" s="6">
        <v>3</v>
      </c>
      <c r="E32" s="29" t="s">
        <v>481</v>
      </c>
      <c r="F32" s="7">
        <v>360</v>
      </c>
      <c r="G32" s="6" t="s">
        <v>408</v>
      </c>
      <c r="H32" s="29" t="s">
        <v>482</v>
      </c>
      <c r="I32" s="6">
        <v>4</v>
      </c>
      <c r="J32" s="7">
        <v>1448</v>
      </c>
      <c r="K32" t="str">
        <f t="shared" si="0"/>
        <v>union all select 'Automotive' sector, 'CNC Operator / Machining Technician L3' QP, 'ASC/Q3501' QPREF, '3' nsqf, '360' duration ,'P' tradetype</v>
      </c>
      <c r="L32" t="str">
        <f t="shared" si="1"/>
        <v>union all select 'Automotive' sector, 'CNC Operator / Machining Technician L4' QP, 'ASC/Q3503' QPREF, '4' nsqf, '1448' duration ,'P' tradetype</v>
      </c>
      <c r="N32" t="str">
        <f t="shared" si="2"/>
        <v xml:space="preserve">union all select 'Automotive' sector,'ASC/Q3501' qp1 , 'ASC/Q3503' qp2 </v>
      </c>
    </row>
    <row r="33" spans="1:14" ht="43.5" thickBot="1" x14ac:dyDescent="0.3">
      <c r="A33" s="15">
        <v>32</v>
      </c>
      <c r="B33" s="15" t="s">
        <v>47</v>
      </c>
      <c r="C33" s="15" t="s">
        <v>409</v>
      </c>
      <c r="D33" s="15">
        <v>3</v>
      </c>
      <c r="E33" s="9" t="s">
        <v>483</v>
      </c>
      <c r="F33" s="16">
        <v>340</v>
      </c>
      <c r="G33" s="15" t="s">
        <v>410</v>
      </c>
      <c r="H33" s="9" t="s">
        <v>484</v>
      </c>
      <c r="I33" s="15">
        <v>4</v>
      </c>
      <c r="J33" s="16">
        <v>1448</v>
      </c>
      <c r="K33" t="str">
        <f t="shared" si="0"/>
        <v>union all select 'Automotive' sector, 'Welding Technician Level 3' QP, 'ASC/Q3102' QPREF, '3' nsqf, '340' duration ,'P' tradetype</v>
      </c>
      <c r="L33" t="str">
        <f t="shared" si="1"/>
        <v>union all select 'Automotive' sector, 'Welding Technician Level 4' QP, 'ASC/Q3103' QPREF, '4' nsqf, '1448' duration ,'P' tradetype</v>
      </c>
      <c r="N33" t="str">
        <f t="shared" si="2"/>
        <v xml:space="preserve">union all select 'Automotive' sector,'ASC/Q3102' qp1 , 'ASC/Q3103' qp2 </v>
      </c>
    </row>
    <row r="34" spans="1:14" ht="57.75" thickBot="1" x14ac:dyDescent="0.3">
      <c r="A34" s="15">
        <v>33</v>
      </c>
      <c r="B34" s="15" t="s">
        <v>47</v>
      </c>
      <c r="C34" s="15" t="s">
        <v>411</v>
      </c>
      <c r="D34" s="15">
        <v>3</v>
      </c>
      <c r="E34" s="9" t="s">
        <v>414</v>
      </c>
      <c r="F34" s="16">
        <v>240</v>
      </c>
      <c r="G34" s="15" t="s">
        <v>412</v>
      </c>
      <c r="H34" s="15" t="s">
        <v>413</v>
      </c>
      <c r="I34" s="15">
        <v>4</v>
      </c>
      <c r="J34" s="16">
        <v>1120</v>
      </c>
      <c r="K34" t="str">
        <f t="shared" si="0"/>
        <v>union all select 'Automotive' sector, 'SHOWROOM HOSTESS / HOST' QP, 'ASC/Q1103' QPREF, '3' nsqf, '240' duration ,'P' tradetype</v>
      </c>
      <c r="L34" t="str">
        <f t="shared" si="1"/>
        <v>union all select 'Automotive' sector, 'Telecaller' QP, 'ASC/Q1105' QPREF, '4' nsqf, '1120' duration ,'P' tradetype</v>
      </c>
      <c r="N34" t="str">
        <f t="shared" si="2"/>
        <v xml:space="preserve">union all select 'Automotive' sector,'ASC/Q1103' qp1 , 'ASC/Q1105' qp2 </v>
      </c>
    </row>
    <row r="35" spans="1:14" ht="100.5" thickBot="1" x14ac:dyDescent="0.3">
      <c r="A35" s="8">
        <v>34</v>
      </c>
      <c r="B35" s="6" t="s">
        <v>47</v>
      </c>
      <c r="C35" s="6" t="s">
        <v>411</v>
      </c>
      <c r="D35" s="6">
        <v>3</v>
      </c>
      <c r="E35" s="33" t="s">
        <v>414</v>
      </c>
      <c r="F35" s="7">
        <v>240</v>
      </c>
      <c r="G35" s="6" t="s">
        <v>415</v>
      </c>
      <c r="H35" s="25" t="s">
        <v>485</v>
      </c>
      <c r="I35" s="6">
        <v>4</v>
      </c>
      <c r="J35" s="7">
        <v>1120</v>
      </c>
      <c r="K35" t="str">
        <f t="shared" si="0"/>
        <v>union all select 'Automotive' sector, 'SHOWROOM HOSTESS / HOST' QP, 'ASC/Q1103' QPREF, '3' nsqf, '240' duration ,'P' tradetype</v>
      </c>
      <c r="L35" t="str">
        <f t="shared" si="1"/>
        <v>union all select 'Automotive' sector, 'Customer Relationship Executive' QP, 'ASC/Q1106' QPREF, '4' nsqf, '1120' duration ,'P' tradetype</v>
      </c>
      <c r="N35" t="str">
        <f t="shared" si="2"/>
        <v xml:space="preserve">union all select 'Automotive' sector,'ASC/Q1103' qp1 , 'ASC/Q1106' qp2 </v>
      </c>
    </row>
    <row r="36" spans="1:14" ht="57.75" thickBot="1" x14ac:dyDescent="0.3">
      <c r="A36" s="15">
        <v>35</v>
      </c>
      <c r="B36" s="15" t="s">
        <v>47</v>
      </c>
      <c r="C36" s="15" t="s">
        <v>411</v>
      </c>
      <c r="D36" s="15">
        <v>3</v>
      </c>
      <c r="E36" s="33" t="s">
        <v>414</v>
      </c>
      <c r="F36" s="16">
        <v>240</v>
      </c>
      <c r="G36" s="15" t="s">
        <v>416</v>
      </c>
      <c r="H36" s="9" t="s">
        <v>486</v>
      </c>
      <c r="I36" s="15">
        <v>4</v>
      </c>
      <c r="J36" s="16">
        <v>1120</v>
      </c>
      <c r="K36" t="str">
        <f t="shared" si="0"/>
        <v>union all select 'Automotive' sector, 'SHOWROOM HOSTESS / HOST' QP, 'ASC/Q1103' QPREF, '3' nsqf, '240' duration ,'P' tradetype</v>
      </c>
      <c r="L36" t="str">
        <f t="shared" si="1"/>
        <v>union all select 'Automotive' sector, 'Sales Consultant Level 4' QP, 'ASC/Q1001' QPREF, '4' nsqf, '1120' duration ,'P' tradetype</v>
      </c>
      <c r="N36" t="str">
        <f t="shared" si="2"/>
        <v xml:space="preserve">union all select 'Automotive' sector,'ASC/Q1103' qp1 , 'ASC/Q1001' qp2 </v>
      </c>
    </row>
    <row r="37" spans="1:14" ht="100.5" thickBot="1" x14ac:dyDescent="0.3">
      <c r="A37" s="15">
        <v>36</v>
      </c>
      <c r="B37" s="28" t="s">
        <v>421</v>
      </c>
      <c r="C37" s="15" t="s">
        <v>417</v>
      </c>
      <c r="D37" s="15">
        <v>4</v>
      </c>
      <c r="E37" s="15" t="s">
        <v>418</v>
      </c>
      <c r="F37" s="16">
        <v>340</v>
      </c>
      <c r="G37" s="15" t="s">
        <v>419</v>
      </c>
      <c r="H37" s="15" t="s">
        <v>420</v>
      </c>
      <c r="I37" s="15">
        <v>4</v>
      </c>
      <c r="J37" s="16">
        <v>2080</v>
      </c>
      <c r="K37" t="str">
        <f t="shared" si="0"/>
        <v>union all select 'Textiles Sector Skill Council' sector, 'Packing Checker' QP, 'TSC/Q0501' QPREF, '4' nsqf, '340' duration ,'P' tradetype</v>
      </c>
      <c r="L37" t="str">
        <f t="shared" si="1"/>
        <v>union all select 'Textiles Sector Skill Council' sector, 'Autoconer Tenter' QP, 'TSC/Q0301' QPREF, '4' nsqf, '2080' duration ,'P' tradetype</v>
      </c>
      <c r="N37" t="str">
        <f t="shared" si="2"/>
        <v xml:space="preserve">union all select 'Textiles Sector Skill Council' sector,'TSC/Q0501' qp1 , 'TSC/Q0301' qp2 </v>
      </c>
    </row>
    <row r="38" spans="1:14" ht="100.5" thickBot="1" x14ac:dyDescent="0.3">
      <c r="A38" s="8">
        <v>37</v>
      </c>
      <c r="B38" s="28" t="s">
        <v>421</v>
      </c>
      <c r="C38" s="6" t="s">
        <v>422</v>
      </c>
      <c r="D38" s="6">
        <v>4</v>
      </c>
      <c r="E38" s="30" t="s">
        <v>423</v>
      </c>
      <c r="F38" s="7">
        <v>340</v>
      </c>
      <c r="G38" s="6" t="s">
        <v>424</v>
      </c>
      <c r="H38" s="25" t="s">
        <v>425</v>
      </c>
      <c r="I38" s="6">
        <v>4</v>
      </c>
      <c r="J38" s="7">
        <v>2080</v>
      </c>
      <c r="K38" t="str">
        <f t="shared" si="0"/>
        <v>union all select 'Textiles Sector Skill Council' sector, 'Dye stuff &amp; Chemical preparation operator' QP, 'TSC/Q5205' QPREF, '4' nsqf, '340' duration ,'P' tradetype</v>
      </c>
      <c r="L38" t="str">
        <f t="shared" si="1"/>
        <v>union all select 'Textiles Sector Skill Council' sector, 'Finishing machine operator' QP, 'TSC/Q5403' QPREF, '4' nsqf, '2080' duration ,'P' tradetype</v>
      </c>
      <c r="N38" t="str">
        <f t="shared" si="2"/>
        <v xml:space="preserve">union all select 'Textiles Sector Skill Council' sector,'TSC/Q5205' qp1 , 'TSC/Q5403' qp2 </v>
      </c>
    </row>
    <row r="39" spans="1:14" ht="100.5" thickBot="1" x14ac:dyDescent="0.3">
      <c r="A39" s="8">
        <v>38</v>
      </c>
      <c r="B39" s="28" t="s">
        <v>421</v>
      </c>
      <c r="C39" s="6" t="s">
        <v>422</v>
      </c>
      <c r="D39" s="6">
        <v>4</v>
      </c>
      <c r="E39" s="30" t="s">
        <v>423</v>
      </c>
      <c r="F39" s="7">
        <v>340</v>
      </c>
      <c r="G39" s="6" t="s">
        <v>426</v>
      </c>
      <c r="H39" s="24" t="s">
        <v>427</v>
      </c>
      <c r="I39" s="6">
        <v>4</v>
      </c>
      <c r="J39" s="7">
        <v>2080</v>
      </c>
      <c r="K39" t="str">
        <f t="shared" si="0"/>
        <v>union all select 'Textiles Sector Skill Council' sector, 'Dye stuff &amp; Chemical preparation operator' QP, 'TSC/Q5205' QPREF, '4' nsqf, '340' duration ,'P' tradetype</v>
      </c>
      <c r="L39" t="str">
        <f t="shared" si="1"/>
        <v>union all select 'Textiles Sector Skill Council' sector, 'Soft flow dyeing machine operator' QP, 'TSC/Q5202' QPREF, '4' nsqf, '2080' duration ,'P' tradetype</v>
      </c>
      <c r="N39" t="str">
        <f t="shared" si="2"/>
        <v xml:space="preserve">union all select 'Textiles Sector Skill Council' sector,'TSC/Q5205' qp1 , 'TSC/Q5202' qp2 </v>
      </c>
    </row>
    <row r="40" spans="1:14" ht="100.5" thickBot="1" x14ac:dyDescent="0.3">
      <c r="A40" s="8">
        <v>39</v>
      </c>
      <c r="B40" s="28" t="s">
        <v>421</v>
      </c>
      <c r="C40" s="6" t="s">
        <v>422</v>
      </c>
      <c r="D40" s="6">
        <v>4</v>
      </c>
      <c r="E40" s="30" t="s">
        <v>423</v>
      </c>
      <c r="F40" s="7">
        <v>340</v>
      </c>
      <c r="G40" s="6" t="s">
        <v>428</v>
      </c>
      <c r="H40" s="24" t="s">
        <v>429</v>
      </c>
      <c r="I40" s="6">
        <v>4</v>
      </c>
      <c r="J40" s="7">
        <v>2080</v>
      </c>
      <c r="K40" t="str">
        <f t="shared" si="0"/>
        <v>union all select 'Textiles Sector Skill Council' sector, 'Dye stuff &amp; Chemical preparation operator' QP, 'TSC/Q5205' QPREF, '4' nsqf, '340' duration ,'P' tradetype</v>
      </c>
      <c r="L40" t="str">
        <f t="shared" si="1"/>
        <v>union all select 'Textiles Sector Skill Council' sector, 'Balloon Squeezer machine operator' QP, 'TSC/Q5501' QPREF, '4' nsqf, '2080' duration ,'P' tradetype</v>
      </c>
      <c r="N40" t="str">
        <f t="shared" si="2"/>
        <v xml:space="preserve">union all select 'Textiles Sector Skill Council' sector,'TSC/Q5205' qp1 , 'TSC/Q5501' qp2 </v>
      </c>
    </row>
    <row r="41" spans="1:14" ht="100.5" thickBot="1" x14ac:dyDescent="0.3">
      <c r="A41" s="8">
        <v>40</v>
      </c>
      <c r="B41" s="28" t="s">
        <v>421</v>
      </c>
      <c r="C41" s="6" t="s">
        <v>422</v>
      </c>
      <c r="D41" s="6">
        <v>4</v>
      </c>
      <c r="E41" s="30" t="s">
        <v>423</v>
      </c>
      <c r="F41" s="7">
        <v>340</v>
      </c>
      <c r="G41" s="6" t="s">
        <v>430</v>
      </c>
      <c r="H41" s="24" t="s">
        <v>431</v>
      </c>
      <c r="I41" s="6">
        <v>4</v>
      </c>
      <c r="J41" s="7">
        <v>2080</v>
      </c>
      <c r="K41" t="str">
        <f t="shared" si="0"/>
        <v>union all select 'Textiles Sector Skill Council' sector, 'Dye stuff &amp; Chemical preparation operator' QP, 'TSC/Q5205' QPREF, '4' nsqf, '340' duration ,'P' tradetype</v>
      </c>
      <c r="L41" t="str">
        <f t="shared" si="1"/>
        <v>union all select 'Textiles Sector Skill Council' sector, 'Compacting machine operator' QP, 'TSC/Q5503' QPREF, '4' nsqf, '2080' duration ,'P' tradetype</v>
      </c>
      <c r="N41" t="str">
        <f t="shared" si="2"/>
        <v xml:space="preserve">union all select 'Textiles Sector Skill Council' sector,'TSC/Q5205' qp1 , 'TSC/Q5503' qp2 </v>
      </c>
    </row>
    <row r="42" spans="1:14" ht="100.5" thickBot="1" x14ac:dyDescent="0.3">
      <c r="A42" s="8">
        <v>41</v>
      </c>
      <c r="B42" s="28" t="s">
        <v>421</v>
      </c>
      <c r="C42" s="6" t="s">
        <v>422</v>
      </c>
      <c r="D42" s="6">
        <v>4</v>
      </c>
      <c r="E42" s="30" t="s">
        <v>423</v>
      </c>
      <c r="F42" s="7">
        <v>340</v>
      </c>
      <c r="G42" s="24" t="s">
        <v>432</v>
      </c>
      <c r="H42" s="24" t="s">
        <v>433</v>
      </c>
      <c r="I42" s="6">
        <v>4</v>
      </c>
      <c r="J42" s="7">
        <v>2080</v>
      </c>
      <c r="K42" t="str">
        <f t="shared" si="0"/>
        <v>union all select 'Textiles Sector Skill Council' sector, 'Dye stuff &amp; Chemical preparation operator' QP, 'TSC/Q5205' QPREF, '4' nsqf, '340' duration ,'P' tradetype</v>
      </c>
      <c r="L42" t="str">
        <f t="shared" si="1"/>
        <v>union all select 'Textiles Sector Skill Council' sector, 'Calendaring machine operator' QP, 'TSC/Q5402' QPREF, '4' nsqf, '2080' duration ,'P' tradetype</v>
      </c>
      <c r="N42" t="str">
        <f t="shared" si="2"/>
        <v xml:space="preserve">union all select 'Textiles Sector Skill Council' sector,'TSC/Q5205' qp1 , 'TSC/Q5402' qp2 </v>
      </c>
    </row>
    <row r="43" spans="1:14" ht="43.5" thickBot="1" x14ac:dyDescent="0.3">
      <c r="A43" s="8">
        <v>42</v>
      </c>
      <c r="B43" s="6" t="s">
        <v>434</v>
      </c>
      <c r="C43" s="6" t="s">
        <v>435</v>
      </c>
      <c r="D43" s="6">
        <v>4</v>
      </c>
      <c r="E43" s="6" t="s">
        <v>436</v>
      </c>
      <c r="F43" s="7">
        <v>440</v>
      </c>
      <c r="G43" s="24" t="s">
        <v>437</v>
      </c>
      <c r="H43" s="6" t="s">
        <v>438</v>
      </c>
      <c r="I43" s="6">
        <v>5</v>
      </c>
      <c r="J43" s="7">
        <v>1440</v>
      </c>
      <c r="K43" t="str">
        <f t="shared" si="0"/>
        <v>union all select 'IT-ITeS' sector, 'CRM Domestic Voice' QP, 'SSC/Q2210' QPREF, '4' nsqf, '440' duration ,'P' tradetype</v>
      </c>
      <c r="L43" t="str">
        <f t="shared" si="1"/>
        <v>union all select 'IT-ITeS' sector, 'Associate-CRM' QP, 'SSC/Q2202' QPREF, '5' nsqf, '1440' duration ,'P' tradetype</v>
      </c>
      <c r="N43" t="str">
        <f t="shared" si="2"/>
        <v xml:space="preserve">union all select 'IT-ITeS' sector,'SSC/Q2210' qp1 , 'SSC/Q2202' qp2 </v>
      </c>
    </row>
    <row r="44" spans="1:14" ht="42.75" x14ac:dyDescent="0.25">
      <c r="A44" s="15">
        <v>43</v>
      </c>
      <c r="B44" s="15" t="s">
        <v>434</v>
      </c>
      <c r="C44" s="15" t="s">
        <v>439</v>
      </c>
      <c r="D44" s="15">
        <v>4</v>
      </c>
      <c r="E44" s="9" t="s">
        <v>440</v>
      </c>
      <c r="F44" s="16">
        <v>440</v>
      </c>
      <c r="G44" s="12" t="s">
        <v>437</v>
      </c>
      <c r="H44" s="15" t="s">
        <v>438</v>
      </c>
      <c r="I44" s="15">
        <v>5</v>
      </c>
      <c r="J44" s="16">
        <v>1440</v>
      </c>
      <c r="K44" t="str">
        <f t="shared" si="0"/>
        <v>union all select 'IT-ITeS' sector, 'CRM Domestic Non- Voice' QP, 'SSC/Q2211' QPREF, '4' nsqf, '440' duration ,'P' tradetype</v>
      </c>
      <c r="L44" t="str">
        <f t="shared" si="1"/>
        <v>union all select 'IT-ITeS' sector, 'Associate-CRM' QP, 'SSC/Q2202' QPREF, '5' nsqf, '1440' duration ,'P' tradetype</v>
      </c>
      <c r="N44" t="str">
        <f t="shared" si="2"/>
        <v xml:space="preserve">union all select 'IT-ITeS' sector,'SSC/Q2211' qp1 , 'SSC/Q2202' qp2 </v>
      </c>
    </row>
    <row r="45" spans="1:14" ht="129" thickBot="1" x14ac:dyDescent="0.3">
      <c r="A45" s="8">
        <v>44</v>
      </c>
      <c r="B45" s="6" t="s">
        <v>434</v>
      </c>
      <c r="C45" s="6" t="s">
        <v>439</v>
      </c>
      <c r="D45" s="6">
        <v>4</v>
      </c>
      <c r="E45" s="31" t="s">
        <v>440</v>
      </c>
      <c r="F45" s="7">
        <v>440</v>
      </c>
      <c r="G45" s="24" t="s">
        <v>441</v>
      </c>
      <c r="H45" s="26" t="s">
        <v>442</v>
      </c>
      <c r="I45" s="6">
        <v>5</v>
      </c>
      <c r="J45" s="7">
        <v>1440</v>
      </c>
      <c r="K45" t="str">
        <f t="shared" si="0"/>
        <v>union all select 'IT-ITeS' sector, 'CRM Domestic Non- Voice' QP, 'SSC/Q2211' QPREF, '4' nsqf, '440' duration ,'P' tradetype</v>
      </c>
      <c r="L45" t="str">
        <f t="shared" si="1"/>
        <v>union all select 'IT-ITeS' sector, 'Associate-Customer Care (Non Voice)' QP, 'SSC/Q2201' QPREF, '5' nsqf, '1440' duration ,'P' tradetype</v>
      </c>
      <c r="N45" t="str">
        <f t="shared" si="2"/>
        <v xml:space="preserve">union all select 'IT-ITeS' sector,'SSC/Q2211' qp1 , 'SSC/Q2201' qp2 </v>
      </c>
    </row>
    <row r="46" spans="1:14" ht="100.5" thickBot="1" x14ac:dyDescent="0.3">
      <c r="A46" s="8">
        <v>45</v>
      </c>
      <c r="B46" s="6" t="s">
        <v>434</v>
      </c>
      <c r="C46" s="6" t="s">
        <v>443</v>
      </c>
      <c r="D46" s="6">
        <v>4</v>
      </c>
      <c r="E46" s="25" t="s">
        <v>444</v>
      </c>
      <c r="F46" s="7">
        <v>440</v>
      </c>
      <c r="G46" s="24" t="s">
        <v>445</v>
      </c>
      <c r="H46" s="29" t="s">
        <v>446</v>
      </c>
      <c r="I46" s="6">
        <v>4</v>
      </c>
      <c r="J46" s="7">
        <v>1440</v>
      </c>
      <c r="K46" t="str">
        <f t="shared" si="0"/>
        <v>union all select 'IT-ITeS' sector, 'Domestic Data entry Operator' QP, 'SSC/Q2212' QPREF, '4' nsqf, '440' duration ,'P' tradetype</v>
      </c>
      <c r="L46" t="str">
        <f t="shared" si="1"/>
        <v>union all select 'IT-ITeS' sector, 'Domestic Biometric Data Operator' QP, 'SSC/Q2213' QPREF, '4' nsqf, '1440' duration ,'P' tradetype</v>
      </c>
      <c r="N46" t="str">
        <f t="shared" si="2"/>
        <v xml:space="preserve">union all select 'IT-ITeS' sector,'SSC/Q2212' qp1 , 'SSC/Q2213' qp2 </v>
      </c>
    </row>
    <row r="47" spans="1:14" ht="86.25" thickBot="1" x14ac:dyDescent="0.3">
      <c r="A47" s="8">
        <v>46</v>
      </c>
      <c r="B47" s="6" t="s">
        <v>434</v>
      </c>
      <c r="C47" s="6" t="s">
        <v>447</v>
      </c>
      <c r="D47" s="6">
        <v>4</v>
      </c>
      <c r="E47" s="25" t="s">
        <v>448</v>
      </c>
      <c r="F47" s="7">
        <v>440</v>
      </c>
      <c r="G47" s="24" t="s">
        <v>449</v>
      </c>
      <c r="H47" s="26" t="s">
        <v>450</v>
      </c>
      <c r="I47" s="6">
        <v>5</v>
      </c>
      <c r="J47" s="7">
        <v>1440</v>
      </c>
      <c r="K47" t="str">
        <f t="shared" si="0"/>
        <v>union all select 'IT-ITeS' sector, 'Domestic IT Helpdesk Attendant' QP, 'SSC/Q0110' QPREF, '4' nsqf, '440' duration ,'P' tradetype</v>
      </c>
      <c r="L47" t="str">
        <f t="shared" si="1"/>
        <v>union all select 'IT-ITeS' sector, 'Engineer Technical Support-Level I' QP, 'SSC/Q0101' QPREF, '5' nsqf, '1440' duration ,'P' tradetype</v>
      </c>
      <c r="N47" t="str">
        <f t="shared" si="2"/>
        <v xml:space="preserve">union all select 'IT-ITeS' sector,'SSC/Q0110' qp1 , 'SSC/Q0101' qp2 </v>
      </c>
    </row>
    <row r="48" spans="1:14" ht="42.75" x14ac:dyDescent="0.25">
      <c r="A48" s="15">
        <v>47</v>
      </c>
      <c r="B48" s="15" t="s">
        <v>434</v>
      </c>
      <c r="C48" s="15" t="s">
        <v>451</v>
      </c>
      <c r="D48" s="15">
        <v>4</v>
      </c>
      <c r="E48" s="9" t="s">
        <v>487</v>
      </c>
      <c r="F48" s="16">
        <v>440</v>
      </c>
      <c r="G48" s="12" t="s">
        <v>452</v>
      </c>
      <c r="H48" s="15" t="s">
        <v>453</v>
      </c>
      <c r="I48" s="15">
        <v>5</v>
      </c>
      <c r="J48" s="16">
        <v>1440</v>
      </c>
      <c r="K48" t="str">
        <f t="shared" si="0"/>
        <v>union all select 'IT-ITeS' sector, 'Junior Software Developer' QP, 'SSC/Q0508' QPREF, '4' nsqf, '440' duration ,'P' tradetype</v>
      </c>
      <c r="L48" t="str">
        <f t="shared" si="1"/>
        <v>union all select 'IT-ITeS' sector, 'Web Developer' QP, 'SSC/Q0503' QPREF, '5' nsqf, '1440' duration ,'P' tradetype</v>
      </c>
      <c r="N48" t="str">
        <f t="shared" si="2"/>
        <v xml:space="preserve">union all select 'IT-ITeS' sector,'SSC/Q0508' qp1 , 'SSC/Q0503' qp2 </v>
      </c>
    </row>
    <row r="49" spans="1:14" ht="100.5" thickBot="1" x14ac:dyDescent="0.3">
      <c r="A49" s="8">
        <v>48</v>
      </c>
      <c r="B49" s="28" t="s">
        <v>454</v>
      </c>
      <c r="C49" s="6" t="s">
        <v>455</v>
      </c>
      <c r="D49" s="6">
        <v>3</v>
      </c>
      <c r="E49" s="29" t="s">
        <v>456</v>
      </c>
      <c r="F49" s="7">
        <v>290</v>
      </c>
      <c r="G49" s="24" t="s">
        <v>457</v>
      </c>
      <c r="H49" s="30" t="s">
        <v>458</v>
      </c>
      <c r="I49" s="6">
        <v>4</v>
      </c>
      <c r="J49" s="7">
        <v>2080</v>
      </c>
      <c r="K49" t="str">
        <f t="shared" si="0"/>
        <v>union all select 'Telecom Sector Skill Council' sector, 'Telecom Board Bring- UP Engineer' QP, 'TEL/Q2302' QPREF, '3' nsqf, '290' duration ,'P' tradetype</v>
      </c>
      <c r="L49" t="str">
        <f t="shared" si="1"/>
        <v>union all select 'Telecom Sector Skill Council' sector, 'Telecom Embedded Hardware Developer' QP, 'TEL/Q2303' QPREF, '4' nsqf, '2080' duration ,'P' tradetype</v>
      </c>
      <c r="N49" t="str">
        <f t="shared" si="2"/>
        <v xml:space="preserve">union all select 'Telecom Sector Skill Council' sector,'TEL/Q2302' qp1 , 'TEL/Q2303' qp2 </v>
      </c>
    </row>
    <row r="50" spans="1:14" ht="42.75" x14ac:dyDescent="0.25">
      <c r="A50" s="15">
        <v>49</v>
      </c>
      <c r="B50" s="15" t="s">
        <v>47</v>
      </c>
      <c r="C50" s="15" t="s">
        <v>459</v>
      </c>
      <c r="D50" s="15">
        <v>3</v>
      </c>
      <c r="E50" s="9" t="s">
        <v>488</v>
      </c>
      <c r="F50" s="16">
        <v>340</v>
      </c>
      <c r="G50" s="12" t="s">
        <v>460</v>
      </c>
      <c r="H50" s="9" t="s">
        <v>489</v>
      </c>
      <c r="I50" s="15">
        <v>4</v>
      </c>
      <c r="J50" s="36"/>
      <c r="K50" t="str">
        <f t="shared" si="0"/>
        <v>union all select 'Automotive' sector, 'Casting Technician Level 3' QP, 'ASC/Q3202' QPREF, '3' nsqf, '340' duration ,'P' tradetype</v>
      </c>
      <c r="L50" t="str">
        <f t="shared" si="1"/>
        <v>union all select 'Automotive' sector, 'Pressure die casting Operator' QP, 'ASC/Q3204' QPREF, '4' nsqf, '' duration ,'P' tradetype</v>
      </c>
      <c r="N50" t="str">
        <f t="shared" si="2"/>
        <v xml:space="preserve">union all select 'Automotive' sector,'ASC/Q3202' qp1 , 'ASC/Q3204' qp2 </v>
      </c>
    </row>
  </sheetData>
  <autoFilter ref="A1:N5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A34" workbookViewId="0">
      <selection activeCell="E40" sqref="E40"/>
    </sheetView>
  </sheetViews>
  <sheetFormatPr defaultColWidth="76.140625" defaultRowHeight="15" x14ac:dyDescent="0.25"/>
  <cols>
    <col min="1" max="1" width="8.140625" customWidth="1"/>
    <col min="2" max="2" width="55.28515625" bestFit="1" customWidth="1"/>
    <col min="3" max="3" width="12.85546875" bestFit="1" customWidth="1"/>
    <col min="4" max="4" width="25.140625" customWidth="1"/>
    <col min="5" max="5" width="66.42578125" bestFit="1" customWidth="1"/>
    <col min="6" max="6" width="68.7109375" bestFit="1" customWidth="1"/>
    <col min="7" max="7" width="66.28515625" bestFit="1" customWidth="1"/>
  </cols>
  <sheetData>
    <row r="1" spans="1:8" ht="30.75" thickBot="1" x14ac:dyDescent="0.3">
      <c r="A1" s="38" t="s">
        <v>687</v>
      </c>
      <c r="B1" s="21" t="s">
        <v>1</v>
      </c>
      <c r="C1" s="39" t="s">
        <v>490</v>
      </c>
      <c r="D1" s="40" t="s">
        <v>462</v>
      </c>
      <c r="E1" s="21" t="s">
        <v>491</v>
      </c>
      <c r="F1" s="41" t="s">
        <v>492</v>
      </c>
      <c r="G1" s="47" t="s">
        <v>493</v>
      </c>
    </row>
    <row r="2" spans="1:8" ht="15.75" thickBot="1" x14ac:dyDescent="0.3">
      <c r="A2" s="5">
        <v>1</v>
      </c>
      <c r="B2" s="6" t="s">
        <v>230</v>
      </c>
      <c r="C2" s="7" t="s">
        <v>494</v>
      </c>
      <c r="D2" s="6">
        <v>5</v>
      </c>
      <c r="E2" s="6" t="s">
        <v>495</v>
      </c>
      <c r="F2" s="6">
        <v>390</v>
      </c>
      <c r="G2" s="6">
        <v>2160</v>
      </c>
      <c r="H2" t="str">
        <f>"union all select '"&amp;B2&amp;"' sector, '"&amp;E2&amp;"' QP, '"&amp;C2&amp;"' QPREF, '"&amp;D2&amp;"' nsqf, '"&amp;F2&amp;"' duration ,'"&amp;G2&amp;"' duration2 ,'E' tradetype"</f>
        <v>union all select 'Retail' sector, 'Retail Team Leader' QP, 'RAS/Q0105' QPREF, '5' nsqf, '390' duration ,'2160' duration2 ,'E' tradetype</v>
      </c>
    </row>
    <row r="3" spans="1:8" ht="15.75" thickBot="1" x14ac:dyDescent="0.3">
      <c r="A3" s="5">
        <v>2</v>
      </c>
      <c r="B3" s="6" t="s">
        <v>230</v>
      </c>
      <c r="C3" s="7" t="s">
        <v>496</v>
      </c>
      <c r="D3" s="6">
        <v>4</v>
      </c>
      <c r="E3" s="6" t="s">
        <v>497</v>
      </c>
      <c r="F3" s="6">
        <v>320</v>
      </c>
      <c r="G3" s="6">
        <v>2160</v>
      </c>
      <c r="H3" t="str">
        <f t="shared" ref="H3:H66" si="0">"union all select '"&amp;B3&amp;"' sector, '"&amp;E3&amp;"' QP, '"&amp;C3&amp;"' QPREF, '"&amp;D3&amp;"' nsqf, '"&amp;F3&amp;"' duration ,'"&amp;G3&amp;"' duration2 ,'E' tradetype"</f>
        <v>union all select 'Retail' sector, 'Distributor Salesman' QP, 'RAS/Q0604' QPREF, '4' nsqf, '320' duration ,'2160' duration2 ,'E' tradetype</v>
      </c>
    </row>
    <row r="4" spans="1:8" ht="15.75" thickBot="1" x14ac:dyDescent="0.3">
      <c r="A4" s="5">
        <v>3</v>
      </c>
      <c r="B4" s="6" t="s">
        <v>230</v>
      </c>
      <c r="C4" s="7" t="s">
        <v>498</v>
      </c>
      <c r="D4" s="6">
        <v>4</v>
      </c>
      <c r="E4" s="6" t="s">
        <v>499</v>
      </c>
      <c r="F4" s="6">
        <v>320</v>
      </c>
      <c r="G4" s="6">
        <v>2160</v>
      </c>
      <c r="H4" t="str">
        <f t="shared" si="0"/>
        <v>union all select 'Retail' sector, 'Seller Activation Executive' QP, 'RAS/Q0301' QPREF, '4' nsqf, '320' duration ,'2160' duration2 ,'E' tradetype</v>
      </c>
    </row>
    <row r="5" spans="1:8" ht="15.75" thickBot="1" x14ac:dyDescent="0.3">
      <c r="A5" s="5">
        <v>4</v>
      </c>
      <c r="B5" s="6" t="s">
        <v>336</v>
      </c>
      <c r="C5" s="7" t="s">
        <v>500</v>
      </c>
      <c r="D5" s="6">
        <v>3</v>
      </c>
      <c r="E5" s="6" t="s">
        <v>501</v>
      </c>
      <c r="F5" s="42">
        <v>475</v>
      </c>
      <c r="G5" s="6">
        <v>1440</v>
      </c>
      <c r="H5" t="str">
        <f t="shared" si="0"/>
        <v>union all select 'Tourism and Hospitality' sector, 'Food and Beverage Service Trainee' QP, 'THC/Q0307' QPREF, '3' nsqf, '475' duration ,'1440' duration2 ,'E' tradetype</v>
      </c>
    </row>
    <row r="6" spans="1:8" ht="15.75" thickBot="1" x14ac:dyDescent="0.3">
      <c r="A6" s="5">
        <v>5</v>
      </c>
      <c r="B6" s="6" t="s">
        <v>336</v>
      </c>
      <c r="C6" s="7" t="s">
        <v>502</v>
      </c>
      <c r="D6" s="6">
        <v>3</v>
      </c>
      <c r="E6" s="6" t="s">
        <v>503</v>
      </c>
      <c r="F6" s="6">
        <v>440</v>
      </c>
      <c r="G6" s="6">
        <v>2080</v>
      </c>
      <c r="H6" t="str">
        <f t="shared" si="0"/>
        <v>union all select 'Tourism and Hospitality' sector, 'Trainee Chef' QP, 'THC/Q2702' QPREF, '3' nsqf, '440' duration ,'2080' duration2 ,'E' tradetype</v>
      </c>
    </row>
    <row r="7" spans="1:8" ht="15.75" thickBot="1" x14ac:dyDescent="0.3">
      <c r="A7" s="5">
        <v>6</v>
      </c>
      <c r="B7" s="6" t="s">
        <v>58</v>
      </c>
      <c r="C7" s="7" t="s">
        <v>504</v>
      </c>
      <c r="D7" s="6">
        <v>4</v>
      </c>
      <c r="E7" s="6" t="s">
        <v>505</v>
      </c>
      <c r="F7" s="6">
        <v>390</v>
      </c>
      <c r="G7" s="6">
        <v>960</v>
      </c>
      <c r="H7" t="str">
        <f t="shared" si="0"/>
        <v>union all select 'Beauty &amp; Wellness' sector, 'Hair Stylist' QP, 'BWS/Q0202' QPREF, '4' nsqf, '390' duration ,'960' duration2 ,'E' tradetype</v>
      </c>
    </row>
    <row r="8" spans="1:8" ht="15.75" thickBot="1" x14ac:dyDescent="0.3">
      <c r="A8" s="5">
        <v>7</v>
      </c>
      <c r="B8" s="6" t="s">
        <v>58</v>
      </c>
      <c r="C8" s="7" t="s">
        <v>506</v>
      </c>
      <c r="D8" s="6">
        <v>4</v>
      </c>
      <c r="E8" s="6" t="s">
        <v>507</v>
      </c>
      <c r="F8" s="6">
        <v>390</v>
      </c>
      <c r="G8" s="6">
        <v>960</v>
      </c>
      <c r="H8" t="str">
        <f t="shared" si="0"/>
        <v>union all select 'Beauty &amp; Wellness' sector, 'Beauty Therapist' QP, 'BWS/Q0102' QPREF, '4' nsqf, '390' duration ,'960' duration2 ,'E' tradetype</v>
      </c>
    </row>
    <row r="9" spans="1:8" ht="15.75" thickBot="1" x14ac:dyDescent="0.3">
      <c r="A9" s="5">
        <v>8</v>
      </c>
      <c r="B9" s="6" t="s">
        <v>58</v>
      </c>
      <c r="C9" s="7" t="s">
        <v>508</v>
      </c>
      <c r="D9" s="6">
        <v>5</v>
      </c>
      <c r="E9" s="6" t="s">
        <v>509</v>
      </c>
      <c r="F9" s="42">
        <v>340</v>
      </c>
      <c r="G9" s="6">
        <v>960</v>
      </c>
      <c r="H9" t="str">
        <f t="shared" si="0"/>
        <v>union all select 'Beauty &amp; Wellness' sector, 'Yoga Trainer' QP, 'BWS/Q2203' QPREF, '5' nsqf, '340' duration ,'960' duration2 ,'E' tradetype</v>
      </c>
    </row>
    <row r="10" spans="1:8" ht="15.75" thickBot="1" x14ac:dyDescent="0.3">
      <c r="A10" s="5">
        <v>9</v>
      </c>
      <c r="B10" s="6" t="s">
        <v>235</v>
      </c>
      <c r="C10" s="7" t="s">
        <v>510</v>
      </c>
      <c r="D10" s="6">
        <v>4</v>
      </c>
      <c r="E10" s="6" t="s">
        <v>511</v>
      </c>
      <c r="F10" s="6">
        <v>390</v>
      </c>
      <c r="G10" s="6">
        <v>1440</v>
      </c>
      <c r="H10" t="str">
        <f t="shared" si="0"/>
        <v>union all select 'Rubber' sector, 'Injection Moulding Operator' QP, 'RSC/Q0207' QPREF, '4' nsqf, '390' duration ,'1440' duration2 ,'E' tradetype</v>
      </c>
    </row>
    <row r="11" spans="1:8" ht="15.75" thickBot="1" x14ac:dyDescent="0.3">
      <c r="A11" s="5">
        <v>10</v>
      </c>
      <c r="B11" s="6" t="s">
        <v>235</v>
      </c>
      <c r="C11" s="7" t="s">
        <v>512</v>
      </c>
      <c r="D11" s="6">
        <v>5</v>
      </c>
      <c r="E11" s="6" t="s">
        <v>513</v>
      </c>
      <c r="F11" s="6">
        <v>390</v>
      </c>
      <c r="G11" s="6">
        <v>1440</v>
      </c>
      <c r="H11" t="str">
        <f t="shared" si="0"/>
        <v>union all select 'Rubber' sector, 'Mixing Supervisor' QP, 'RSC/Q0111' QPREF, '5' nsqf, '390' duration ,'1440' duration2 ,'E' tradetype</v>
      </c>
    </row>
    <row r="12" spans="1:8" ht="15.75" thickBot="1" x14ac:dyDescent="0.3">
      <c r="A12" s="5">
        <v>11</v>
      </c>
      <c r="B12" s="33" t="s">
        <v>474</v>
      </c>
      <c r="C12" s="24" t="s">
        <v>514</v>
      </c>
      <c r="D12" s="6">
        <v>3</v>
      </c>
      <c r="E12" s="6" t="s">
        <v>515</v>
      </c>
      <c r="F12" s="6">
        <v>430</v>
      </c>
      <c r="G12" s="6">
        <v>960</v>
      </c>
      <c r="H12" t="str">
        <f t="shared" si="0"/>
        <v>union all select 'Indian Iron and Steel Sector Skill Council' sector, 'Iron &amp; Steel - Machinist' QP, 'ISC/Q0909' QPREF, '3' nsqf, '430' duration ,'960' duration2 ,'E' tradetype</v>
      </c>
    </row>
    <row r="13" spans="1:8" ht="15.75" thickBot="1" x14ac:dyDescent="0.3">
      <c r="A13" s="5">
        <v>12</v>
      </c>
      <c r="B13" s="33" t="s">
        <v>474</v>
      </c>
      <c r="C13" s="24" t="s">
        <v>516</v>
      </c>
      <c r="D13" s="6">
        <v>4</v>
      </c>
      <c r="E13" s="6" t="s">
        <v>517</v>
      </c>
      <c r="F13" s="6">
        <v>420</v>
      </c>
      <c r="G13" s="6">
        <v>960</v>
      </c>
      <c r="H13" t="str">
        <f t="shared" si="0"/>
        <v>union all select 'Indian Iron and Steel Sector Skill Council' sector, 'Gas Tungsten Arc Welding (GTAW)' QP, 'ISC/Q0911' QPREF, '4' nsqf, '420' duration ,'960' duration2 ,'E' tradetype</v>
      </c>
    </row>
    <row r="14" spans="1:8" ht="15.75" thickBot="1" x14ac:dyDescent="0.3">
      <c r="A14" s="5">
        <v>13</v>
      </c>
      <c r="B14" s="33" t="s">
        <v>474</v>
      </c>
      <c r="C14" s="24" t="s">
        <v>518</v>
      </c>
      <c r="D14" s="6">
        <v>3</v>
      </c>
      <c r="E14" s="6" t="s">
        <v>519</v>
      </c>
      <c r="F14" s="42">
        <v>430</v>
      </c>
      <c r="G14" s="6">
        <v>960</v>
      </c>
      <c r="H14" t="str">
        <f t="shared" si="0"/>
        <v>union all select 'Indian Iron and Steel Sector Skill Council' sector, 'Belt Conveyor Maintenance' QP, 'ISC/Q0904' QPREF, '3' nsqf, '430' duration ,'960' duration2 ,'E' tradetype</v>
      </c>
    </row>
    <row r="15" spans="1:8" ht="15.75" thickBot="1" x14ac:dyDescent="0.3">
      <c r="A15" s="5">
        <v>14</v>
      </c>
      <c r="B15" s="33" t="s">
        <v>474</v>
      </c>
      <c r="C15" s="24" t="s">
        <v>520</v>
      </c>
      <c r="D15" s="6">
        <v>5</v>
      </c>
      <c r="E15" s="6" t="s">
        <v>521</v>
      </c>
      <c r="F15" s="42">
        <v>430</v>
      </c>
      <c r="G15" s="6">
        <v>960</v>
      </c>
      <c r="H15" t="str">
        <f t="shared" si="0"/>
        <v>union all select 'Indian Iron and Steel Sector Skill Council' sector, 'Supervisor-Refractory Brick Laying' QP, 'ISC/Q1203' QPREF, '5' nsqf, '430' duration ,'960' duration2 ,'E' tradetype</v>
      </c>
    </row>
    <row r="16" spans="1:8" ht="15.75" thickBot="1" x14ac:dyDescent="0.3">
      <c r="A16" s="5">
        <v>15</v>
      </c>
      <c r="B16" s="33" t="s">
        <v>522</v>
      </c>
      <c r="C16" s="7" t="s">
        <v>523</v>
      </c>
      <c r="D16" s="6">
        <v>4</v>
      </c>
      <c r="E16" s="6" t="s">
        <v>296</v>
      </c>
      <c r="F16" s="6">
        <v>310</v>
      </c>
      <c r="G16" s="6">
        <v>1440</v>
      </c>
      <c r="H16" t="str">
        <f t="shared" si="0"/>
        <v>union all select 'Apparel Made -ups and Home Furnishing' sector, 'Sewing Machine Operator' QP, 'AMH/Q0301' QPREF, '4' nsqf, '310' duration ,'1440' duration2 ,'E' tradetype</v>
      </c>
    </row>
    <row r="17" spans="1:8" ht="15.75" thickBot="1" x14ac:dyDescent="0.3">
      <c r="A17" s="8">
        <v>16</v>
      </c>
      <c r="B17" s="34" t="s">
        <v>522</v>
      </c>
      <c r="C17" s="6" t="s">
        <v>524</v>
      </c>
      <c r="D17" s="6">
        <v>4</v>
      </c>
      <c r="E17" s="29" t="s">
        <v>525</v>
      </c>
      <c r="F17" s="6">
        <v>340</v>
      </c>
      <c r="G17" s="6">
        <v>1440</v>
      </c>
      <c r="H17" t="str">
        <f t="shared" si="0"/>
        <v>union all select 'Apparel Made -ups and Home Furnishing' sector, 'Sewing Machine Operator -knits' QP, 'AMH/Q0305' QPREF, '4' nsqf, '340' duration ,'1440' duration2 ,'E' tradetype</v>
      </c>
    </row>
    <row r="18" spans="1:8" ht="15.75" thickBot="1" x14ac:dyDescent="0.3">
      <c r="A18" s="8">
        <v>17</v>
      </c>
      <c r="B18" s="34" t="s">
        <v>522</v>
      </c>
      <c r="C18" s="6" t="s">
        <v>526</v>
      </c>
      <c r="D18" s="6">
        <v>3</v>
      </c>
      <c r="E18" s="43" t="s">
        <v>527</v>
      </c>
      <c r="F18" s="6">
        <v>310</v>
      </c>
      <c r="G18" s="6">
        <v>1440</v>
      </c>
      <c r="H18" t="str">
        <f t="shared" si="0"/>
        <v>union all select 'Apparel Made -ups and Home Furnishing' sector, 'Inline Checker' QP, 'AMH/Q0102' QPREF, '3' nsqf, '310' duration ,'1440' duration2 ,'E' tradetype</v>
      </c>
    </row>
    <row r="19" spans="1:8" ht="15.75" thickBot="1" x14ac:dyDescent="0.3">
      <c r="A19" s="8">
        <v>18</v>
      </c>
      <c r="B19" s="34" t="s">
        <v>522</v>
      </c>
      <c r="C19" s="6" t="s">
        <v>528</v>
      </c>
      <c r="D19" s="6">
        <v>4</v>
      </c>
      <c r="E19" s="44" t="s">
        <v>286</v>
      </c>
      <c r="F19" s="6">
        <v>240</v>
      </c>
      <c r="G19" s="6">
        <v>1440</v>
      </c>
      <c r="H19" t="str">
        <f t="shared" si="0"/>
        <v>union all select 'Apparel Made -ups and Home Furnishing' sector, 'Hand Embroiderer' QP, 'AMH/Q1001' QPREF, '4' nsqf, '240' duration ,'1440' duration2 ,'E' tradetype</v>
      </c>
    </row>
    <row r="20" spans="1:8" ht="15.75" thickBot="1" x14ac:dyDescent="0.3">
      <c r="A20" s="8">
        <v>19</v>
      </c>
      <c r="B20" s="34" t="s">
        <v>522</v>
      </c>
      <c r="C20" s="6" t="s">
        <v>529</v>
      </c>
      <c r="D20" s="6">
        <v>4</v>
      </c>
      <c r="E20" s="6" t="s">
        <v>530</v>
      </c>
      <c r="F20" s="6">
        <v>310</v>
      </c>
      <c r="G20" s="6">
        <v>1440</v>
      </c>
      <c r="H20" t="str">
        <f t="shared" si="0"/>
        <v>union all select 'Apparel Made -ups and Home Furnishing' sector, 'Pressman' QP, 'AMH/Q0401' QPREF, '4' nsqf, '310' duration ,'1440' duration2 ,'E' tradetype</v>
      </c>
    </row>
    <row r="21" spans="1:8" ht="15.75" thickBot="1" x14ac:dyDescent="0.3">
      <c r="A21" s="8">
        <v>20</v>
      </c>
      <c r="B21" s="34" t="s">
        <v>522</v>
      </c>
      <c r="C21" s="6" t="s">
        <v>531</v>
      </c>
      <c r="D21" s="6">
        <v>4</v>
      </c>
      <c r="E21" s="25" t="s">
        <v>532</v>
      </c>
      <c r="F21" s="6">
        <v>340</v>
      </c>
      <c r="G21" s="6">
        <v>1440</v>
      </c>
      <c r="H21" t="str">
        <f t="shared" si="0"/>
        <v>union all select 'Apparel Made -ups and Home Furnishing' sector, 'Washing Machine Operator' QP, 'AMH/Q1810' QPREF, '4' nsqf, '340' duration ,'1440' duration2 ,'E' tradetype</v>
      </c>
    </row>
    <row r="22" spans="1:8" ht="15.75" thickBot="1" x14ac:dyDescent="0.3">
      <c r="A22" s="8">
        <v>21</v>
      </c>
      <c r="B22" s="34" t="s">
        <v>522</v>
      </c>
      <c r="C22" s="6" t="s">
        <v>533</v>
      </c>
      <c r="D22" s="6">
        <v>3</v>
      </c>
      <c r="E22" s="6" t="s">
        <v>290</v>
      </c>
      <c r="F22" s="6">
        <v>220</v>
      </c>
      <c r="G22" s="6">
        <v>1440</v>
      </c>
      <c r="H22" t="str">
        <f t="shared" si="0"/>
        <v>union all select 'Apparel Made -ups and Home Furnishing' sector, 'Packer' QP, 'AMH/Q1407' QPREF, '3' nsqf, '220' duration ,'1440' duration2 ,'E' tradetype</v>
      </c>
    </row>
    <row r="23" spans="1:8" ht="15.75" thickBot="1" x14ac:dyDescent="0.3">
      <c r="A23" s="8">
        <v>22</v>
      </c>
      <c r="B23" s="34" t="s">
        <v>522</v>
      </c>
      <c r="C23" s="6" t="s">
        <v>534</v>
      </c>
      <c r="D23" s="6">
        <v>3</v>
      </c>
      <c r="E23" s="6" t="s">
        <v>535</v>
      </c>
      <c r="F23" s="6">
        <v>160</v>
      </c>
      <c r="G23" s="6">
        <v>1440</v>
      </c>
      <c r="H23" t="str">
        <f t="shared" si="0"/>
        <v>union all select 'Apparel Made -ups and Home Furnishing' sector, 'Layerman' QP, 'AMH/Q0201' QPREF, '3' nsqf, '160' duration ,'1440' duration2 ,'E' tradetype</v>
      </c>
    </row>
    <row r="24" spans="1:8" ht="15.75" thickBot="1" x14ac:dyDescent="0.3">
      <c r="A24" s="8">
        <v>23</v>
      </c>
      <c r="B24" s="34" t="s">
        <v>522</v>
      </c>
      <c r="C24" s="6" t="s">
        <v>536</v>
      </c>
      <c r="D24" s="6">
        <v>5</v>
      </c>
      <c r="E24" s="33" t="s">
        <v>537</v>
      </c>
      <c r="F24" s="6">
        <v>580</v>
      </c>
      <c r="G24" s="6">
        <v>1440</v>
      </c>
      <c r="H24" t="str">
        <f t="shared" si="0"/>
        <v>union all select 'Apparel Made -ups and Home Furnishing' sector, 'Machine Maintenance Mechanic- Sewing Machine' QP, 'AMH/Q1901' QPREF, '5' nsqf, '580' duration ,'1440' duration2 ,'E' tradetype</v>
      </c>
    </row>
    <row r="25" spans="1:8" ht="15.75" thickBot="1" x14ac:dyDescent="0.3">
      <c r="A25" s="8">
        <v>24</v>
      </c>
      <c r="B25" s="34" t="s">
        <v>522</v>
      </c>
      <c r="C25" s="6" t="s">
        <v>538</v>
      </c>
      <c r="D25" s="6">
        <v>5</v>
      </c>
      <c r="E25" s="45" t="s">
        <v>539</v>
      </c>
      <c r="F25" s="6">
        <v>310</v>
      </c>
      <c r="G25" s="6">
        <v>1440</v>
      </c>
      <c r="H25" t="str">
        <f t="shared" si="0"/>
        <v>union all select 'Apparel Made -ups and Home Furnishing' sector, 'Export Executive' QP, 'AMH/Q1602' QPREF, '5' nsqf, '310' duration ,'1440' duration2 ,'E' tradetype</v>
      </c>
    </row>
    <row r="26" spans="1:8" ht="15.75" thickBot="1" x14ac:dyDescent="0.3">
      <c r="A26" s="8">
        <v>25</v>
      </c>
      <c r="B26" s="6" t="s">
        <v>369</v>
      </c>
      <c r="C26" s="6" t="s">
        <v>540</v>
      </c>
      <c r="D26" s="6">
        <v>4</v>
      </c>
      <c r="E26" s="45" t="s">
        <v>541</v>
      </c>
      <c r="F26" s="6">
        <v>280</v>
      </c>
      <c r="G26" s="6">
        <v>2080</v>
      </c>
      <c r="H26" t="str">
        <f t="shared" si="0"/>
        <v>union all select 'Paints and Coatings' sector, 'Powder Coater' QP, 'PCS/Q5102' QPREF, '4' nsqf, '280' duration ,'2080' duration2 ,'E' tradetype</v>
      </c>
    </row>
    <row r="27" spans="1:8" ht="15.75" thickBot="1" x14ac:dyDescent="0.3">
      <c r="A27" s="8">
        <v>26</v>
      </c>
      <c r="B27" s="6" t="s">
        <v>369</v>
      </c>
      <c r="C27" s="6" t="s">
        <v>542</v>
      </c>
      <c r="D27" s="6">
        <v>5</v>
      </c>
      <c r="E27" s="29" t="s">
        <v>543</v>
      </c>
      <c r="F27" s="6">
        <v>280</v>
      </c>
      <c r="G27" s="6">
        <v>2080</v>
      </c>
      <c r="H27" t="str">
        <f t="shared" si="0"/>
        <v>union all select 'Paints and Coatings' sector, 'Paint Production QC In-Charge' QP, 'PCS/Q0505' QPREF, '5' nsqf, '280' duration ,'2080' duration2 ,'E' tradetype</v>
      </c>
    </row>
    <row r="28" spans="1:8" ht="15.75" thickBot="1" x14ac:dyDescent="0.3">
      <c r="A28" s="8">
        <v>27</v>
      </c>
      <c r="B28" s="6" t="s">
        <v>369</v>
      </c>
      <c r="C28" s="6" t="s">
        <v>544</v>
      </c>
      <c r="D28" s="6">
        <v>4</v>
      </c>
      <c r="E28" s="29" t="s">
        <v>545</v>
      </c>
      <c r="F28" s="6">
        <v>456</v>
      </c>
      <c r="G28" s="6">
        <v>2080</v>
      </c>
      <c r="H28" t="str">
        <f t="shared" si="0"/>
        <v>union all select 'Paints and Coatings' sector, 'Liquid Paint Processing Operator' QP, 'PCS/Q0510' QPREF, '4' nsqf, '456' duration ,'2080' duration2 ,'E' tradetype</v>
      </c>
    </row>
    <row r="29" spans="1:8" ht="15.75" thickBot="1" x14ac:dyDescent="0.3">
      <c r="A29" s="8">
        <v>28</v>
      </c>
      <c r="B29" s="6" t="s">
        <v>369</v>
      </c>
      <c r="C29" s="6" t="s">
        <v>546</v>
      </c>
      <c r="D29" s="6">
        <v>3</v>
      </c>
      <c r="E29" s="29" t="s">
        <v>547</v>
      </c>
      <c r="F29" s="6">
        <v>280</v>
      </c>
      <c r="G29" s="6">
        <v>2080</v>
      </c>
      <c r="H29" t="str">
        <f t="shared" si="0"/>
        <v>union all select 'Paints and Coatings' sector, 'Paint Filling and Packing Operator' QP, 'PCS/Q0902' QPREF, '3' nsqf, '280' duration ,'2080' duration2 ,'E' tradetype</v>
      </c>
    </row>
    <row r="30" spans="1:8" ht="15.75" thickBot="1" x14ac:dyDescent="0.3">
      <c r="A30" s="8">
        <v>29</v>
      </c>
      <c r="B30" s="6" t="s">
        <v>369</v>
      </c>
      <c r="C30" s="6" t="s">
        <v>548</v>
      </c>
      <c r="D30" s="6">
        <v>4</v>
      </c>
      <c r="E30" s="29" t="s">
        <v>549</v>
      </c>
      <c r="F30" s="6">
        <v>280</v>
      </c>
      <c r="G30" s="6">
        <v>2080</v>
      </c>
      <c r="H30" t="str">
        <f t="shared" si="0"/>
        <v>union all select 'Paints and Coatings' sector, 'Tinting Operator' QP, 'PCS/Q0509' QPREF, '4' nsqf, '280' duration ,'2080' duration2 ,'E' tradetype</v>
      </c>
    </row>
    <row r="31" spans="1:8" ht="15.75" thickBot="1" x14ac:dyDescent="0.3">
      <c r="A31" s="8">
        <v>30</v>
      </c>
      <c r="B31" s="6" t="s">
        <v>550</v>
      </c>
      <c r="C31" s="6" t="s">
        <v>551</v>
      </c>
      <c r="D31" s="6">
        <v>4</v>
      </c>
      <c r="E31" s="6" t="s">
        <v>552</v>
      </c>
      <c r="F31" s="42">
        <v>240</v>
      </c>
      <c r="G31" s="6">
        <v>960</v>
      </c>
      <c r="H31" t="str">
        <f t="shared" si="0"/>
        <v>union all select 'Hydrocarbon' sector, 'Retail Outlet Attendant (Oil &amp; Gas)' QP, 'HYC/Q3101' QPREF, '4' nsqf, '240' duration ,'960' duration2 ,'E' tradetype</v>
      </c>
    </row>
    <row r="32" spans="1:8" ht="15.75" thickBot="1" x14ac:dyDescent="0.3">
      <c r="A32" s="8">
        <v>31</v>
      </c>
      <c r="B32" s="6" t="s">
        <v>550</v>
      </c>
      <c r="C32" s="6" t="s">
        <v>553</v>
      </c>
      <c r="D32" s="6">
        <v>4</v>
      </c>
      <c r="E32" s="6" t="s">
        <v>554</v>
      </c>
      <c r="F32" s="42">
        <v>240</v>
      </c>
      <c r="G32" s="6">
        <v>960</v>
      </c>
      <c r="H32" t="str">
        <f t="shared" si="0"/>
        <v>union all select 'Hydrocarbon' sector, 'LPG Mechanic' QP, 'HYC/Q3401' QPREF, '4' nsqf, '240' duration ,'960' duration2 ,'E' tradetype</v>
      </c>
    </row>
    <row r="33" spans="1:8" ht="15.75" thickBot="1" x14ac:dyDescent="0.3">
      <c r="A33" s="8">
        <v>32</v>
      </c>
      <c r="B33" s="6" t="s">
        <v>374</v>
      </c>
      <c r="C33" s="6" t="s">
        <v>555</v>
      </c>
      <c r="D33" s="6">
        <v>5</v>
      </c>
      <c r="E33" s="6" t="s">
        <v>688</v>
      </c>
      <c r="F33" s="6">
        <v>486</v>
      </c>
      <c r="G33" s="6">
        <v>1920</v>
      </c>
      <c r="H33" t="str">
        <f t="shared" si="0"/>
        <v>union all select 'Life Sciences' sector, 'Quality Assurance Chemist- Life Sciences' QP, 'LFS/Q0302' QPREF, '5' nsqf, '486' duration ,'1920' duration2 ,'E' tradetype</v>
      </c>
    </row>
    <row r="34" spans="1:8" ht="15.75" thickBot="1" x14ac:dyDescent="0.3">
      <c r="A34" s="8">
        <v>33</v>
      </c>
      <c r="B34" s="6" t="s">
        <v>374</v>
      </c>
      <c r="C34" s="6" t="s">
        <v>556</v>
      </c>
      <c r="D34" s="6">
        <v>3</v>
      </c>
      <c r="E34" s="6" t="s">
        <v>557</v>
      </c>
      <c r="F34" s="6">
        <v>300</v>
      </c>
      <c r="G34" s="6">
        <v>1000</v>
      </c>
      <c r="H34" t="str">
        <f t="shared" si="0"/>
        <v>union all select 'Life Sciences' sector, 'Fitter Mechanical- Life Sciences' QP, 'LFS/Q0213' QPREF, '3' nsqf, '300' duration ,'1000' duration2 ,'E' tradetype</v>
      </c>
    </row>
    <row r="35" spans="1:8" ht="15.75" thickBot="1" x14ac:dyDescent="0.3">
      <c r="A35" s="8">
        <v>34</v>
      </c>
      <c r="B35" s="6" t="s">
        <v>374</v>
      </c>
      <c r="C35" s="6" t="s">
        <v>558</v>
      </c>
      <c r="D35" s="6">
        <v>5</v>
      </c>
      <c r="E35" s="29" t="s">
        <v>689</v>
      </c>
      <c r="F35" s="6">
        <v>410</v>
      </c>
      <c r="G35" s="6">
        <v>1920</v>
      </c>
      <c r="H35" t="str">
        <f t="shared" si="0"/>
        <v>union all select 'Life Sciences' sector, 'Research Associate/ Associate Scientist - Product Development' QP, 'LFS/Q0505' QPREF, '5' nsqf, '410' duration ,'1920' duration2 ,'E' tradetype</v>
      </c>
    </row>
    <row r="36" spans="1:8" ht="15.75" thickBot="1" x14ac:dyDescent="0.3">
      <c r="A36" s="8">
        <v>35</v>
      </c>
      <c r="B36" s="6" t="s">
        <v>559</v>
      </c>
      <c r="C36" s="6" t="s">
        <v>560</v>
      </c>
      <c r="D36" s="6">
        <v>4</v>
      </c>
      <c r="E36" s="6" t="s">
        <v>561</v>
      </c>
      <c r="F36" s="6">
        <v>280</v>
      </c>
      <c r="G36" s="6">
        <v>1440</v>
      </c>
      <c r="H36" t="str">
        <f t="shared" si="0"/>
        <v>union all select 'MESC' sector, 'Roto Artist' QP, 'MES/Q3504' QPREF, '4' nsqf, '280' duration ,'1440' duration2 ,'E' tradetype</v>
      </c>
    </row>
    <row r="37" spans="1:8" ht="15.75" thickBot="1" x14ac:dyDescent="0.3">
      <c r="A37" s="8">
        <v>36</v>
      </c>
      <c r="B37" s="6" t="s">
        <v>559</v>
      </c>
      <c r="C37" s="6" t="s">
        <v>562</v>
      </c>
      <c r="D37" s="6">
        <v>4</v>
      </c>
      <c r="E37" s="6" t="s">
        <v>563</v>
      </c>
      <c r="F37" s="6">
        <v>280</v>
      </c>
      <c r="G37" s="6">
        <v>1440</v>
      </c>
      <c r="H37" t="str">
        <f t="shared" si="0"/>
        <v>union all select 'MESC' sector, 'Animator' QP, 'MES/Q0701' QPREF, '4' nsqf, '280' duration ,'1440' duration2 ,'E' tradetype</v>
      </c>
    </row>
    <row r="38" spans="1:8" ht="15.75" thickBot="1" x14ac:dyDescent="0.3">
      <c r="A38" s="8">
        <v>37</v>
      </c>
      <c r="B38" s="6" t="s">
        <v>203</v>
      </c>
      <c r="C38" s="6" t="s">
        <v>564</v>
      </c>
      <c r="D38" s="6">
        <v>4</v>
      </c>
      <c r="E38" s="6" t="s">
        <v>565</v>
      </c>
      <c r="F38" s="6">
        <v>550</v>
      </c>
      <c r="G38" s="6">
        <v>1920</v>
      </c>
      <c r="H38" t="str">
        <f t="shared" si="0"/>
        <v>union all select 'Mining' sector, 'Dumper/Tipper Operator' QP, 'MIN/Q0403' QPREF, '4' nsqf, '550' duration ,'1920' duration2 ,'E' tradetype</v>
      </c>
    </row>
    <row r="39" spans="1:8" ht="15.75" thickBot="1" x14ac:dyDescent="0.3">
      <c r="A39" s="8">
        <v>38</v>
      </c>
      <c r="B39" s="6" t="s">
        <v>566</v>
      </c>
      <c r="C39" s="6" t="s">
        <v>567</v>
      </c>
      <c r="D39" s="6">
        <v>4</v>
      </c>
      <c r="E39" s="6" t="s">
        <v>568</v>
      </c>
      <c r="F39" s="6">
        <v>260</v>
      </c>
      <c r="G39" s="6">
        <v>1440</v>
      </c>
      <c r="H39" t="str">
        <f t="shared" si="0"/>
        <v>union all select 'Agriculture &amp; allied' sector, 'Tractor Mechanic' QP, 'AGR/Q1108' QPREF, '4' nsqf, '260' duration ,'1440' duration2 ,'E' tradetype</v>
      </c>
    </row>
    <row r="40" spans="1:8" ht="15.75" thickBot="1" x14ac:dyDescent="0.3">
      <c r="A40" s="8">
        <v>39</v>
      </c>
      <c r="B40" s="6" t="s">
        <v>566</v>
      </c>
      <c r="C40" s="6" t="s">
        <v>569</v>
      </c>
      <c r="D40" s="6">
        <v>4</v>
      </c>
      <c r="E40" s="6" t="s">
        <v>570</v>
      </c>
      <c r="F40" s="6">
        <v>340</v>
      </c>
      <c r="G40" s="6">
        <v>1440</v>
      </c>
      <c r="H40" t="str">
        <f t="shared" si="0"/>
        <v>union all select 'Agriculture &amp; allied' sector, 'Gardener' QP, 'AGR/Q0801' QPREF, '4' nsqf, '340' duration ,'1440' duration2 ,'E' tradetype</v>
      </c>
    </row>
    <row r="41" spans="1:8" ht="15.75" thickBot="1" x14ac:dyDescent="0.3">
      <c r="A41" s="8">
        <v>40</v>
      </c>
      <c r="B41" s="6" t="s">
        <v>47</v>
      </c>
      <c r="C41" s="6" t="s">
        <v>571</v>
      </c>
      <c r="D41" s="6">
        <v>5</v>
      </c>
      <c r="E41" s="6" t="s">
        <v>572</v>
      </c>
      <c r="F41" s="6">
        <v>590</v>
      </c>
      <c r="G41" s="6">
        <v>1448</v>
      </c>
      <c r="H41" t="str">
        <f t="shared" si="0"/>
        <v>union all select 'Automotive' sector, 'QA Standards Incharge' QP, 'ASC/Q6305' QPREF, '5' nsqf, '590' duration ,'1448' duration2 ,'E' tradetype</v>
      </c>
    </row>
    <row r="42" spans="1:8" ht="15.75" thickBot="1" x14ac:dyDescent="0.3">
      <c r="A42" s="8">
        <v>41</v>
      </c>
      <c r="B42" s="6" t="s">
        <v>47</v>
      </c>
      <c r="C42" s="6" t="s">
        <v>573</v>
      </c>
      <c r="D42" s="6">
        <v>5</v>
      </c>
      <c r="E42" s="6" t="s">
        <v>574</v>
      </c>
      <c r="F42" s="6">
        <v>440</v>
      </c>
      <c r="G42" s="6">
        <v>1448</v>
      </c>
      <c r="H42" t="str">
        <f t="shared" si="0"/>
        <v>union all select 'Automotive' sector, 'Assembly Line Supervisor' QP, 'ASC/Q3602' QPREF, '5' nsqf, '440' duration ,'1448' duration2 ,'E' tradetype</v>
      </c>
    </row>
    <row r="43" spans="1:8" ht="15.75" thickBot="1" x14ac:dyDescent="0.3">
      <c r="A43" s="8">
        <v>42</v>
      </c>
      <c r="B43" s="6" t="s">
        <v>47</v>
      </c>
      <c r="C43" s="6" t="s">
        <v>575</v>
      </c>
      <c r="D43" s="6">
        <v>5</v>
      </c>
      <c r="E43" s="6" t="s">
        <v>576</v>
      </c>
      <c r="F43" s="6">
        <v>440</v>
      </c>
      <c r="G43" s="6">
        <v>1448</v>
      </c>
      <c r="H43" t="str">
        <f t="shared" si="0"/>
        <v>union all select 'Automotive' sector, 'Forging Line Supervisor' QP, 'ASC/Q4502' QPREF, '5' nsqf, '440' duration ,'1448' duration2 ,'E' tradetype</v>
      </c>
    </row>
    <row r="44" spans="1:8" ht="15.75" thickBot="1" x14ac:dyDescent="0.3">
      <c r="A44" s="8">
        <v>43</v>
      </c>
      <c r="B44" s="6" t="s">
        <v>47</v>
      </c>
      <c r="C44" s="6" t="s">
        <v>577</v>
      </c>
      <c r="D44" s="6">
        <v>5</v>
      </c>
      <c r="E44" s="6" t="s">
        <v>578</v>
      </c>
      <c r="F44" s="6">
        <v>440</v>
      </c>
      <c r="G44" s="6">
        <v>1448</v>
      </c>
      <c r="H44" t="str">
        <f t="shared" si="0"/>
        <v>union all select 'Automotive' sector, 'Machine shop supervisor' QP, 'ASC/Q3505' QPREF, '5' nsqf, '440' duration ,'1448' duration2 ,'E' tradetype</v>
      </c>
    </row>
    <row r="45" spans="1:8" ht="15.75" thickBot="1" x14ac:dyDescent="0.3">
      <c r="A45" s="8">
        <v>44</v>
      </c>
      <c r="B45" s="6" t="s">
        <v>47</v>
      </c>
      <c r="C45" s="6" t="s">
        <v>579</v>
      </c>
      <c r="D45" s="6">
        <v>5</v>
      </c>
      <c r="E45" s="6" t="s">
        <v>580</v>
      </c>
      <c r="F45" s="6">
        <v>490</v>
      </c>
      <c r="G45" s="6">
        <v>1448</v>
      </c>
      <c r="H45" t="str">
        <f t="shared" si="0"/>
        <v>union all select 'Automotive' sector, 'Casting Supervisor' QP, 'ASC/Q3206' QPREF, '5' nsqf, '490' duration ,'1448' duration2 ,'E' tradetype</v>
      </c>
    </row>
    <row r="46" spans="1:8" ht="15.75" thickBot="1" x14ac:dyDescent="0.3">
      <c r="A46" s="8">
        <v>45</v>
      </c>
      <c r="B46" s="6" t="s">
        <v>47</v>
      </c>
      <c r="C46" s="6" t="s">
        <v>581</v>
      </c>
      <c r="D46" s="6">
        <v>4</v>
      </c>
      <c r="E46" s="6" t="s">
        <v>582</v>
      </c>
      <c r="F46" s="6">
        <v>440</v>
      </c>
      <c r="G46" s="6">
        <v>1448</v>
      </c>
      <c r="H46" t="str">
        <f t="shared" si="0"/>
        <v>union all select 'Automotive' sector, 'Auto Component Assembly Fitter' QP, 'ASC/Q3701' QPREF, '4' nsqf, '440' duration ,'1448' duration2 ,'E' tradetype</v>
      </c>
    </row>
    <row r="47" spans="1:8" ht="15.75" thickBot="1" x14ac:dyDescent="0.3">
      <c r="A47" s="8">
        <v>46</v>
      </c>
      <c r="B47" s="6" t="s">
        <v>47</v>
      </c>
      <c r="C47" s="6" t="s">
        <v>583</v>
      </c>
      <c r="D47" s="6">
        <v>4</v>
      </c>
      <c r="E47" s="6" t="s">
        <v>584</v>
      </c>
      <c r="F47" s="6">
        <v>440</v>
      </c>
      <c r="G47" s="6">
        <v>1448</v>
      </c>
      <c r="H47" t="str">
        <f t="shared" si="0"/>
        <v>union all select 'Automotive' sector, 'Vehicle Assembly Fitter/ Technician' QP, 'ASC/Q3601' QPREF, '4' nsqf, '440' duration ,'1448' duration2 ,'E' tradetype</v>
      </c>
    </row>
    <row r="48" spans="1:8" ht="15.75" thickBot="1" x14ac:dyDescent="0.3">
      <c r="A48" s="8">
        <v>47</v>
      </c>
      <c r="B48" s="6" t="s">
        <v>47</v>
      </c>
      <c r="C48" s="6" t="s">
        <v>585</v>
      </c>
      <c r="D48" s="6">
        <v>4</v>
      </c>
      <c r="E48" s="6" t="s">
        <v>690</v>
      </c>
      <c r="F48" s="6">
        <v>440</v>
      </c>
      <c r="G48" s="6">
        <v>1448</v>
      </c>
      <c r="H48" t="str">
        <f t="shared" si="0"/>
        <v>union all select 'Automotive' sector, 'Automotive Painting Technician Level 4' QP, 'ASC/Q3304' QPREF, '4' nsqf, '440' duration ,'1448' duration2 ,'E' tradetype</v>
      </c>
    </row>
    <row r="49" spans="1:8" ht="15.75" thickBot="1" x14ac:dyDescent="0.3">
      <c r="A49" s="8">
        <v>48</v>
      </c>
      <c r="B49" s="6" t="s">
        <v>47</v>
      </c>
      <c r="C49" s="6" t="s">
        <v>586</v>
      </c>
      <c r="D49" s="6">
        <v>4</v>
      </c>
      <c r="E49" s="6" t="s">
        <v>587</v>
      </c>
      <c r="F49" s="6">
        <v>440</v>
      </c>
      <c r="G49" s="6">
        <v>1448</v>
      </c>
      <c r="H49" t="str">
        <f t="shared" si="0"/>
        <v>union all select 'Automotive' sector, 'Forging Operator' QP, 'ASC/Q4501' QPREF, '4' nsqf, '440' duration ,'1448' duration2 ,'E' tradetype</v>
      </c>
    </row>
    <row r="50" spans="1:8" ht="15.75" thickBot="1" x14ac:dyDescent="0.3">
      <c r="A50" s="8">
        <v>49</v>
      </c>
      <c r="B50" s="6" t="s">
        <v>47</v>
      </c>
      <c r="C50" s="6" t="s">
        <v>588</v>
      </c>
      <c r="D50" s="6">
        <v>4</v>
      </c>
      <c r="E50" s="6" t="s">
        <v>691</v>
      </c>
      <c r="F50" s="6">
        <v>490</v>
      </c>
      <c r="G50" s="6">
        <v>1280</v>
      </c>
      <c r="H50" t="str">
        <f t="shared" si="0"/>
        <v>union all select 'Automotive' sector, 'Maintenance Technician Mechanical L4' QP, 'ASC/Q6802' QPREF, '4' nsqf, '490' duration ,'1280' duration2 ,'E' tradetype</v>
      </c>
    </row>
    <row r="51" spans="1:8" ht="15.75" thickBot="1" x14ac:dyDescent="0.3">
      <c r="A51" s="8">
        <v>50</v>
      </c>
      <c r="B51" s="6" t="s">
        <v>47</v>
      </c>
      <c r="C51" s="6" t="s">
        <v>589</v>
      </c>
      <c r="D51" s="6">
        <v>4</v>
      </c>
      <c r="E51" s="6" t="s">
        <v>590</v>
      </c>
      <c r="F51" s="6">
        <v>450</v>
      </c>
      <c r="G51" s="6">
        <v>1280</v>
      </c>
      <c r="H51" t="str">
        <f t="shared" si="0"/>
        <v>union all select 'Automotive' sector, 'Press Shop Operator L4' QP, 'ASC/Q3402' QPREF, '4' nsqf, '450' duration ,'1280' duration2 ,'E' tradetype</v>
      </c>
    </row>
    <row r="52" spans="1:8" ht="15.75" thickBot="1" x14ac:dyDescent="0.3">
      <c r="A52" s="8">
        <v>51</v>
      </c>
      <c r="B52" s="6" t="s">
        <v>47</v>
      </c>
      <c r="C52" s="6" t="s">
        <v>591</v>
      </c>
      <c r="D52" s="6">
        <v>4</v>
      </c>
      <c r="E52" s="6" t="s">
        <v>592</v>
      </c>
      <c r="F52" s="6">
        <v>440</v>
      </c>
      <c r="G52" s="6">
        <v>1448</v>
      </c>
      <c r="H52" t="str">
        <f t="shared" si="0"/>
        <v>union all select 'Automotive' sector, 'QC Inspector Level 4' QP, 'ASC/Q6303' QPREF, '4' nsqf, '440' duration ,'1448' duration2 ,'E' tradetype</v>
      </c>
    </row>
    <row r="53" spans="1:8" ht="15.75" thickBot="1" x14ac:dyDescent="0.3">
      <c r="A53" s="8">
        <v>52</v>
      </c>
      <c r="B53" s="6" t="s">
        <v>47</v>
      </c>
      <c r="C53" s="6" t="s">
        <v>593</v>
      </c>
      <c r="D53" s="6">
        <v>4</v>
      </c>
      <c r="E53" s="6" t="s">
        <v>594</v>
      </c>
      <c r="F53" s="6">
        <v>490</v>
      </c>
      <c r="G53" s="6">
        <v>1280</v>
      </c>
      <c r="H53" t="str">
        <f t="shared" si="0"/>
        <v>union all select 'Automotive' sector, 'Maintenance Technician Electrical L4' QP, 'ASC/Q6803' QPREF, '4' nsqf, '490' duration ,'1280' duration2 ,'E' tradetype</v>
      </c>
    </row>
    <row r="54" spans="1:8" ht="15.75" thickBot="1" x14ac:dyDescent="0.3">
      <c r="A54" s="8">
        <v>53</v>
      </c>
      <c r="B54" s="6" t="s">
        <v>47</v>
      </c>
      <c r="C54" s="6" t="s">
        <v>595</v>
      </c>
      <c r="D54" s="6">
        <v>4</v>
      </c>
      <c r="E54" s="6" t="s">
        <v>596</v>
      </c>
      <c r="F54" s="6">
        <v>450</v>
      </c>
      <c r="G54" s="6">
        <v>1440</v>
      </c>
      <c r="H54" t="str">
        <f t="shared" si="0"/>
        <v>union all select 'Automotive' sector, 'Executive, Proto Manufacturing' QP, 'ASC/Q6501' QPREF, '4' nsqf, '450' duration ,'1440' duration2 ,'E' tradetype</v>
      </c>
    </row>
    <row r="55" spans="1:8" ht="15.75" thickBot="1" x14ac:dyDescent="0.3">
      <c r="A55" s="8">
        <v>54</v>
      </c>
      <c r="B55" s="6" t="s">
        <v>47</v>
      </c>
      <c r="C55" s="6" t="s">
        <v>597</v>
      </c>
      <c r="D55" s="6">
        <v>4</v>
      </c>
      <c r="E55" s="6" t="s">
        <v>598</v>
      </c>
      <c r="F55" s="6">
        <v>450</v>
      </c>
      <c r="G55" s="6">
        <v>1440</v>
      </c>
      <c r="H55" t="str">
        <f t="shared" si="0"/>
        <v>union all select 'Automotive' sector, 'Test Technician' QP, 'ASC/Q8401' QPREF, '4' nsqf, '450' duration ,'1440' duration2 ,'E' tradetype</v>
      </c>
    </row>
    <row r="56" spans="1:8" ht="15.75" thickBot="1" x14ac:dyDescent="0.3">
      <c r="A56" s="8">
        <v>55</v>
      </c>
      <c r="B56" s="6" t="s">
        <v>47</v>
      </c>
      <c r="C56" s="6" t="s">
        <v>599</v>
      </c>
      <c r="D56" s="6">
        <v>4</v>
      </c>
      <c r="E56" s="6" t="s">
        <v>600</v>
      </c>
      <c r="F56" s="6">
        <v>440</v>
      </c>
      <c r="G56" s="6">
        <v>1280</v>
      </c>
      <c r="H56" t="str">
        <f t="shared" si="0"/>
        <v>union all select 'Automotive' sector, 'Automotive Electrician Level 4' QP, 'ASC/Q1408' QPREF, '4' nsqf, '440' duration ,'1280' duration2 ,'E' tradetype</v>
      </c>
    </row>
    <row r="57" spans="1:8" ht="15.75" thickBot="1" x14ac:dyDescent="0.3">
      <c r="A57" s="8">
        <v>56</v>
      </c>
      <c r="B57" s="6" t="s">
        <v>47</v>
      </c>
      <c r="C57" s="6" t="s">
        <v>601</v>
      </c>
      <c r="D57" s="6">
        <v>4</v>
      </c>
      <c r="E57" s="6" t="s">
        <v>602</v>
      </c>
      <c r="F57" s="6">
        <v>728</v>
      </c>
      <c r="G57" s="6">
        <v>1448</v>
      </c>
      <c r="H57" t="str">
        <f t="shared" si="0"/>
        <v>union all select 'Automotive' sector, 'Automotive Service Technician Level 4' QP, 'ASC/Q1402' QPREF, '4' nsqf, '728' duration ,'1448' duration2 ,'E' tradetype</v>
      </c>
    </row>
    <row r="58" spans="1:8" ht="15.75" thickBot="1" x14ac:dyDescent="0.3">
      <c r="A58" s="8">
        <v>57</v>
      </c>
      <c r="B58" s="6" t="s">
        <v>47</v>
      </c>
      <c r="C58" s="6" t="s">
        <v>603</v>
      </c>
      <c r="D58" s="6">
        <v>4</v>
      </c>
      <c r="E58" s="6" t="s">
        <v>604</v>
      </c>
      <c r="F58" s="6">
        <v>440</v>
      </c>
      <c r="G58" s="6">
        <v>1448</v>
      </c>
      <c r="H58" t="str">
        <f t="shared" si="0"/>
        <v>union all select 'Automotive' sector, 'Plastic Moulding Operator/ Technician' QP, 'ASC/Q4401' QPREF, '4' nsqf, '440' duration ,'1448' duration2 ,'E' tradetype</v>
      </c>
    </row>
    <row r="59" spans="1:8" ht="15.75" thickBot="1" x14ac:dyDescent="0.3">
      <c r="A59" s="8">
        <v>58</v>
      </c>
      <c r="B59" s="6" t="s">
        <v>47</v>
      </c>
      <c r="C59" s="6" t="s">
        <v>605</v>
      </c>
      <c r="D59" s="6">
        <v>4</v>
      </c>
      <c r="E59" s="6" t="s">
        <v>606</v>
      </c>
      <c r="F59" s="6">
        <v>440</v>
      </c>
      <c r="G59" s="6">
        <v>1280</v>
      </c>
      <c r="H59" t="str">
        <f t="shared" si="0"/>
        <v>union all select 'Automotive' sector, 'Auto Body Technician Level 4' QP, 'ASC/Q1405' QPREF, '4' nsqf, '440' duration ,'1280' duration2 ,'E' tradetype</v>
      </c>
    </row>
    <row r="60" spans="1:8" ht="15.75" thickBot="1" x14ac:dyDescent="0.3">
      <c r="A60" s="8">
        <v>59</v>
      </c>
      <c r="B60" s="6" t="s">
        <v>47</v>
      </c>
      <c r="C60" s="6" t="s">
        <v>607</v>
      </c>
      <c r="D60" s="6">
        <v>4</v>
      </c>
      <c r="E60" s="6" t="s">
        <v>692</v>
      </c>
      <c r="F60" s="6">
        <v>490</v>
      </c>
      <c r="G60" s="6">
        <v>1280</v>
      </c>
      <c r="H60" t="str">
        <f t="shared" si="0"/>
        <v>union all select 'Automotive' sector, 'Maintenance Technician- Service Workshop' QP, 'ASC/Q1601' QPREF, '4' nsqf, '490' duration ,'1280' duration2 ,'E' tradetype</v>
      </c>
    </row>
    <row r="61" spans="1:8" ht="15.75" thickBot="1" x14ac:dyDescent="0.3">
      <c r="A61" s="8">
        <v>60</v>
      </c>
      <c r="B61" s="6" t="s">
        <v>47</v>
      </c>
      <c r="C61" s="6" t="s">
        <v>608</v>
      </c>
      <c r="D61" s="6">
        <v>4</v>
      </c>
      <c r="E61" s="6" t="s">
        <v>609</v>
      </c>
      <c r="F61" s="6">
        <v>440</v>
      </c>
      <c r="G61" s="6">
        <v>1280</v>
      </c>
      <c r="H61" t="str">
        <f t="shared" si="0"/>
        <v>union all select 'Automotive' sector, 'Warranty Processor Level 4' QP, 'ASC/Q1603' QPREF, '4' nsqf, '440' duration ,'1280' duration2 ,'E' tradetype</v>
      </c>
    </row>
    <row r="62" spans="1:8" ht="15.75" thickBot="1" x14ac:dyDescent="0.3">
      <c r="A62" s="8">
        <v>61</v>
      </c>
      <c r="B62" s="6" t="s">
        <v>47</v>
      </c>
      <c r="C62" s="6" t="s">
        <v>610</v>
      </c>
      <c r="D62" s="6">
        <v>4</v>
      </c>
      <c r="E62" s="6" t="s">
        <v>611</v>
      </c>
      <c r="F62" s="6">
        <v>440</v>
      </c>
      <c r="G62" s="6">
        <v>1280</v>
      </c>
      <c r="H62" t="str">
        <f t="shared" si="0"/>
        <v>union all select 'Automotive' sector, 'Repair - Welder' QP, 'ASC/Q1902' QPREF, '4' nsqf, '440' duration ,'1280' duration2 ,'E' tradetype</v>
      </c>
    </row>
    <row r="63" spans="1:8" ht="15.75" thickBot="1" x14ac:dyDescent="0.3">
      <c r="A63" s="8">
        <v>62</v>
      </c>
      <c r="B63" s="6" t="s">
        <v>421</v>
      </c>
      <c r="C63" s="6" t="s">
        <v>612</v>
      </c>
      <c r="D63" s="6">
        <v>4</v>
      </c>
      <c r="E63" s="6" t="s">
        <v>613</v>
      </c>
      <c r="F63" s="6">
        <v>340</v>
      </c>
      <c r="G63" s="6">
        <v>2080</v>
      </c>
      <c r="H63" t="str">
        <f t="shared" si="0"/>
        <v>union all select 'Textiles Sector Skill Council' sector, 'Carding Operator' QP, 'TSC/Q0102' QPREF, '4' nsqf, '340' duration ,'2080' duration2 ,'E' tradetype</v>
      </c>
    </row>
    <row r="64" spans="1:8" ht="15.75" thickBot="1" x14ac:dyDescent="0.3">
      <c r="A64" s="8">
        <v>63</v>
      </c>
      <c r="B64" s="6" t="s">
        <v>421</v>
      </c>
      <c r="C64" s="6" t="s">
        <v>614</v>
      </c>
      <c r="D64" s="6">
        <v>4</v>
      </c>
      <c r="E64" s="6" t="s">
        <v>615</v>
      </c>
      <c r="F64" s="6">
        <v>340</v>
      </c>
      <c r="G64" s="6">
        <v>2080</v>
      </c>
      <c r="H64" t="str">
        <f t="shared" si="0"/>
        <v>union all select 'Textiles Sector Skill Council' sector, 'Cone Winding Operator' QP, 'TSC/Q0302' QPREF, '4' nsqf, '340' duration ,'2080' duration2 ,'E' tradetype</v>
      </c>
    </row>
    <row r="65" spans="1:8" ht="15.75" thickBot="1" x14ac:dyDescent="0.3">
      <c r="A65" s="8">
        <v>64</v>
      </c>
      <c r="B65" s="6" t="s">
        <v>421</v>
      </c>
      <c r="C65" s="6" t="s">
        <v>616</v>
      </c>
      <c r="D65" s="6">
        <v>4</v>
      </c>
      <c r="E65" s="6" t="s">
        <v>617</v>
      </c>
      <c r="F65" s="6">
        <v>340</v>
      </c>
      <c r="G65" s="6">
        <v>2080</v>
      </c>
      <c r="H65" t="str">
        <f t="shared" si="0"/>
        <v>union all select 'Textiles Sector Skill Council' sector, 'Drawframe Operator' QP, 'TSC/Q0105' QPREF, '4' nsqf, '340' duration ,'2080' duration2 ,'E' tradetype</v>
      </c>
    </row>
    <row r="66" spans="1:8" ht="15.75" thickBot="1" x14ac:dyDescent="0.3">
      <c r="A66" s="8">
        <v>65</v>
      </c>
      <c r="B66" s="6" t="s">
        <v>421</v>
      </c>
      <c r="C66" s="6" t="s">
        <v>618</v>
      </c>
      <c r="D66" s="6">
        <v>4</v>
      </c>
      <c r="E66" s="6" t="s">
        <v>619</v>
      </c>
      <c r="F66" s="6">
        <v>340</v>
      </c>
      <c r="G66" s="6">
        <v>2080</v>
      </c>
      <c r="H66" t="str">
        <f t="shared" si="0"/>
        <v>union all select 'Textiles Sector Skill Council' sector, 'Open-End Spinning Tenter' QP, 'TSC/Q0203' QPREF, '4' nsqf, '340' duration ,'2080' duration2 ,'E' tradetype</v>
      </c>
    </row>
    <row r="67" spans="1:8" ht="15.75" thickBot="1" x14ac:dyDescent="0.3">
      <c r="A67" s="8">
        <v>66</v>
      </c>
      <c r="B67" s="6" t="s">
        <v>421</v>
      </c>
      <c r="C67" s="6" t="s">
        <v>620</v>
      </c>
      <c r="D67" s="6">
        <v>4</v>
      </c>
      <c r="E67" s="6" t="s">
        <v>693</v>
      </c>
      <c r="F67" s="6">
        <v>340</v>
      </c>
      <c r="G67" s="6">
        <v>2080</v>
      </c>
      <c r="H67" t="str">
        <f t="shared" ref="H67:H101" si="1">"union all select '"&amp;B67&amp;"' sector, '"&amp;E67&amp;"' QP, '"&amp;C67&amp;"' QPREF, '"&amp;D67&amp;"' nsqf, '"&amp;F67&amp;"' duration ,'"&amp;G67&amp;"' duration2 ,'E' tradetype"</f>
        <v>union all select 'Textiles Sector Skill Council' sector, 'Speed Frame Operator – Tenter &amp; Doffer' QP, 'TSC/Q0106' QPREF, '4' nsqf, '340' duration ,'2080' duration2 ,'E' tradetype</v>
      </c>
    </row>
    <row r="68" spans="1:8" ht="15.75" thickBot="1" x14ac:dyDescent="0.3">
      <c r="A68" s="8">
        <v>67</v>
      </c>
      <c r="B68" s="6" t="s">
        <v>421</v>
      </c>
      <c r="C68" s="6" t="s">
        <v>621</v>
      </c>
      <c r="D68" s="6">
        <v>4</v>
      </c>
      <c r="E68" s="6" t="s">
        <v>622</v>
      </c>
      <c r="F68" s="6">
        <v>340</v>
      </c>
      <c r="G68" s="6">
        <v>2080</v>
      </c>
      <c r="H68" t="str">
        <f t="shared" si="1"/>
        <v>union all select 'Textiles Sector Skill Council' sector, 'TFO Tenter' QP, 'TSC/Q0303' QPREF, '4' nsqf, '340' duration ,'2080' duration2 ,'E' tradetype</v>
      </c>
    </row>
    <row r="69" spans="1:8" ht="15.75" thickBot="1" x14ac:dyDescent="0.3">
      <c r="A69" s="8">
        <v>68</v>
      </c>
      <c r="B69" s="6" t="s">
        <v>421</v>
      </c>
      <c r="C69" s="6" t="s">
        <v>623</v>
      </c>
      <c r="D69" s="6">
        <v>4</v>
      </c>
      <c r="E69" s="6" t="s">
        <v>624</v>
      </c>
      <c r="F69" s="6">
        <v>340</v>
      </c>
      <c r="G69" s="6">
        <v>2080</v>
      </c>
      <c r="H69" t="str">
        <f t="shared" si="1"/>
        <v>union all select 'Textiles Sector Skill Council' sector, 'Blowroom Operator' QP, 'TSC/Q0101' QPREF, '4' nsqf, '340' duration ,'2080' duration2 ,'E' tradetype</v>
      </c>
    </row>
    <row r="70" spans="1:8" ht="15.75" thickBot="1" x14ac:dyDescent="0.3">
      <c r="A70" s="8">
        <v>69</v>
      </c>
      <c r="B70" s="6" t="s">
        <v>421</v>
      </c>
      <c r="C70" s="6" t="s">
        <v>625</v>
      </c>
      <c r="D70" s="6">
        <v>4</v>
      </c>
      <c r="E70" s="6" t="s">
        <v>626</v>
      </c>
      <c r="F70" s="42">
        <v>340</v>
      </c>
      <c r="G70" s="6">
        <v>2080</v>
      </c>
      <c r="H70" t="str">
        <f t="shared" si="1"/>
        <v>union all select 'Textiles Sector Skill Council' sector, 'Power Loom Operator' QP, 'TSC/Q2208' QPREF, '4' nsqf, '340' duration ,'2080' duration2 ,'E' tradetype</v>
      </c>
    </row>
    <row r="71" spans="1:8" ht="15.75" thickBot="1" x14ac:dyDescent="0.3">
      <c r="A71" s="8">
        <v>70</v>
      </c>
      <c r="B71" s="6" t="s">
        <v>421</v>
      </c>
      <c r="C71" s="6" t="s">
        <v>627</v>
      </c>
      <c r="D71" s="6">
        <v>4</v>
      </c>
      <c r="E71" s="6" t="s">
        <v>628</v>
      </c>
      <c r="F71" s="6">
        <v>340</v>
      </c>
      <c r="G71" s="6">
        <v>2080</v>
      </c>
      <c r="H71" t="str">
        <f t="shared" si="1"/>
        <v>union all select 'Textiles Sector Skill Council' sector, 'Warper - Direct warping machine' QP, 'TSC/Q2101' QPREF, '4' nsqf, '340' duration ,'2080' duration2 ,'E' tradetype</v>
      </c>
    </row>
    <row r="72" spans="1:8" ht="15.75" thickBot="1" x14ac:dyDescent="0.3">
      <c r="A72" s="8">
        <v>71</v>
      </c>
      <c r="B72" s="6" t="s">
        <v>421</v>
      </c>
      <c r="C72" s="6" t="s">
        <v>629</v>
      </c>
      <c r="D72" s="6">
        <v>4</v>
      </c>
      <c r="E72" s="6" t="s">
        <v>630</v>
      </c>
      <c r="F72" s="6">
        <v>340</v>
      </c>
      <c r="G72" s="6">
        <v>2080</v>
      </c>
      <c r="H72" t="str">
        <f t="shared" si="1"/>
        <v>union all select 'Textiles Sector Skill Council' sector, 'Shuttleless Loom Weaver - Airjet' QP, 'TSC/Q2204' QPREF, '4' nsqf, '340' duration ,'2080' duration2 ,'E' tradetype</v>
      </c>
    </row>
    <row r="73" spans="1:8" ht="15.75" thickBot="1" x14ac:dyDescent="0.3">
      <c r="A73" s="8">
        <v>72</v>
      </c>
      <c r="B73" s="6" t="s">
        <v>421</v>
      </c>
      <c r="C73" s="6" t="s">
        <v>631</v>
      </c>
      <c r="D73" s="6">
        <v>4</v>
      </c>
      <c r="E73" s="6" t="s">
        <v>632</v>
      </c>
      <c r="F73" s="6">
        <v>340</v>
      </c>
      <c r="G73" s="6">
        <v>2080</v>
      </c>
      <c r="H73" t="str">
        <f t="shared" si="1"/>
        <v>union all select 'Textiles Sector Skill Council' sector, 'Shuttleless Loom Weaver - Rapier' QP, 'TSC/Q2203' QPREF, '4' nsqf, '340' duration ,'2080' duration2 ,'E' tradetype</v>
      </c>
    </row>
    <row r="74" spans="1:8" ht="15.75" thickBot="1" x14ac:dyDescent="0.3">
      <c r="A74" s="8">
        <v>73</v>
      </c>
      <c r="B74" s="6" t="s">
        <v>421</v>
      </c>
      <c r="C74" s="6" t="s">
        <v>633</v>
      </c>
      <c r="D74" s="6">
        <v>4</v>
      </c>
      <c r="E74" s="6" t="s">
        <v>634</v>
      </c>
      <c r="F74" s="6">
        <v>340</v>
      </c>
      <c r="G74" s="6">
        <v>2080</v>
      </c>
      <c r="H74" t="str">
        <f t="shared" si="1"/>
        <v>union all select 'Textiles Sector Skill Council' sector, 'Stenter machine Operator' QP, 'TSC/Q5401' QPREF, '4' nsqf, '340' duration ,'2080' duration2 ,'E' tradetype</v>
      </c>
    </row>
    <row r="75" spans="1:8" ht="15.75" thickBot="1" x14ac:dyDescent="0.3">
      <c r="A75" s="8">
        <v>74</v>
      </c>
      <c r="B75" s="6" t="s">
        <v>421</v>
      </c>
      <c r="C75" s="6" t="s">
        <v>635</v>
      </c>
      <c r="D75" s="6">
        <v>4</v>
      </c>
      <c r="E75" s="6" t="s">
        <v>694</v>
      </c>
      <c r="F75" s="6">
        <v>340</v>
      </c>
      <c r="G75" s="6">
        <v>2080</v>
      </c>
      <c r="H75" t="str">
        <f t="shared" si="1"/>
        <v>union all select 'Textiles Sector Skill Council' sector, 'Knitting Machine Operator – Circular Knitting' QP, 'TSC/Q4101' QPREF, '4' nsqf, '340' duration ,'2080' duration2 ,'E' tradetype</v>
      </c>
    </row>
    <row r="76" spans="1:8" ht="15.75" thickBot="1" x14ac:dyDescent="0.3">
      <c r="A76" s="8">
        <v>75</v>
      </c>
      <c r="B76" s="6" t="s">
        <v>421</v>
      </c>
      <c r="C76" s="6" t="s">
        <v>636</v>
      </c>
      <c r="D76" s="6">
        <v>4</v>
      </c>
      <c r="E76" s="6" t="s">
        <v>637</v>
      </c>
      <c r="F76" s="6">
        <v>340</v>
      </c>
      <c r="G76" s="6">
        <v>2080</v>
      </c>
      <c r="H76" t="str">
        <f t="shared" si="1"/>
        <v>union all select 'Textiles Sector Skill Council' sector, 'Fabric Checker' QP, 'TSC/Q2301' QPREF, '4' nsqf, '340' duration ,'2080' duration2 ,'E' tradetype</v>
      </c>
    </row>
    <row r="77" spans="1:8" ht="15.75" thickBot="1" x14ac:dyDescent="0.3">
      <c r="A77" s="8">
        <v>76</v>
      </c>
      <c r="B77" s="33" t="s">
        <v>480</v>
      </c>
      <c r="C77" s="6" t="s">
        <v>638</v>
      </c>
      <c r="D77" s="6">
        <v>3</v>
      </c>
      <c r="E77" s="6" t="s">
        <v>639</v>
      </c>
      <c r="F77" s="6">
        <v>440</v>
      </c>
      <c r="G77" s="6">
        <v>1800</v>
      </c>
      <c r="H77" t="str">
        <f t="shared" si="1"/>
        <v>union all select 'Construction Skill Development Council of India' sector, 'Mason Concrete' QP, 'CON/Q0105' QPREF, '3' nsqf, '440' duration ,'1800' duration2 ,'E' tradetype</v>
      </c>
    </row>
    <row r="78" spans="1:8" ht="15.75" thickBot="1" x14ac:dyDescent="0.3">
      <c r="A78" s="8">
        <v>77</v>
      </c>
      <c r="B78" s="33" t="s">
        <v>480</v>
      </c>
      <c r="C78" s="6" t="s">
        <v>640</v>
      </c>
      <c r="D78" s="6">
        <v>3</v>
      </c>
      <c r="E78" s="6" t="s">
        <v>641</v>
      </c>
      <c r="F78" s="42">
        <v>448</v>
      </c>
      <c r="G78" s="6">
        <v>1800</v>
      </c>
      <c r="H78" t="str">
        <f t="shared" si="1"/>
        <v>union all select 'Construction Skill Development Council of India' sector, 'Tack welder' QP, 'CON/Q1251' QPREF, '3' nsqf, '448' duration ,'1800' duration2 ,'E' tradetype</v>
      </c>
    </row>
    <row r="79" spans="1:8" ht="15.75" thickBot="1" x14ac:dyDescent="0.3">
      <c r="A79" s="8">
        <v>78</v>
      </c>
      <c r="B79" s="6" t="s">
        <v>454</v>
      </c>
      <c r="C79" s="6" t="s">
        <v>642</v>
      </c>
      <c r="D79" s="6">
        <v>4</v>
      </c>
      <c r="E79" s="6" t="s">
        <v>695</v>
      </c>
      <c r="F79" s="6">
        <v>390</v>
      </c>
      <c r="G79" s="6">
        <v>2080</v>
      </c>
      <c r="H79" t="str">
        <f t="shared" si="1"/>
        <v>union all select 'Telecom Sector Skill Council' sector, 'Telecom Tower / Bay Installation Supervisor' QP, 'TEL/Q4104' QPREF, '4' nsqf, '390' duration ,'2080' duration2 ,'E' tradetype</v>
      </c>
    </row>
    <row r="80" spans="1:8" ht="15.75" thickBot="1" x14ac:dyDescent="0.3">
      <c r="A80" s="8">
        <v>79</v>
      </c>
      <c r="B80" s="6" t="s">
        <v>454</v>
      </c>
      <c r="C80" s="6" t="s">
        <v>643</v>
      </c>
      <c r="D80" s="6">
        <v>4</v>
      </c>
      <c r="E80" s="6" t="s">
        <v>644</v>
      </c>
      <c r="F80" s="6">
        <v>340</v>
      </c>
      <c r="G80" s="6">
        <v>2080</v>
      </c>
      <c r="H80" t="str">
        <f t="shared" si="1"/>
        <v>union all select 'Telecom Sector Skill Council' sector, 'ICT Technician' QP, 'TEL/Q6206' QPREF, '4' nsqf, '340' duration ,'2080' duration2 ,'E' tradetype</v>
      </c>
    </row>
    <row r="81" spans="1:8" ht="15.75" thickBot="1" x14ac:dyDescent="0.3">
      <c r="A81" s="8">
        <v>80</v>
      </c>
      <c r="B81" s="6" t="s">
        <v>69</v>
      </c>
      <c r="C81" s="6" t="s">
        <v>645</v>
      </c>
      <c r="D81" s="6">
        <v>5</v>
      </c>
      <c r="E81" s="6" t="s">
        <v>646</v>
      </c>
      <c r="F81" s="6">
        <v>280</v>
      </c>
      <c r="G81" s="6">
        <v>1440</v>
      </c>
      <c r="H81" t="str">
        <f t="shared" si="1"/>
        <v>union all select 'Electronics &amp; Hardware' sector, 'Solar PV System Installation Engineer' QP, 'ELE/Q5902' QPREF, '5' nsqf, '280' duration ,'1440' duration2 ,'E' tradetype</v>
      </c>
    </row>
    <row r="82" spans="1:8" ht="15.75" thickBot="1" x14ac:dyDescent="0.3">
      <c r="A82" s="8">
        <v>81</v>
      </c>
      <c r="B82" s="6" t="s">
        <v>69</v>
      </c>
      <c r="C82" s="6" t="s">
        <v>647</v>
      </c>
      <c r="D82" s="6">
        <v>5</v>
      </c>
      <c r="E82" s="6" t="s">
        <v>648</v>
      </c>
      <c r="F82" s="6">
        <v>340</v>
      </c>
      <c r="G82" s="6">
        <v>1440</v>
      </c>
      <c r="H82" t="str">
        <f t="shared" si="1"/>
        <v>union all select 'Electronics &amp; Hardware' sector, 'Service Engineer' QP, 'ELE/Q4607' QPREF, '5' nsqf, '340' duration ,'1440' duration2 ,'E' tradetype</v>
      </c>
    </row>
    <row r="83" spans="1:8" ht="15.75" thickBot="1" x14ac:dyDescent="0.3">
      <c r="A83" s="8">
        <v>82</v>
      </c>
      <c r="B83" s="6" t="s">
        <v>69</v>
      </c>
      <c r="C83" s="6" t="s">
        <v>649</v>
      </c>
      <c r="D83" s="6">
        <v>4</v>
      </c>
      <c r="E83" s="6" t="s">
        <v>650</v>
      </c>
      <c r="F83" s="6">
        <v>340</v>
      </c>
      <c r="G83" s="6">
        <v>1440</v>
      </c>
      <c r="H83" t="str">
        <f t="shared" si="1"/>
        <v>union all select 'Electronics &amp; Hardware' sector, 'Pick and Place Assembly Operator' QP, 'ELE/Q5102' QPREF, '4' nsqf, '340' duration ,'1440' duration2 ,'E' tradetype</v>
      </c>
    </row>
    <row r="84" spans="1:8" ht="15.75" thickBot="1" x14ac:dyDescent="0.3">
      <c r="A84" s="8">
        <v>83</v>
      </c>
      <c r="B84" s="6" t="s">
        <v>69</v>
      </c>
      <c r="C84" s="6" t="s">
        <v>651</v>
      </c>
      <c r="D84" s="6">
        <v>4</v>
      </c>
      <c r="E84" s="6" t="s">
        <v>652</v>
      </c>
      <c r="F84" s="6">
        <v>240</v>
      </c>
      <c r="G84" s="6">
        <v>1440</v>
      </c>
      <c r="H84" t="str">
        <f t="shared" si="1"/>
        <v>union all select 'Electronics &amp; Hardware' sector, 'Through-hole Assembly Operator' QP, 'ELE/Q5101' QPREF, '4' nsqf, '240' duration ,'1440' duration2 ,'E' tradetype</v>
      </c>
    </row>
    <row r="85" spans="1:8" ht="15.75" thickBot="1" x14ac:dyDescent="0.3">
      <c r="A85" s="8">
        <v>84</v>
      </c>
      <c r="B85" s="6" t="s">
        <v>47</v>
      </c>
      <c r="C85" s="6" t="s">
        <v>653</v>
      </c>
      <c r="D85" s="6">
        <v>4</v>
      </c>
      <c r="E85" s="6" t="s">
        <v>696</v>
      </c>
      <c r="F85" s="6">
        <v>440</v>
      </c>
      <c r="G85" s="37"/>
      <c r="H85" t="str">
        <f t="shared" si="1"/>
        <v>union all select 'Automotive' sector, 'Automotive Engine Repair Technician Level 4' QP, 'ASC/Q1409' QPREF, '4' nsqf, '440' duration ,'' duration2 ,'E' tradetype</v>
      </c>
    </row>
    <row r="86" spans="1:8" ht="15.75" thickBot="1" x14ac:dyDescent="0.3">
      <c r="A86" s="8">
        <v>85</v>
      </c>
      <c r="B86" s="6" t="s">
        <v>47</v>
      </c>
      <c r="C86" s="6" t="s">
        <v>654</v>
      </c>
      <c r="D86" s="6">
        <v>4</v>
      </c>
      <c r="E86" s="6" t="s">
        <v>655</v>
      </c>
      <c r="F86" s="6">
        <v>520</v>
      </c>
      <c r="G86" s="46"/>
      <c r="H86" t="str">
        <f t="shared" si="1"/>
        <v>union all select 'Automotive' sector, 'Tool Room Operator/ Technician' QP, 'ASC/Q4101' QPREF, '4' nsqf, '520' duration ,'' duration2 ,'E' tradetype</v>
      </c>
    </row>
    <row r="87" spans="1:8" ht="15.75" thickBot="1" x14ac:dyDescent="0.3">
      <c r="A87" s="8">
        <v>86</v>
      </c>
      <c r="B87" s="6" t="s">
        <v>69</v>
      </c>
      <c r="C87" s="6" t="s">
        <v>656</v>
      </c>
      <c r="D87" s="6">
        <v>4</v>
      </c>
      <c r="E87" s="6" t="s">
        <v>657</v>
      </c>
      <c r="F87" s="6">
        <v>340</v>
      </c>
      <c r="G87" s="46"/>
      <c r="H87" t="str">
        <f t="shared" si="1"/>
        <v>union all select 'Electronics &amp; Hardware' sector, 'Circuit Imaging Operator' QP, 'ELE/Q2201' QPREF, '4' nsqf, '340' duration ,'' duration2 ,'E' tradetype</v>
      </c>
    </row>
    <row r="88" spans="1:8" ht="15.75" thickBot="1" x14ac:dyDescent="0.3">
      <c r="A88" s="8">
        <v>87</v>
      </c>
      <c r="B88" s="6" t="s">
        <v>69</v>
      </c>
      <c r="C88" s="6" t="s">
        <v>658</v>
      </c>
      <c r="D88" s="6">
        <v>3</v>
      </c>
      <c r="E88" s="6" t="s">
        <v>659</v>
      </c>
      <c r="F88" s="6">
        <v>340</v>
      </c>
      <c r="G88" s="46"/>
      <c r="H88" t="str">
        <f t="shared" si="1"/>
        <v>union all select 'Electronics &amp; Hardware' sector, 'In-Store Demonstrator' QP, 'ELE/Q3202' QPREF, '3' nsqf, '340' duration ,'' duration2 ,'E' tradetype</v>
      </c>
    </row>
    <row r="89" spans="1:8" ht="15.75" thickBot="1" x14ac:dyDescent="0.3">
      <c r="A89" s="8">
        <v>88</v>
      </c>
      <c r="B89" s="6" t="s">
        <v>69</v>
      </c>
      <c r="C89" s="6" t="s">
        <v>660</v>
      </c>
      <c r="D89" s="6">
        <v>4</v>
      </c>
      <c r="E89" s="6" t="s">
        <v>661</v>
      </c>
      <c r="F89" s="6">
        <v>440</v>
      </c>
      <c r="G89" s="46"/>
      <c r="H89" t="str">
        <f t="shared" si="1"/>
        <v>union all select 'Electronics &amp; Hardware' sector, 'Assembly Operator - TV' QP, 'ELE/Q3502' QPREF, '4' nsqf, '440' duration ,'' duration2 ,'E' tradetype</v>
      </c>
    </row>
    <row r="90" spans="1:8" ht="15.75" thickBot="1" x14ac:dyDescent="0.3">
      <c r="A90" s="8">
        <v>89</v>
      </c>
      <c r="B90" s="6" t="s">
        <v>69</v>
      </c>
      <c r="C90" s="6" t="s">
        <v>662</v>
      </c>
      <c r="D90" s="6">
        <v>4</v>
      </c>
      <c r="E90" s="6" t="s">
        <v>663</v>
      </c>
      <c r="F90" s="6">
        <v>340</v>
      </c>
      <c r="G90" s="46"/>
      <c r="H90" t="str">
        <f t="shared" si="1"/>
        <v>union all select 'Electronics &amp; Hardware' sector, 'Access Controls Installation Technician' QP, 'ELE/Q4608' QPREF, '4' nsqf, '340' duration ,'' duration2 ,'E' tradetype</v>
      </c>
    </row>
    <row r="91" spans="1:8" ht="15.75" thickBot="1" x14ac:dyDescent="0.3">
      <c r="A91" s="8">
        <v>90</v>
      </c>
      <c r="B91" s="6" t="s">
        <v>69</v>
      </c>
      <c r="C91" s="6" t="s">
        <v>664</v>
      </c>
      <c r="D91" s="6">
        <v>3</v>
      </c>
      <c r="E91" s="6" t="s">
        <v>665</v>
      </c>
      <c r="F91" s="6">
        <v>340</v>
      </c>
      <c r="G91" s="46"/>
      <c r="H91" t="str">
        <f t="shared" si="1"/>
        <v>union all select 'Electronics &amp; Hardware' sector, 'Box-building Assembly Technician' QP, 'ELE/Q5306' QPREF, '3' nsqf, '340' duration ,'' duration2 ,'E' tradetype</v>
      </c>
    </row>
    <row r="92" spans="1:8" ht="15.75" thickBot="1" x14ac:dyDescent="0.3">
      <c r="A92" s="8">
        <v>91</v>
      </c>
      <c r="B92" s="6" t="s">
        <v>69</v>
      </c>
      <c r="C92" s="6" t="s">
        <v>666</v>
      </c>
      <c r="D92" s="6">
        <v>5</v>
      </c>
      <c r="E92" s="6" t="s">
        <v>667</v>
      </c>
      <c r="F92" s="6">
        <v>340</v>
      </c>
      <c r="G92" s="46"/>
      <c r="H92" t="str">
        <f t="shared" si="1"/>
        <v>union all select 'Electronics &amp; Hardware' sector, 'Sales Executive' QP, 'ELE/Q5601' QPREF, '5' nsqf, '340' duration ,'' duration2 ,'E' tradetype</v>
      </c>
    </row>
    <row r="93" spans="1:8" ht="15.75" thickBot="1" x14ac:dyDescent="0.3">
      <c r="A93" s="8">
        <v>92</v>
      </c>
      <c r="B93" s="6" t="s">
        <v>69</v>
      </c>
      <c r="C93" s="6" t="s">
        <v>668</v>
      </c>
      <c r="D93" s="6">
        <v>3</v>
      </c>
      <c r="E93" s="6" t="s">
        <v>669</v>
      </c>
      <c r="F93" s="6">
        <v>340</v>
      </c>
      <c r="G93" s="46"/>
      <c r="H93" t="str">
        <f t="shared" si="1"/>
        <v>union all select 'Electronics &amp; Hardware' sector, 'Assembly Operator - UPS' QP, 'ELE/Q7301' QPREF, '3' nsqf, '340' duration ,'' duration2 ,'E' tradetype</v>
      </c>
    </row>
    <row r="94" spans="1:8" ht="15.75" thickBot="1" x14ac:dyDescent="0.3">
      <c r="A94" s="8">
        <v>93</v>
      </c>
      <c r="B94" s="6" t="s">
        <v>69</v>
      </c>
      <c r="C94" s="6" t="s">
        <v>670</v>
      </c>
      <c r="D94" s="6">
        <v>3</v>
      </c>
      <c r="E94" s="6" t="s">
        <v>671</v>
      </c>
      <c r="F94" s="6">
        <v>340</v>
      </c>
      <c r="G94" s="46"/>
      <c r="H94" t="str">
        <f t="shared" si="1"/>
        <v>union all select 'Electronics &amp; Hardware' sector, 'Mechanical Fitter – Control Panel' QP, 'ELE/Q7303' QPREF, '3' nsqf, '340' duration ,'' duration2 ,'E' tradetype</v>
      </c>
    </row>
    <row r="95" spans="1:8" ht="15.75" thickBot="1" x14ac:dyDescent="0.3">
      <c r="A95" s="8">
        <v>94</v>
      </c>
      <c r="B95" s="6" t="s">
        <v>69</v>
      </c>
      <c r="C95" s="6" t="s">
        <v>672</v>
      </c>
      <c r="D95" s="6">
        <v>3</v>
      </c>
      <c r="E95" s="6" t="s">
        <v>673</v>
      </c>
      <c r="F95" s="6">
        <v>340</v>
      </c>
      <c r="G95" s="46"/>
      <c r="H95" t="str">
        <f t="shared" si="1"/>
        <v>union all select 'Electronics &amp; Hardware' sector, 'Assembly Operator - Energy Meter' QP, 'ELE/Q7304' QPREF, '3' nsqf, '340' duration ,'' duration2 ,'E' tradetype</v>
      </c>
    </row>
    <row r="96" spans="1:8" ht="15.75" thickBot="1" x14ac:dyDescent="0.3">
      <c r="A96" s="8">
        <v>95</v>
      </c>
      <c r="B96" s="6" t="s">
        <v>203</v>
      </c>
      <c r="C96" s="6" t="s">
        <v>674</v>
      </c>
      <c r="D96" s="6">
        <v>4</v>
      </c>
      <c r="E96" s="6" t="s">
        <v>675</v>
      </c>
      <c r="F96" s="6">
        <v>550</v>
      </c>
      <c r="G96" s="46"/>
      <c r="H96" t="str">
        <f t="shared" si="1"/>
        <v>union all select 'Mining' sector, 'Mining-Bulldozer Operator' QP, 'MIN/Q0205' QPREF, '4' nsqf, '550' duration ,'' duration2 ,'E' tradetype</v>
      </c>
    </row>
    <row r="97" spans="1:8" ht="15.75" thickBot="1" x14ac:dyDescent="0.3">
      <c r="A97" s="8">
        <v>96</v>
      </c>
      <c r="B97" s="6" t="s">
        <v>203</v>
      </c>
      <c r="C97" s="6" t="s">
        <v>676</v>
      </c>
      <c r="D97" s="6">
        <v>4</v>
      </c>
      <c r="E97" s="6" t="s">
        <v>677</v>
      </c>
      <c r="F97" s="6">
        <v>250</v>
      </c>
      <c r="G97" s="46"/>
      <c r="H97" t="str">
        <f t="shared" si="1"/>
        <v>union all select 'Mining' sector, 'Mine Machinist' QP, 'MIN/Q0424' QPREF, '4' nsqf, '250' duration ,'' duration2 ,'E' tradetype</v>
      </c>
    </row>
    <row r="98" spans="1:8" ht="15.75" thickBot="1" x14ac:dyDescent="0.3">
      <c r="A98" s="8">
        <v>97</v>
      </c>
      <c r="B98" s="6" t="s">
        <v>203</v>
      </c>
      <c r="C98" s="6" t="s">
        <v>678</v>
      </c>
      <c r="D98" s="6">
        <v>4</v>
      </c>
      <c r="E98" s="6" t="s">
        <v>679</v>
      </c>
      <c r="F98" s="6">
        <v>250</v>
      </c>
      <c r="G98" s="46"/>
      <c r="H98" t="str">
        <f t="shared" si="1"/>
        <v>union all select 'Mining' sector, 'Mining Shot Firer/Blaster' QP, 'MIN/Q0428' QPREF, '4' nsqf, '250' duration ,'' duration2 ,'E' tradetype</v>
      </c>
    </row>
    <row r="99" spans="1:8" ht="15.75" thickBot="1" x14ac:dyDescent="0.3">
      <c r="A99" s="8">
        <v>98</v>
      </c>
      <c r="B99" s="6" t="s">
        <v>217</v>
      </c>
      <c r="C99" s="6" t="s">
        <v>680</v>
      </c>
      <c r="D99" s="6">
        <v>5</v>
      </c>
      <c r="E99" s="6" t="s">
        <v>681</v>
      </c>
      <c r="F99" s="6">
        <v>390</v>
      </c>
      <c r="G99" s="46"/>
      <c r="H99" t="str">
        <f t="shared" si="1"/>
        <v>union all select 'Power' sector, 'Junior Engineer (JE)-Power Distribution' QP, 'PSS/Q3004' QPREF, '5' nsqf, '390' duration ,'' duration2 ,'E' tradetype</v>
      </c>
    </row>
    <row r="100" spans="1:8" ht="15.75" thickBot="1" x14ac:dyDescent="0.3">
      <c r="A100" s="8">
        <v>99</v>
      </c>
      <c r="B100" s="6" t="s">
        <v>217</v>
      </c>
      <c r="C100" s="6" t="s">
        <v>682</v>
      </c>
      <c r="D100" s="6">
        <v>6</v>
      </c>
      <c r="E100" s="6" t="s">
        <v>683</v>
      </c>
      <c r="F100" s="6">
        <v>390</v>
      </c>
      <c r="G100" s="46"/>
      <c r="H100" t="str">
        <f t="shared" si="1"/>
        <v>union all select 'Power' sector, 'Engineer –Power Distribution' QP, 'PSS/Q7001' QPREF, '6' nsqf, '390' duration ,'' duration2 ,'E' tradetype</v>
      </c>
    </row>
    <row r="101" spans="1:8" ht="15.75" thickBot="1" x14ac:dyDescent="0.3">
      <c r="A101" s="8">
        <v>100</v>
      </c>
      <c r="B101" s="6" t="s">
        <v>684</v>
      </c>
      <c r="C101" s="6" t="s">
        <v>685</v>
      </c>
      <c r="D101" s="6">
        <v>4</v>
      </c>
      <c r="E101" s="6" t="s">
        <v>686</v>
      </c>
      <c r="F101" s="6">
        <v>240</v>
      </c>
      <c r="G101" s="6">
        <v>960</v>
      </c>
      <c r="H101" t="str">
        <f t="shared" si="1"/>
        <v>union all select 'Leather SSC' sector, 'Lasting operator(footwear)' QP, 'LSS/Q2701' QPREF, '4' nsqf, '240' duration ,'960' duration2 ,'E' tradetype</v>
      </c>
    </row>
  </sheetData>
  <autoFilter ref="A1:H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C32" workbookViewId="0">
      <selection activeCell="G2" sqref="G2:G52"/>
    </sheetView>
  </sheetViews>
  <sheetFormatPr defaultColWidth="128.7109375" defaultRowHeight="15" x14ac:dyDescent="0.25"/>
  <cols>
    <col min="1" max="1" width="4.5703125" bestFit="1" customWidth="1"/>
    <col min="2" max="2" width="38" bestFit="1" customWidth="1"/>
    <col min="3" max="3" width="60" bestFit="1" customWidth="1"/>
    <col min="4" max="4" width="24.28515625" customWidth="1"/>
    <col min="5" max="5" width="10.140625" bestFit="1" customWidth="1"/>
    <col min="6" max="6" width="26.5703125" bestFit="1" customWidth="1"/>
    <col min="7" max="7" width="48.5703125" customWidth="1"/>
  </cols>
  <sheetData>
    <row r="1" spans="1:7" x14ac:dyDescent="0.25">
      <c r="A1" s="48" t="s">
        <v>697</v>
      </c>
      <c r="B1" s="49" t="s">
        <v>1</v>
      </c>
      <c r="C1" s="49" t="s">
        <v>2</v>
      </c>
      <c r="D1" s="49" t="s">
        <v>3</v>
      </c>
      <c r="E1" s="51" t="s">
        <v>750</v>
      </c>
      <c r="F1" s="50" t="s">
        <v>764</v>
      </c>
    </row>
    <row r="2" spans="1:7" ht="15.75" thickBot="1" x14ac:dyDescent="0.3">
      <c r="A2" s="8">
        <v>1</v>
      </c>
      <c r="B2" s="6" t="s">
        <v>15</v>
      </c>
      <c r="C2" s="6" t="s">
        <v>570</v>
      </c>
      <c r="D2" s="6" t="s">
        <v>569</v>
      </c>
      <c r="E2" s="6">
        <v>4</v>
      </c>
      <c r="F2" s="7">
        <v>300</v>
      </c>
      <c r="G2" t="str">
        <f>"select '"&amp;B2&amp;"' sector, '"&amp;C2&amp;"' QP, '"&amp;D2&amp;"' QPREF, '"&amp;E2&amp;"' nsqf, '"&amp;F2&amp;"' duration ,'Old' tradetype"</f>
        <v>select 'Agriculture' sector, 'Gardener' QP, 'AGR/Q0801' QPREF, '4' nsqf, '300' duration ,'Old' tradetype</v>
      </c>
    </row>
    <row r="3" spans="1:7" ht="15.75" thickBot="1" x14ac:dyDescent="0.3">
      <c r="A3" s="15">
        <v>2</v>
      </c>
      <c r="B3" s="15" t="s">
        <v>44</v>
      </c>
      <c r="C3" s="15" t="s">
        <v>286</v>
      </c>
      <c r="D3" s="9" t="s">
        <v>528</v>
      </c>
      <c r="E3" s="15">
        <v>4</v>
      </c>
      <c r="F3" s="16">
        <v>200</v>
      </c>
      <c r="G3" t="str">
        <f>"union all select '"&amp;B3&amp;"' sector, '"&amp;C3&amp;"' QP, '"&amp;D3&amp;"' QPREF, '"&amp;E3&amp;"' nsqf, '"&amp;F3&amp;"' duration ,'Old' tradetype"</f>
        <v>union all select 'Apparel, Made-Ups &amp; Home Furnishing' sector, 'Hand Embroiderer' QP, 'AMH/Q1001' QPREF, '4' nsqf, '200' duration ,'Old' tradetype</v>
      </c>
    </row>
    <row r="4" spans="1:7" ht="15.75" thickBot="1" x14ac:dyDescent="0.3">
      <c r="A4" s="15">
        <v>3</v>
      </c>
      <c r="B4" s="15" t="s">
        <v>44</v>
      </c>
      <c r="C4" s="15" t="s">
        <v>527</v>
      </c>
      <c r="D4" s="9" t="s">
        <v>526</v>
      </c>
      <c r="E4" s="15">
        <v>3</v>
      </c>
      <c r="F4" s="16">
        <v>270</v>
      </c>
      <c r="G4" t="str">
        <f t="shared" ref="G4:G52" si="0">"union all select '"&amp;B4&amp;"' sector, '"&amp;C4&amp;"' QP, '"&amp;D4&amp;"' QPREF, '"&amp;E4&amp;"' nsqf, '"&amp;F4&amp;"' duration ,'Old' tradetype"</f>
        <v>union all select 'Apparel, Made-Ups &amp; Home Furnishing' sector, 'Inline Checker' QP, 'AMH/Q0102' QPREF, '3' nsqf, '270' duration ,'Old' tradetype</v>
      </c>
    </row>
    <row r="5" spans="1:7" ht="15.75" thickBot="1" x14ac:dyDescent="0.3">
      <c r="A5" s="15">
        <v>4</v>
      </c>
      <c r="B5" s="15" t="s">
        <v>44</v>
      </c>
      <c r="C5" s="15" t="s">
        <v>290</v>
      </c>
      <c r="D5" s="9" t="s">
        <v>533</v>
      </c>
      <c r="E5" s="15">
        <v>3</v>
      </c>
      <c r="F5" s="16">
        <v>180</v>
      </c>
      <c r="G5" t="str">
        <f t="shared" si="0"/>
        <v>union all select 'Apparel, Made-Ups &amp; Home Furnishing' sector, 'Packer' QP, 'AMH/Q1407' QPREF, '3' nsqf, '180' duration ,'Old' tradetype</v>
      </c>
    </row>
    <row r="6" spans="1:7" ht="15.75" thickBot="1" x14ac:dyDescent="0.3">
      <c r="A6" s="15">
        <v>5</v>
      </c>
      <c r="B6" s="15" t="s">
        <v>44</v>
      </c>
      <c r="C6" s="15" t="s">
        <v>698</v>
      </c>
      <c r="D6" s="9" t="s">
        <v>699</v>
      </c>
      <c r="E6" s="15">
        <v>4</v>
      </c>
      <c r="F6" s="16">
        <v>340</v>
      </c>
      <c r="G6" t="str">
        <f t="shared" si="0"/>
        <v>union all select 'Apparel, Made-Ups &amp; Home Furnishing' sector, 'Self Employed Tailor' QP, 'AMH/Q1947' QPREF, '4' nsqf, '340' duration ,'Old' tradetype</v>
      </c>
    </row>
    <row r="7" spans="1:7" ht="15.75" thickBot="1" x14ac:dyDescent="0.3">
      <c r="A7" s="15">
        <v>6</v>
      </c>
      <c r="B7" s="15" t="s">
        <v>44</v>
      </c>
      <c r="C7" s="15" t="s">
        <v>296</v>
      </c>
      <c r="D7" s="9" t="s">
        <v>523</v>
      </c>
      <c r="E7" s="15">
        <v>4</v>
      </c>
      <c r="F7" s="16">
        <v>270</v>
      </c>
      <c r="G7" t="str">
        <f t="shared" si="0"/>
        <v>union all select 'Apparel, Made-Ups &amp; Home Furnishing' sector, 'Sewing Machine Operator' QP, 'AMH/Q0301' QPREF, '4' nsqf, '270' duration ,'Old' tradetype</v>
      </c>
    </row>
    <row r="8" spans="1:7" ht="15.75" thickBot="1" x14ac:dyDescent="0.3">
      <c r="A8" s="15">
        <v>7</v>
      </c>
      <c r="B8" s="15" t="s">
        <v>58</v>
      </c>
      <c r="C8" s="15" t="s">
        <v>701</v>
      </c>
      <c r="D8" s="9" t="s">
        <v>702</v>
      </c>
      <c r="E8" s="15">
        <v>3</v>
      </c>
      <c r="F8" s="16">
        <v>250</v>
      </c>
      <c r="G8" t="str">
        <f t="shared" si="0"/>
        <v>union all select 'Beauty &amp; Wellness' sector, 'Pedicurist and Manicurist' QP, 'BWS/Q0402' QPREF, '3' nsqf, '250' duration ,'Old' tradetype</v>
      </c>
    </row>
    <row r="9" spans="1:7" ht="15.75" thickBot="1" x14ac:dyDescent="0.3">
      <c r="A9" s="15">
        <v>8</v>
      </c>
      <c r="B9" s="15" t="s">
        <v>58</v>
      </c>
      <c r="C9" s="15" t="s">
        <v>751</v>
      </c>
      <c r="D9" s="9" t="s">
        <v>765</v>
      </c>
      <c r="E9" s="15">
        <v>3</v>
      </c>
      <c r="F9" s="16">
        <v>200</v>
      </c>
      <c r="G9" t="str">
        <f t="shared" si="0"/>
        <v>union all select 'Beauty &amp; Wellness' sector, 'Assistant Nail Technician' QP, 'BWS/Q0401' QPREF, '3' nsqf, '200' duration ,'Old' tradetype</v>
      </c>
    </row>
    <row r="10" spans="1:7" ht="15.75" thickBot="1" x14ac:dyDescent="0.3">
      <c r="A10" s="15">
        <v>9</v>
      </c>
      <c r="B10" s="15" t="s">
        <v>58</v>
      </c>
      <c r="C10" s="15" t="s">
        <v>703</v>
      </c>
      <c r="D10" s="9" t="s">
        <v>704</v>
      </c>
      <c r="E10" s="15">
        <v>3</v>
      </c>
      <c r="F10" s="16">
        <v>300</v>
      </c>
      <c r="G10" t="str">
        <f t="shared" si="0"/>
        <v>union all select 'Beauty &amp; Wellness' sector, 'Assistant Hair Stylist' QP, 'BWS/Q0201' QPREF, '3' nsqf, '300' duration ,'Old' tradetype</v>
      </c>
    </row>
    <row r="11" spans="1:7" ht="15.75" thickBot="1" x14ac:dyDescent="0.3">
      <c r="A11" s="15">
        <v>10</v>
      </c>
      <c r="B11" s="15" t="s">
        <v>58</v>
      </c>
      <c r="C11" s="15" t="s">
        <v>505</v>
      </c>
      <c r="D11" s="9" t="s">
        <v>504</v>
      </c>
      <c r="E11" s="15">
        <v>4</v>
      </c>
      <c r="F11" s="16">
        <v>350</v>
      </c>
      <c r="G11" t="str">
        <f t="shared" si="0"/>
        <v>union all select 'Beauty &amp; Wellness' sector, 'Hair Stylist' QP, 'BWS/Q0202' QPREF, '4' nsqf, '350' duration ,'Old' tradetype</v>
      </c>
    </row>
    <row r="12" spans="1:7" ht="15.75" thickBot="1" x14ac:dyDescent="0.3">
      <c r="A12" s="15">
        <v>11</v>
      </c>
      <c r="B12" s="15" t="s">
        <v>58</v>
      </c>
      <c r="C12" s="15" t="s">
        <v>705</v>
      </c>
      <c r="D12" s="9" t="s">
        <v>706</v>
      </c>
      <c r="E12" s="15">
        <v>3</v>
      </c>
      <c r="F12" s="16">
        <v>250</v>
      </c>
      <c r="G12" t="str">
        <f t="shared" si="0"/>
        <v>union all select 'Beauty &amp; Wellness' sector, 'Assistant Beauty Therapist' QP, 'BWS/Q0101' QPREF, '3' nsqf, '250' duration ,'Old' tradetype</v>
      </c>
    </row>
    <row r="13" spans="1:7" x14ac:dyDescent="0.25">
      <c r="A13" s="15">
        <v>12</v>
      </c>
      <c r="B13" s="15" t="s">
        <v>58</v>
      </c>
      <c r="C13" s="15" t="s">
        <v>507</v>
      </c>
      <c r="D13" s="9" t="s">
        <v>506</v>
      </c>
      <c r="E13" s="15">
        <v>4</v>
      </c>
      <c r="F13" s="16">
        <v>350</v>
      </c>
      <c r="G13" t="str">
        <f t="shared" si="0"/>
        <v>union all select 'Beauty &amp; Wellness' sector, 'Beauty Therapist' QP, 'BWS/Q0102' QPREF, '4' nsqf, '350' duration ,'Old' tradetype</v>
      </c>
    </row>
    <row r="14" spans="1:7" ht="15.75" thickBot="1" x14ac:dyDescent="0.3">
      <c r="A14" s="8">
        <v>13</v>
      </c>
      <c r="B14" s="6" t="s">
        <v>63</v>
      </c>
      <c r="C14" s="6" t="s">
        <v>707</v>
      </c>
      <c r="D14" s="6" t="s">
        <v>393</v>
      </c>
      <c r="E14" s="6">
        <v>3</v>
      </c>
      <c r="F14" s="7">
        <v>400</v>
      </c>
      <c r="G14" t="str">
        <f t="shared" si="0"/>
        <v>union all select 'Capital Goods' sector, 'CNC Operator - Turning' QP, 'CSC/Q0115' QPREF, '3' nsqf, '400' duration ,'Old' tradetype</v>
      </c>
    </row>
    <row r="15" spans="1:7" ht="15.75" thickBot="1" x14ac:dyDescent="0.3">
      <c r="A15" s="8">
        <v>14</v>
      </c>
      <c r="B15" s="6" t="s">
        <v>63</v>
      </c>
      <c r="C15" s="6" t="s">
        <v>708</v>
      </c>
      <c r="D15" s="6" t="s">
        <v>397</v>
      </c>
      <c r="E15" s="6">
        <v>4</v>
      </c>
      <c r="F15" s="7">
        <v>400</v>
      </c>
      <c r="G15" t="str">
        <f t="shared" si="0"/>
        <v>union all select 'Capital Goods' sector, 'Draughtsman - Mechanical' QP, 'CSC/Q0402' QPREF, '4' nsqf, '400' duration ,'Old' tradetype</v>
      </c>
    </row>
    <row r="16" spans="1:7" ht="15.75" thickBot="1" x14ac:dyDescent="0.3">
      <c r="A16" s="8">
        <v>15</v>
      </c>
      <c r="B16" s="6" t="s">
        <v>63</v>
      </c>
      <c r="C16" s="6" t="s">
        <v>709</v>
      </c>
      <c r="D16" s="6" t="s">
        <v>710</v>
      </c>
      <c r="E16" s="6">
        <v>3</v>
      </c>
      <c r="F16" s="7">
        <v>500</v>
      </c>
      <c r="G16" t="str">
        <f t="shared" si="0"/>
        <v>union all select 'Capital Goods' sector, 'Fitter - Fabrication' QP, 'CSC/Q0303' QPREF, '3' nsqf, '500' duration ,'Old' tradetype</v>
      </c>
    </row>
    <row r="17" spans="1:7" ht="15.75" thickBot="1" x14ac:dyDescent="0.3">
      <c r="A17" s="8">
        <v>16</v>
      </c>
      <c r="B17" s="6" t="s">
        <v>63</v>
      </c>
      <c r="C17" s="6" t="s">
        <v>711</v>
      </c>
      <c r="D17" s="6" t="s">
        <v>389</v>
      </c>
      <c r="E17" s="6">
        <v>3</v>
      </c>
      <c r="F17" s="7">
        <v>500</v>
      </c>
      <c r="G17" t="str">
        <f t="shared" si="0"/>
        <v>union all select 'Capital Goods' sector, 'Fitter – Mechanical Assembly' QP, 'CSC/Q0304' QPREF, '3' nsqf, '500' duration ,'Old' tradetype</v>
      </c>
    </row>
    <row r="18" spans="1:7" x14ac:dyDescent="0.25">
      <c r="A18" s="15">
        <v>17</v>
      </c>
      <c r="B18" s="15" t="s">
        <v>63</v>
      </c>
      <c r="C18" s="9" t="s">
        <v>712</v>
      </c>
      <c r="D18" s="15" t="s">
        <v>378</v>
      </c>
      <c r="E18" s="15">
        <v>3</v>
      </c>
      <c r="F18" s="16">
        <v>500</v>
      </c>
      <c r="G18" t="str">
        <f t="shared" si="0"/>
        <v>union all select 'Capital Goods' sector, 'Manual Metal Arc Welding/Shielded Metal Arc Welding Welder' QP, 'CSC/Q0204' QPREF, '3' nsqf, '500' duration ,'Old' tradetype</v>
      </c>
    </row>
    <row r="19" spans="1:7" ht="15.75" thickBot="1" x14ac:dyDescent="0.3">
      <c r="A19" s="8">
        <v>18</v>
      </c>
      <c r="B19" s="6" t="s">
        <v>66</v>
      </c>
      <c r="C19" s="6" t="s">
        <v>713</v>
      </c>
      <c r="D19" s="6" t="s">
        <v>714</v>
      </c>
      <c r="E19" s="6">
        <v>4</v>
      </c>
      <c r="F19" s="7">
        <v>400</v>
      </c>
      <c r="G19" t="str">
        <f t="shared" si="0"/>
        <v>union all select 'Construction' sector, 'Mason General' QP, 'CON/Q0103' QPREF, '4' nsqf, '400' duration ,'Old' tradetype</v>
      </c>
    </row>
    <row r="20" spans="1:7" ht="15.75" thickBot="1" x14ac:dyDescent="0.3">
      <c r="A20" s="8">
        <v>19</v>
      </c>
      <c r="B20" s="6" t="s">
        <v>66</v>
      </c>
      <c r="C20" s="6" t="s">
        <v>400</v>
      </c>
      <c r="D20" s="6" t="s">
        <v>399</v>
      </c>
      <c r="E20" s="6">
        <v>3</v>
      </c>
      <c r="F20" s="7">
        <v>400</v>
      </c>
      <c r="G20" t="str">
        <f t="shared" si="0"/>
        <v>union all select 'Construction' sector, 'Assistant Electrician' QP, 'CON/Q0602' QPREF, '3' nsqf, '400' duration ,'Old' tradetype</v>
      </c>
    </row>
    <row r="21" spans="1:7" ht="15.75" thickBot="1" x14ac:dyDescent="0.3">
      <c r="A21" s="8">
        <v>20</v>
      </c>
      <c r="B21" s="6" t="s">
        <v>69</v>
      </c>
      <c r="C21" s="6" t="s">
        <v>717</v>
      </c>
      <c r="D21" s="6" t="s">
        <v>718</v>
      </c>
      <c r="E21" s="6">
        <v>4</v>
      </c>
      <c r="F21" s="7">
        <v>360</v>
      </c>
      <c r="G21" t="str">
        <f t="shared" si="0"/>
        <v>union all select 'Electronics &amp; Hardware' sector, 'TV Repair Technician' QP, 'ELE/Q3101' QPREF, '4' nsqf, '360' duration ,'Old' tradetype</v>
      </c>
    </row>
    <row r="22" spans="1:7" ht="28.5" x14ac:dyDescent="0.25">
      <c r="A22" s="15">
        <v>21</v>
      </c>
      <c r="B22" s="15" t="s">
        <v>310</v>
      </c>
      <c r="C22" s="9" t="s">
        <v>766</v>
      </c>
      <c r="D22" s="15" t="s">
        <v>314</v>
      </c>
      <c r="E22" s="15">
        <v>3</v>
      </c>
      <c r="F22" s="16">
        <v>150</v>
      </c>
      <c r="G22" t="str">
        <f t="shared" si="0"/>
        <v>union all select 'Gems &amp; Jewellery' sector, 'Cast and diamonds-set jewellery - Hand Sketch Designer (Basic)' QP, 'G&amp;J/Q2301' QPREF, '3' nsqf, '150' duration ,'Old' tradetype</v>
      </c>
    </row>
    <row r="23" spans="1:7" ht="15.75" thickBot="1" x14ac:dyDescent="0.3">
      <c r="A23" s="8">
        <v>22</v>
      </c>
      <c r="B23" s="6" t="s">
        <v>310</v>
      </c>
      <c r="C23" s="6" t="s">
        <v>313</v>
      </c>
      <c r="D23" s="6" t="s">
        <v>312</v>
      </c>
      <c r="E23" s="6">
        <v>4</v>
      </c>
      <c r="F23" s="7">
        <v>240</v>
      </c>
      <c r="G23" t="str">
        <f t="shared" si="0"/>
        <v>union all select 'Gems &amp; Jewellery' sector, 'Handmade Gold and Gems-set Jewellery - Goldsmith - Frame' QP, 'G&amp;J/Q0604' QPREF, '4' nsqf, '240' duration ,'Old' tradetype</v>
      </c>
    </row>
    <row r="24" spans="1:7" ht="15.75" thickBot="1" x14ac:dyDescent="0.3">
      <c r="A24" s="8">
        <v>23</v>
      </c>
      <c r="B24" s="6" t="s">
        <v>139</v>
      </c>
      <c r="C24" s="6" t="s">
        <v>752</v>
      </c>
      <c r="D24" s="6" t="s">
        <v>753</v>
      </c>
      <c r="E24" s="6">
        <v>3</v>
      </c>
      <c r="F24" s="7">
        <v>300</v>
      </c>
      <c r="G24" t="str">
        <f t="shared" si="0"/>
        <v>union all select 'Handicrafts &amp; Carpets' sector, 'Hand Rolled Agarbatti Maker' QP, 'HCS/Q7901' QPREF, '3' nsqf, '300' duration ,'Old' tradetype</v>
      </c>
    </row>
    <row r="25" spans="1:7" ht="15.75" thickBot="1" x14ac:dyDescent="0.3">
      <c r="A25" s="8">
        <v>24</v>
      </c>
      <c r="B25" s="6" t="s">
        <v>152</v>
      </c>
      <c r="C25" s="6" t="s">
        <v>720</v>
      </c>
      <c r="D25" s="6" t="s">
        <v>721</v>
      </c>
      <c r="E25" s="6">
        <v>4</v>
      </c>
      <c r="F25" s="7">
        <v>240</v>
      </c>
      <c r="G25" t="str">
        <f t="shared" si="0"/>
        <v>union all select 'Healthcare' sector, 'Diabetes Educator' QP, 'HSS/Q8701' QPREF, '4' nsqf, '240' duration ,'Old' tradetype</v>
      </c>
    </row>
    <row r="26" spans="1:7" ht="15.75" thickBot="1" x14ac:dyDescent="0.3">
      <c r="A26" s="8">
        <v>25</v>
      </c>
      <c r="B26" s="6" t="s">
        <v>152</v>
      </c>
      <c r="C26" s="6" t="s">
        <v>754</v>
      </c>
      <c r="D26" s="6" t="s">
        <v>755</v>
      </c>
      <c r="E26" s="6">
        <v>4</v>
      </c>
      <c r="F26" s="7">
        <v>300</v>
      </c>
      <c r="G26" t="str">
        <f t="shared" si="0"/>
        <v>union all select 'Healthcare' sector, 'Diet Assistant' QP, 'HSS/Q5201' QPREF, '4' nsqf, '300' duration ,'Old' tradetype</v>
      </c>
    </row>
    <row r="27" spans="1:7" ht="15.75" thickBot="1" x14ac:dyDescent="0.3">
      <c r="A27" s="8">
        <v>26</v>
      </c>
      <c r="B27" s="6" t="s">
        <v>180</v>
      </c>
      <c r="C27" s="6" t="s">
        <v>725</v>
      </c>
      <c r="D27" s="6" t="s">
        <v>364</v>
      </c>
      <c r="E27" s="6">
        <v>3</v>
      </c>
      <c r="F27" s="7">
        <v>330</v>
      </c>
      <c r="G27" t="str">
        <f t="shared" si="0"/>
        <v>union all select 'Iron &amp; Steel' sector, 'Fitter : Levelling , alignment , balancing' QP, 'ISC/Q0905' QPREF, '3' nsqf, '330' duration ,'Old' tradetype</v>
      </c>
    </row>
    <row r="28" spans="1:7" ht="15.75" thickBot="1" x14ac:dyDescent="0.3">
      <c r="A28" s="8">
        <v>27</v>
      </c>
      <c r="B28" s="6" t="s">
        <v>726</v>
      </c>
      <c r="C28" s="6" t="s">
        <v>727</v>
      </c>
      <c r="D28" s="6" t="s">
        <v>439</v>
      </c>
      <c r="E28" s="6">
        <v>4</v>
      </c>
      <c r="F28" s="7">
        <v>400</v>
      </c>
      <c r="G28" t="str">
        <f t="shared" si="0"/>
        <v>union all select 'IT-ITES' sector, 'CRM Domestic Non -Voice' QP, 'SSC/Q2211' QPREF, '4' nsqf, '400' duration ,'Old' tradetype</v>
      </c>
    </row>
    <row r="29" spans="1:7" ht="15.75" thickBot="1" x14ac:dyDescent="0.3">
      <c r="A29" s="8">
        <v>28</v>
      </c>
      <c r="B29" s="6" t="s">
        <v>726</v>
      </c>
      <c r="C29" s="6" t="s">
        <v>756</v>
      </c>
      <c r="D29" s="6" t="s">
        <v>445</v>
      </c>
      <c r="E29" s="6">
        <v>4</v>
      </c>
      <c r="F29" s="7">
        <v>400</v>
      </c>
      <c r="G29" t="str">
        <f t="shared" si="0"/>
        <v>union all select 'IT-ITES' sector, 'Domestic Biometric data operator' QP, 'SSC/Q2213' QPREF, '4' nsqf, '400' duration ,'Old' tradetype</v>
      </c>
    </row>
    <row r="30" spans="1:7" ht="15.75" thickBot="1" x14ac:dyDescent="0.3">
      <c r="A30" s="8">
        <v>29</v>
      </c>
      <c r="B30" s="6" t="s">
        <v>726</v>
      </c>
      <c r="C30" s="6" t="s">
        <v>444</v>
      </c>
      <c r="D30" s="6" t="s">
        <v>443</v>
      </c>
      <c r="E30" s="6">
        <v>4</v>
      </c>
      <c r="F30" s="7">
        <v>400</v>
      </c>
      <c r="G30" t="str">
        <f t="shared" si="0"/>
        <v>union all select 'IT-ITES' sector, 'Domestic Data entry Operator' QP, 'SSC/Q2212' QPREF, '4' nsqf, '400' duration ,'Old' tradetype</v>
      </c>
    </row>
    <row r="31" spans="1:7" ht="15.75" thickBot="1" x14ac:dyDescent="0.3">
      <c r="A31" s="8">
        <v>30</v>
      </c>
      <c r="B31" s="6" t="s">
        <v>726</v>
      </c>
      <c r="C31" s="6" t="s">
        <v>728</v>
      </c>
      <c r="D31" s="6" t="s">
        <v>447</v>
      </c>
      <c r="E31" s="6">
        <v>4</v>
      </c>
      <c r="F31" s="7">
        <v>400</v>
      </c>
      <c r="G31" t="str">
        <f t="shared" si="0"/>
        <v>union all select 'IT-ITES' sector, 'Domestic IT helpdesk Attendant' QP, 'SSC/Q0110' QPREF, '4' nsqf, '400' duration ,'Old' tradetype</v>
      </c>
    </row>
    <row r="32" spans="1:7" ht="15.75" thickBot="1" x14ac:dyDescent="0.3">
      <c r="A32" s="8">
        <v>31</v>
      </c>
      <c r="B32" s="6" t="s">
        <v>189</v>
      </c>
      <c r="C32" s="6" t="s">
        <v>361</v>
      </c>
      <c r="D32" s="6" t="s">
        <v>360</v>
      </c>
      <c r="E32" s="6">
        <v>4</v>
      </c>
      <c r="F32" s="7">
        <v>300</v>
      </c>
      <c r="G32" t="str">
        <f t="shared" si="0"/>
        <v>union all select 'Leather' sector, 'Stitching Operator' QP, 'LSS/Q2501' QPREF, '4' nsqf, '300' duration ,'Old' tradetype</v>
      </c>
    </row>
    <row r="33" spans="1:7" ht="15.75" thickBot="1" x14ac:dyDescent="0.3">
      <c r="A33" s="8">
        <v>32</v>
      </c>
      <c r="B33" s="6" t="s">
        <v>374</v>
      </c>
      <c r="C33" s="6" t="s">
        <v>730</v>
      </c>
      <c r="D33" s="6" t="s">
        <v>731</v>
      </c>
      <c r="E33" s="6">
        <v>4</v>
      </c>
      <c r="F33" s="7">
        <v>480</v>
      </c>
      <c r="G33" t="str">
        <f t="shared" si="0"/>
        <v>union all select 'Life Sciences' sector, 'Medical Sales Representative' QP, 'LFS/Q0401' QPREF, '4' nsqf, '480' duration ,'Old' tradetype</v>
      </c>
    </row>
    <row r="34" spans="1:7" ht="15.75" thickBot="1" x14ac:dyDescent="0.3">
      <c r="A34" s="8">
        <v>33</v>
      </c>
      <c r="B34" s="6" t="s">
        <v>322</v>
      </c>
      <c r="C34" s="6" t="s">
        <v>734</v>
      </c>
      <c r="D34" s="6" t="s">
        <v>735</v>
      </c>
      <c r="E34" s="6">
        <v>3</v>
      </c>
      <c r="F34" s="7">
        <v>270</v>
      </c>
      <c r="G34" t="str">
        <f t="shared" si="0"/>
        <v>union all select 'Logistics' sector, 'Warehouse Picker' QP, 'LSC/Q2102' QPREF, '3' nsqf, '270' duration ,'Old' tradetype</v>
      </c>
    </row>
    <row r="35" spans="1:7" ht="15.75" thickBot="1" x14ac:dyDescent="0.3">
      <c r="A35" s="8">
        <v>34</v>
      </c>
      <c r="B35" s="6" t="s">
        <v>322</v>
      </c>
      <c r="C35" s="6" t="s">
        <v>736</v>
      </c>
      <c r="D35" s="6" t="s">
        <v>737</v>
      </c>
      <c r="E35" s="6">
        <v>3</v>
      </c>
      <c r="F35" s="7">
        <v>270</v>
      </c>
      <c r="G35" t="str">
        <f t="shared" si="0"/>
        <v>union all select 'Logistics' sector, 'Warehouse Packer' QP, 'LSC/Q2303' QPREF, '3' nsqf, '270' duration ,'Old' tradetype</v>
      </c>
    </row>
    <row r="36" spans="1:7" ht="15.75" thickBot="1" x14ac:dyDescent="0.3">
      <c r="A36" s="8">
        <v>35</v>
      </c>
      <c r="B36" s="6" t="s">
        <v>322</v>
      </c>
      <c r="C36" s="6" t="s">
        <v>738</v>
      </c>
      <c r="D36" s="6" t="s">
        <v>739</v>
      </c>
      <c r="E36" s="6">
        <v>3</v>
      </c>
      <c r="F36" s="7">
        <v>250</v>
      </c>
      <c r="G36" t="str">
        <f t="shared" si="0"/>
        <v>union all select 'Logistics' sector, 'Inventory Clerk' QP, 'LSC/Q2108' QPREF, '3' nsqf, '250' duration ,'Old' tradetype</v>
      </c>
    </row>
    <row r="37" spans="1:7" ht="15.75" thickBot="1" x14ac:dyDescent="0.3">
      <c r="A37" s="8">
        <v>36</v>
      </c>
      <c r="B37" s="6" t="s">
        <v>322</v>
      </c>
      <c r="C37" s="6" t="s">
        <v>740</v>
      </c>
      <c r="D37" s="6" t="s">
        <v>741</v>
      </c>
      <c r="E37" s="6">
        <v>3</v>
      </c>
      <c r="F37" s="7">
        <v>270</v>
      </c>
      <c r="G37" t="str">
        <f t="shared" si="0"/>
        <v>union all select 'Logistics' sector, 'Consignment Booking Assistant' QP, 'LSC/Q1120' QPREF, '3' nsqf, '270' duration ,'Old' tradetype</v>
      </c>
    </row>
    <row r="38" spans="1:7" ht="15.75" thickBot="1" x14ac:dyDescent="0.3">
      <c r="A38" s="8">
        <v>37</v>
      </c>
      <c r="B38" s="6" t="s">
        <v>322</v>
      </c>
      <c r="C38" s="6" t="s">
        <v>742</v>
      </c>
      <c r="D38" s="6" t="s">
        <v>743</v>
      </c>
      <c r="E38" s="6">
        <v>3</v>
      </c>
      <c r="F38" s="7">
        <v>270</v>
      </c>
      <c r="G38" t="str">
        <f t="shared" si="0"/>
        <v>union all select 'Logistics' sector, 'Consignment Tracking Executive' QP, 'LSC/Q1121' QPREF, '3' nsqf, '270' duration ,'Old' tradetype</v>
      </c>
    </row>
    <row r="39" spans="1:7" ht="15.75" thickBot="1" x14ac:dyDescent="0.3">
      <c r="A39" s="8">
        <v>38</v>
      </c>
      <c r="B39" s="6" t="s">
        <v>322</v>
      </c>
      <c r="C39" s="6" t="s">
        <v>744</v>
      </c>
      <c r="D39" s="6" t="s">
        <v>745</v>
      </c>
      <c r="E39" s="6">
        <v>4</v>
      </c>
      <c r="F39" s="7">
        <v>270</v>
      </c>
      <c r="G39" t="str">
        <f t="shared" si="0"/>
        <v>union all select 'Logistics' sector, 'Documentation Assistant' QP, 'LSC/Q1122' QPREF, '4' nsqf, '270' duration ,'Old' tradetype</v>
      </c>
    </row>
    <row r="40" spans="1:7" ht="15.75" thickBot="1" x14ac:dyDescent="0.3">
      <c r="A40" s="8">
        <v>39</v>
      </c>
      <c r="B40" s="6" t="s">
        <v>322</v>
      </c>
      <c r="C40" s="6" t="s">
        <v>324</v>
      </c>
      <c r="D40" s="6" t="s">
        <v>323</v>
      </c>
      <c r="E40" s="6">
        <v>3</v>
      </c>
      <c r="F40" s="7">
        <v>270</v>
      </c>
      <c r="G40" t="str">
        <f t="shared" si="0"/>
        <v>union all select 'Logistics' sector, 'Courier Delivery Executive' QP, 'LSC/Q3023' QPREF, '3' nsqf, '270' duration ,'Old' tradetype</v>
      </c>
    </row>
    <row r="41" spans="1:7" ht="28.5" x14ac:dyDescent="0.25">
      <c r="A41" s="15">
        <v>40</v>
      </c>
      <c r="B41" s="9" t="s">
        <v>303</v>
      </c>
      <c r="C41" s="15" t="s">
        <v>192</v>
      </c>
      <c r="D41" s="9" t="s">
        <v>193</v>
      </c>
      <c r="E41" s="15">
        <v>4</v>
      </c>
      <c r="F41" s="16">
        <v>160</v>
      </c>
      <c r="G41" t="str">
        <f t="shared" si="0"/>
        <v>union all select 'Management and Entrepreneurship &amp; Professional' sector, 'Unarmed Security Guard' QP, 'MEP/Q7101' QPREF, '4' nsqf, '160' duration ,'Old' tradetype</v>
      </c>
    </row>
    <row r="42" spans="1:7" ht="15.75" thickBot="1" x14ac:dyDescent="0.3">
      <c r="A42" s="8">
        <v>41</v>
      </c>
      <c r="B42" s="6" t="s">
        <v>194</v>
      </c>
      <c r="C42" s="6" t="s">
        <v>563</v>
      </c>
      <c r="D42" s="6" t="s">
        <v>562</v>
      </c>
      <c r="E42" s="6">
        <v>4</v>
      </c>
      <c r="F42" s="7">
        <v>240</v>
      </c>
      <c r="G42" t="str">
        <f t="shared" si="0"/>
        <v>union all select 'Media &amp; Entertainment' sector, 'Animator' QP, 'MES/Q0701' QPREF, '4' nsqf, '240' duration ,'Old' tradetype</v>
      </c>
    </row>
    <row r="43" spans="1:7" ht="15.75" thickBot="1" x14ac:dyDescent="0.3">
      <c r="A43" s="8">
        <v>42</v>
      </c>
      <c r="B43" s="6" t="s">
        <v>194</v>
      </c>
      <c r="C43" s="6" t="s">
        <v>757</v>
      </c>
      <c r="D43" s="6" t="s">
        <v>758</v>
      </c>
      <c r="E43" s="6">
        <v>4</v>
      </c>
      <c r="F43" s="7">
        <v>240</v>
      </c>
      <c r="G43" t="str">
        <f t="shared" si="0"/>
        <v>union all select 'Media &amp; Entertainment' sector, 'Character Designer' QP, 'MES/Q0502' QPREF, '4' nsqf, '240' duration ,'Old' tradetype</v>
      </c>
    </row>
    <row r="44" spans="1:7" ht="15.75" thickBot="1" x14ac:dyDescent="0.3">
      <c r="A44" s="8">
        <v>43</v>
      </c>
      <c r="B44" s="6" t="s">
        <v>203</v>
      </c>
      <c r="C44" s="6" t="s">
        <v>746</v>
      </c>
      <c r="D44" s="6" t="s">
        <v>747</v>
      </c>
      <c r="E44" s="6">
        <v>4</v>
      </c>
      <c r="F44" s="7">
        <v>210</v>
      </c>
      <c r="G44" t="str">
        <f t="shared" si="0"/>
        <v>union all select 'Mining' sector, 'Mining - Safety Operator' QP, 'MIN/Q0437' QPREF, '4' nsqf, '210' duration ,'Old' tradetype</v>
      </c>
    </row>
    <row r="45" spans="1:7" ht="15.75" thickBot="1" x14ac:dyDescent="0.3">
      <c r="A45" s="8">
        <v>44</v>
      </c>
      <c r="B45" s="6" t="s">
        <v>214</v>
      </c>
      <c r="C45" s="6" t="s">
        <v>328</v>
      </c>
      <c r="D45" s="6" t="s">
        <v>327</v>
      </c>
      <c r="E45" s="6">
        <v>3</v>
      </c>
      <c r="F45" s="7">
        <v>410</v>
      </c>
      <c r="G45" t="str">
        <f t="shared" si="0"/>
        <v>union all select 'Plumbing' sector, 'Plumber (General)' QP, 'PSC/Q0104' QPREF, '3' nsqf, '410' duration ,'Old' tradetype</v>
      </c>
    </row>
    <row r="46" spans="1:7" ht="15.75" thickBot="1" x14ac:dyDescent="0.3">
      <c r="A46" s="8">
        <v>45</v>
      </c>
      <c r="B46" s="6" t="s">
        <v>230</v>
      </c>
      <c r="C46" s="6" t="s">
        <v>497</v>
      </c>
      <c r="D46" s="6" t="s">
        <v>496</v>
      </c>
      <c r="E46" s="6">
        <v>4</v>
      </c>
      <c r="F46" s="7">
        <v>280</v>
      </c>
      <c r="G46" t="str">
        <f t="shared" si="0"/>
        <v>union all select 'Retail' sector, 'Distributor Salesman' QP, 'RAS/Q0604' QPREF, '4' nsqf, '280' duration ,'Old' tradetype</v>
      </c>
    </row>
    <row r="47" spans="1:7" ht="15.75" thickBot="1" x14ac:dyDescent="0.3">
      <c r="A47" s="8">
        <v>46</v>
      </c>
      <c r="B47" s="6" t="s">
        <v>759</v>
      </c>
      <c r="C47" s="6" t="s">
        <v>760</v>
      </c>
      <c r="D47" s="6" t="s">
        <v>761</v>
      </c>
      <c r="E47" s="6">
        <v>3</v>
      </c>
      <c r="F47" s="7">
        <v>300</v>
      </c>
      <c r="G47" t="str">
        <f t="shared" si="0"/>
        <v>union all select 'Textiles &amp; Handlooms' sector, 'Warper' QP, 'TSC/Q7302' QPREF, '3' nsqf, '300' duration ,'Old' tradetype</v>
      </c>
    </row>
    <row r="48" spans="1:7" ht="15.75" thickBot="1" x14ac:dyDescent="0.3">
      <c r="A48" s="8">
        <v>47</v>
      </c>
      <c r="B48" s="6" t="s">
        <v>268</v>
      </c>
      <c r="C48" s="6" t="s">
        <v>471</v>
      </c>
      <c r="D48" s="6" t="s">
        <v>341</v>
      </c>
      <c r="E48" s="6">
        <v>4</v>
      </c>
      <c r="F48" s="7">
        <v>240</v>
      </c>
      <c r="G48" t="str">
        <f t="shared" si="0"/>
        <v>union all select 'Tourism &amp; Hospitality' sector, 'Counter Sale Executive' QP, 'THC/Q2903' QPREF, '4' nsqf, '240' duration ,'Old' tradetype</v>
      </c>
    </row>
    <row r="49" spans="1:7" ht="15.75" thickBot="1" x14ac:dyDescent="0.3">
      <c r="A49" s="8">
        <v>48</v>
      </c>
      <c r="B49" s="6" t="s">
        <v>268</v>
      </c>
      <c r="C49" s="6" t="s">
        <v>277</v>
      </c>
      <c r="D49" s="6" t="s">
        <v>339</v>
      </c>
      <c r="E49" s="6">
        <v>4</v>
      </c>
      <c r="F49" s="7">
        <v>300</v>
      </c>
      <c r="G49" t="str">
        <f t="shared" si="0"/>
        <v>union all select 'Tourism &amp; Hospitality' sector, 'Food &amp; Beverage Service-Steward' QP, 'THC/Q0301' QPREF, '4' nsqf, '300' duration ,'Old' tradetype</v>
      </c>
    </row>
    <row r="50" spans="1:7" ht="15.75" thickBot="1" x14ac:dyDescent="0.3">
      <c r="A50" s="8">
        <v>49</v>
      </c>
      <c r="B50" s="6" t="s">
        <v>268</v>
      </c>
      <c r="C50" s="6" t="s">
        <v>274</v>
      </c>
      <c r="D50" s="6" t="s">
        <v>342</v>
      </c>
      <c r="E50" s="6">
        <v>3</v>
      </c>
      <c r="F50" s="7">
        <v>250</v>
      </c>
      <c r="G50" t="str">
        <f t="shared" si="0"/>
        <v>union all select 'Tourism &amp; Hospitality' sector, 'Housekeeping Attendant (Manual Cleaning)' QP, 'THC/Q0203' QPREF, '3' nsqf, '250' duration ,'Old' tradetype</v>
      </c>
    </row>
    <row r="51" spans="1:7" ht="15.75" thickBot="1" x14ac:dyDescent="0.3">
      <c r="A51" s="8">
        <v>50</v>
      </c>
      <c r="B51" s="6" t="s">
        <v>268</v>
      </c>
      <c r="C51" s="6" t="s">
        <v>762</v>
      </c>
      <c r="D51" s="6" t="s">
        <v>763</v>
      </c>
      <c r="E51" s="6">
        <v>4</v>
      </c>
      <c r="F51" s="7">
        <v>500</v>
      </c>
      <c r="G51" t="str">
        <f t="shared" si="0"/>
        <v>union all select 'Tourism &amp; Hospitality' sector, 'Multi-cuisine Cook' QP, 'THC/Q3006' QPREF, '4' nsqf, '500' duration ,'Old' tradetype</v>
      </c>
    </row>
    <row r="52" spans="1:7" ht="15.75" thickBot="1" x14ac:dyDescent="0.3">
      <c r="A52" s="8">
        <v>51</v>
      </c>
      <c r="B52" s="6" t="s">
        <v>268</v>
      </c>
      <c r="C52" s="6" t="s">
        <v>294</v>
      </c>
      <c r="D52" s="6" t="s">
        <v>343</v>
      </c>
      <c r="E52" s="6">
        <v>4</v>
      </c>
      <c r="F52" s="7">
        <v>300</v>
      </c>
      <c r="G52" t="str">
        <f t="shared" si="0"/>
        <v>union all select 'Tourism &amp; Hospitality' sector, 'Room Attendant' QP, 'THC/Q0202' QPREF, '4' nsqf, '300' duration ,'Old' tradetype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D37" workbookViewId="0">
      <selection activeCell="G2" sqref="G2:G58"/>
    </sheetView>
  </sheetViews>
  <sheetFormatPr defaultColWidth="61.7109375" defaultRowHeight="15" x14ac:dyDescent="0.25"/>
  <cols>
    <col min="1" max="1" width="4.5703125" bestFit="1" customWidth="1"/>
    <col min="2" max="2" width="49" bestFit="1" customWidth="1"/>
    <col min="3" max="3" width="66" bestFit="1" customWidth="1"/>
    <col min="4" max="4" width="12.85546875" bestFit="1" customWidth="1"/>
    <col min="5" max="5" width="10.140625" bestFit="1" customWidth="1"/>
    <col min="6" max="6" width="26.5703125" bestFit="1" customWidth="1"/>
  </cols>
  <sheetData>
    <row r="1" spans="1:7" x14ac:dyDescent="0.25">
      <c r="A1" s="48" t="s">
        <v>697</v>
      </c>
      <c r="B1" s="49" t="s">
        <v>1</v>
      </c>
      <c r="C1" s="49" t="s">
        <v>2</v>
      </c>
      <c r="D1" s="49" t="s">
        <v>3</v>
      </c>
      <c r="E1" s="51" t="s">
        <v>750</v>
      </c>
      <c r="F1" s="50" t="s">
        <v>764</v>
      </c>
    </row>
    <row r="2" spans="1:7" ht="15.75" thickBot="1" x14ac:dyDescent="0.3">
      <c r="A2" s="17">
        <v>1</v>
      </c>
      <c r="B2" s="6" t="s">
        <v>15</v>
      </c>
      <c r="C2" s="6" t="s">
        <v>570</v>
      </c>
      <c r="D2" s="6" t="s">
        <v>569</v>
      </c>
      <c r="E2" s="6">
        <v>4</v>
      </c>
      <c r="F2" s="7">
        <v>300</v>
      </c>
      <c r="G2" t="str">
        <f>"union all select '"&amp;B2&amp;"' sector, '"&amp;C2&amp;"' QP, '"&amp;D2&amp;"' QPREF, '"&amp;E2&amp;"' nsqf, '"&amp;F2&amp;"' duration ,'Old' tradetype"</f>
        <v>union all select 'Agriculture' sector, 'Gardener' QP, 'AGR/Q0801' QPREF, '4' nsqf, '300' duration ,'Old' tradetype</v>
      </c>
    </row>
    <row r="3" spans="1:7" ht="15.75" thickBot="1" x14ac:dyDescent="0.3">
      <c r="A3" s="17">
        <v>2</v>
      </c>
      <c r="B3" s="6" t="s">
        <v>44</v>
      </c>
      <c r="C3" s="6" t="s">
        <v>286</v>
      </c>
      <c r="D3" s="6" t="s">
        <v>528</v>
      </c>
      <c r="E3" s="6">
        <v>4</v>
      </c>
      <c r="F3" s="7">
        <v>200</v>
      </c>
      <c r="G3" t="str">
        <f>"union all  select '"&amp;B3&amp;"' sector, '"&amp;C3&amp;"' QP, '"&amp;D3&amp;"' QPREF, '"&amp;E3&amp;"' nsqf, '"&amp;F3&amp;"' duration ,'Old' tradetype"</f>
        <v>union all  select 'Apparel, Made-Ups &amp; Home Furnishing' sector, 'Hand Embroiderer' QP, 'AMH/Q1001' QPREF, '4' nsqf, '200' duration ,'Old' tradetype</v>
      </c>
    </row>
    <row r="4" spans="1:7" ht="15.75" thickBot="1" x14ac:dyDescent="0.3">
      <c r="A4" s="17">
        <v>3</v>
      </c>
      <c r="B4" s="6" t="s">
        <v>44</v>
      </c>
      <c r="C4" s="6" t="s">
        <v>527</v>
      </c>
      <c r="D4" s="6" t="s">
        <v>526</v>
      </c>
      <c r="E4" s="6">
        <v>3</v>
      </c>
      <c r="F4" s="7">
        <v>270</v>
      </c>
      <c r="G4" t="str">
        <f t="shared" ref="G4:G58" si="0">"union all  select '"&amp;B4&amp;"' sector, '"&amp;C4&amp;"' QP, '"&amp;D4&amp;"' QPREF, '"&amp;E4&amp;"' nsqf, '"&amp;F4&amp;"' duration ,'Old' tradetype"</f>
        <v>union all  select 'Apparel, Made-Ups &amp; Home Furnishing' sector, 'Inline Checker' QP, 'AMH/Q0102' QPREF, '3' nsqf, '270' duration ,'Old' tradetype</v>
      </c>
    </row>
    <row r="5" spans="1:7" ht="15.75" thickBot="1" x14ac:dyDescent="0.3">
      <c r="A5" s="17">
        <v>4</v>
      </c>
      <c r="B5" s="6" t="s">
        <v>44</v>
      </c>
      <c r="C5" s="6" t="s">
        <v>290</v>
      </c>
      <c r="D5" s="6" t="s">
        <v>533</v>
      </c>
      <c r="E5" s="6">
        <v>3</v>
      </c>
      <c r="F5" s="7">
        <v>180</v>
      </c>
      <c r="G5" t="str">
        <f t="shared" si="0"/>
        <v>union all  select 'Apparel, Made-Ups &amp; Home Furnishing' sector, 'Packer' QP, 'AMH/Q1407' QPREF, '3' nsqf, '180' duration ,'Old' tradetype</v>
      </c>
    </row>
    <row r="6" spans="1:7" ht="15.75" thickBot="1" x14ac:dyDescent="0.3">
      <c r="A6" s="17">
        <v>5</v>
      </c>
      <c r="B6" s="6" t="s">
        <v>44</v>
      </c>
      <c r="C6" s="6" t="s">
        <v>530</v>
      </c>
      <c r="D6" s="6" t="s">
        <v>529</v>
      </c>
      <c r="E6" s="6">
        <v>4</v>
      </c>
      <c r="F6" s="7">
        <v>270</v>
      </c>
      <c r="G6" t="str">
        <f t="shared" si="0"/>
        <v>union all  select 'Apparel, Made-Ups &amp; Home Furnishing' sector, 'Pressman' QP, 'AMH/Q0401' QPREF, '4' nsqf, '270' duration ,'Old' tradetype</v>
      </c>
    </row>
    <row r="7" spans="1:7" ht="15.75" thickBot="1" x14ac:dyDescent="0.3">
      <c r="A7" s="17">
        <v>6</v>
      </c>
      <c r="B7" s="6" t="s">
        <v>44</v>
      </c>
      <c r="C7" s="6" t="s">
        <v>698</v>
      </c>
      <c r="D7" s="6" t="s">
        <v>699</v>
      </c>
      <c r="E7" s="6">
        <v>4</v>
      </c>
      <c r="F7" s="7">
        <v>340</v>
      </c>
      <c r="G7" t="str">
        <f t="shared" si="0"/>
        <v>union all  select 'Apparel, Made-Ups &amp; Home Furnishing' sector, 'Self Employed Tailor' QP, 'AMH/Q1947' QPREF, '4' nsqf, '340' duration ,'Old' tradetype</v>
      </c>
    </row>
    <row r="8" spans="1:7" ht="15.75" thickBot="1" x14ac:dyDescent="0.3">
      <c r="A8" s="17">
        <v>7</v>
      </c>
      <c r="B8" s="6" t="s">
        <v>44</v>
      </c>
      <c r="C8" s="6" t="s">
        <v>296</v>
      </c>
      <c r="D8" s="6" t="s">
        <v>523</v>
      </c>
      <c r="E8" s="6">
        <v>4</v>
      </c>
      <c r="F8" s="7">
        <v>270</v>
      </c>
      <c r="G8" t="str">
        <f t="shared" si="0"/>
        <v>union all  select 'Apparel, Made-Ups &amp; Home Furnishing' sector, 'Sewing Machine Operator' QP, 'AMH/Q0301' QPREF, '4' nsqf, '270' duration ,'Old' tradetype</v>
      </c>
    </row>
    <row r="9" spans="1:7" ht="15.75" thickBot="1" x14ac:dyDescent="0.3">
      <c r="A9" s="17">
        <v>8</v>
      </c>
      <c r="B9" s="6" t="s">
        <v>44</v>
      </c>
      <c r="C9" s="6" t="s">
        <v>700</v>
      </c>
      <c r="D9" s="6" t="s">
        <v>524</v>
      </c>
      <c r="E9" s="6">
        <v>4</v>
      </c>
      <c r="F9" s="7">
        <v>300</v>
      </c>
      <c r="G9" t="str">
        <f t="shared" si="0"/>
        <v>union all  select 'Apparel, Made-Ups &amp; Home Furnishing' sector, 'Sewing Machine Operator- Knits' QP, 'AMH/Q0305' QPREF, '4' nsqf, '300' duration ,'Old' tradetype</v>
      </c>
    </row>
    <row r="10" spans="1:7" ht="15.75" thickBot="1" x14ac:dyDescent="0.3">
      <c r="A10" s="17">
        <v>9</v>
      </c>
      <c r="B10" s="6" t="s">
        <v>58</v>
      </c>
      <c r="C10" s="6" t="s">
        <v>701</v>
      </c>
      <c r="D10" s="6" t="s">
        <v>702</v>
      </c>
      <c r="E10" s="6">
        <v>3</v>
      </c>
      <c r="F10" s="7">
        <v>250</v>
      </c>
      <c r="G10" t="str">
        <f t="shared" si="0"/>
        <v>union all  select 'Beauty &amp; Wellness' sector, 'Pedicurist and Manicurist' QP, 'BWS/Q0402' QPREF, '3' nsqf, '250' duration ,'Old' tradetype</v>
      </c>
    </row>
    <row r="11" spans="1:7" ht="15.75" thickBot="1" x14ac:dyDescent="0.3">
      <c r="A11" s="17">
        <v>10</v>
      </c>
      <c r="B11" s="6" t="s">
        <v>58</v>
      </c>
      <c r="C11" s="6" t="s">
        <v>703</v>
      </c>
      <c r="D11" s="6" t="s">
        <v>704</v>
      </c>
      <c r="E11" s="6">
        <v>3</v>
      </c>
      <c r="F11" s="7">
        <v>300</v>
      </c>
      <c r="G11" t="str">
        <f t="shared" si="0"/>
        <v>union all  select 'Beauty &amp; Wellness' sector, 'Assistant Hair Stylist' QP, 'BWS/Q0201' QPREF, '3' nsqf, '300' duration ,'Old' tradetype</v>
      </c>
    </row>
    <row r="12" spans="1:7" ht="15.75" thickBot="1" x14ac:dyDescent="0.3">
      <c r="A12" s="17">
        <v>11</v>
      </c>
      <c r="B12" s="6" t="s">
        <v>58</v>
      </c>
      <c r="C12" s="6" t="s">
        <v>505</v>
      </c>
      <c r="D12" s="6" t="s">
        <v>504</v>
      </c>
      <c r="E12" s="6">
        <v>4</v>
      </c>
      <c r="F12" s="7">
        <v>350</v>
      </c>
      <c r="G12" t="str">
        <f t="shared" si="0"/>
        <v>union all  select 'Beauty &amp; Wellness' sector, 'Hair Stylist' QP, 'BWS/Q0202' QPREF, '4' nsqf, '350' duration ,'Old' tradetype</v>
      </c>
    </row>
    <row r="13" spans="1:7" ht="15.75" thickBot="1" x14ac:dyDescent="0.3">
      <c r="A13" s="17">
        <v>12</v>
      </c>
      <c r="B13" s="6" t="s">
        <v>58</v>
      </c>
      <c r="C13" s="6" t="s">
        <v>705</v>
      </c>
      <c r="D13" s="6" t="s">
        <v>706</v>
      </c>
      <c r="E13" s="6">
        <v>3</v>
      </c>
      <c r="F13" s="7">
        <v>250</v>
      </c>
      <c r="G13" t="str">
        <f t="shared" si="0"/>
        <v>union all  select 'Beauty &amp; Wellness' sector, 'Assistant Beauty Therapist' QP, 'BWS/Q0101' QPREF, '3' nsqf, '250' duration ,'Old' tradetype</v>
      </c>
    </row>
    <row r="14" spans="1:7" ht="15.75" thickBot="1" x14ac:dyDescent="0.3">
      <c r="A14" s="17">
        <v>13</v>
      </c>
      <c r="B14" s="6" t="s">
        <v>58</v>
      </c>
      <c r="C14" s="6" t="s">
        <v>507</v>
      </c>
      <c r="D14" s="6" t="s">
        <v>506</v>
      </c>
      <c r="E14" s="6">
        <v>4</v>
      </c>
      <c r="F14" s="7">
        <v>350</v>
      </c>
      <c r="G14" t="str">
        <f t="shared" si="0"/>
        <v>union all  select 'Beauty &amp; Wellness' sector, 'Beauty Therapist' QP, 'BWS/Q0102' QPREF, '4' nsqf, '350' duration ,'Old' tradetype</v>
      </c>
    </row>
    <row r="15" spans="1:7" ht="15.75" thickBot="1" x14ac:dyDescent="0.3">
      <c r="A15" s="17">
        <v>14</v>
      </c>
      <c r="B15" s="6" t="s">
        <v>63</v>
      </c>
      <c r="C15" s="6" t="s">
        <v>707</v>
      </c>
      <c r="D15" s="6" t="s">
        <v>393</v>
      </c>
      <c r="E15" s="6">
        <v>3</v>
      </c>
      <c r="F15" s="7">
        <v>400</v>
      </c>
      <c r="G15" t="str">
        <f t="shared" si="0"/>
        <v>union all  select 'Capital Goods' sector, 'CNC Operator - Turning' QP, 'CSC/Q0115' QPREF, '3' nsqf, '400' duration ,'Old' tradetype</v>
      </c>
    </row>
    <row r="16" spans="1:7" ht="15.75" thickBot="1" x14ac:dyDescent="0.3">
      <c r="A16" s="17">
        <v>15</v>
      </c>
      <c r="B16" s="6" t="s">
        <v>63</v>
      </c>
      <c r="C16" s="6" t="s">
        <v>708</v>
      </c>
      <c r="D16" s="6" t="s">
        <v>397</v>
      </c>
      <c r="E16" s="6">
        <v>4</v>
      </c>
      <c r="F16" s="7">
        <v>400</v>
      </c>
      <c r="G16" t="str">
        <f t="shared" si="0"/>
        <v>union all  select 'Capital Goods' sector, 'Draughtsman - Mechanical' QP, 'CSC/Q0402' QPREF, '4' nsqf, '400' duration ,'Old' tradetype</v>
      </c>
    </row>
    <row r="17" spans="1:7" ht="15.75" thickBot="1" x14ac:dyDescent="0.3">
      <c r="A17" s="17">
        <v>16</v>
      </c>
      <c r="B17" s="6" t="s">
        <v>63</v>
      </c>
      <c r="C17" s="6" t="s">
        <v>709</v>
      </c>
      <c r="D17" s="6" t="s">
        <v>710</v>
      </c>
      <c r="E17" s="6">
        <v>3</v>
      </c>
      <c r="F17" s="7">
        <v>500</v>
      </c>
      <c r="G17" t="str">
        <f t="shared" si="0"/>
        <v>union all  select 'Capital Goods' sector, 'Fitter - Fabrication' QP, 'CSC/Q0303' QPREF, '3' nsqf, '500' duration ,'Old' tradetype</v>
      </c>
    </row>
    <row r="18" spans="1:7" ht="15.75" thickBot="1" x14ac:dyDescent="0.3">
      <c r="A18" s="17">
        <v>17</v>
      </c>
      <c r="B18" s="6" t="s">
        <v>63</v>
      </c>
      <c r="C18" s="6" t="s">
        <v>711</v>
      </c>
      <c r="D18" s="6" t="s">
        <v>389</v>
      </c>
      <c r="E18" s="6">
        <v>3</v>
      </c>
      <c r="F18" s="7">
        <v>500</v>
      </c>
      <c r="G18" t="str">
        <f t="shared" si="0"/>
        <v>union all  select 'Capital Goods' sector, 'Fitter – Mechanical Assembly' QP, 'CSC/Q0304' QPREF, '3' nsqf, '500' duration ,'Old' tradetype</v>
      </c>
    </row>
    <row r="19" spans="1:7" ht="15.75" thickBot="1" x14ac:dyDescent="0.3">
      <c r="A19" s="17">
        <v>18</v>
      </c>
      <c r="B19" s="6" t="s">
        <v>63</v>
      </c>
      <c r="C19" s="6" t="s">
        <v>712</v>
      </c>
      <c r="D19" s="6" t="s">
        <v>378</v>
      </c>
      <c r="E19" s="6">
        <v>3</v>
      </c>
      <c r="F19" s="7">
        <v>500</v>
      </c>
      <c r="G19" t="str">
        <f t="shared" si="0"/>
        <v>union all  select 'Capital Goods' sector, 'Manual Metal Arc Welding/Shielded Metal Arc Welding Welder' QP, 'CSC/Q0204' QPREF, '3' nsqf, '500' duration ,'Old' tradetype</v>
      </c>
    </row>
    <row r="20" spans="1:7" ht="15.75" thickBot="1" x14ac:dyDescent="0.3">
      <c r="A20" s="17">
        <v>19</v>
      </c>
      <c r="B20" s="6" t="s">
        <v>66</v>
      </c>
      <c r="C20" s="6" t="s">
        <v>713</v>
      </c>
      <c r="D20" s="6" t="s">
        <v>714</v>
      </c>
      <c r="E20" s="6">
        <v>4</v>
      </c>
      <c r="F20" s="7">
        <v>400</v>
      </c>
      <c r="G20" t="str">
        <f t="shared" si="0"/>
        <v>union all  select 'Construction' sector, 'Mason General' QP, 'CON/Q0103' QPREF, '4' nsqf, '400' duration ,'Old' tradetype</v>
      </c>
    </row>
    <row r="21" spans="1:7" ht="15.75" thickBot="1" x14ac:dyDescent="0.3">
      <c r="A21" s="17">
        <v>20</v>
      </c>
      <c r="B21" s="6" t="s">
        <v>66</v>
      </c>
      <c r="C21" s="6" t="s">
        <v>404</v>
      </c>
      <c r="D21" s="6" t="s">
        <v>403</v>
      </c>
      <c r="E21" s="6">
        <v>4</v>
      </c>
      <c r="F21" s="7">
        <v>400</v>
      </c>
      <c r="G21" t="str">
        <f t="shared" si="0"/>
        <v>union all  select 'Construction' sector, 'Bar Bender and Steel Fixer' QP, 'CON/Q0203' QPREF, '4' nsqf, '400' duration ,'Old' tradetype</v>
      </c>
    </row>
    <row r="22" spans="1:7" ht="15.75" thickBot="1" x14ac:dyDescent="0.3">
      <c r="A22" s="17">
        <v>21</v>
      </c>
      <c r="B22" s="6" t="s">
        <v>66</v>
      </c>
      <c r="C22" s="6" t="s">
        <v>400</v>
      </c>
      <c r="D22" s="6" t="s">
        <v>399</v>
      </c>
      <c r="E22" s="6">
        <v>3</v>
      </c>
      <c r="F22" s="7">
        <v>400</v>
      </c>
      <c r="G22" t="str">
        <f t="shared" si="0"/>
        <v>union all  select 'Construction' sector, 'Assistant Electrician' QP, 'CON/Q0602' QPREF, '3' nsqf, '400' duration ,'Old' tradetype</v>
      </c>
    </row>
    <row r="23" spans="1:7" ht="15.75" thickBot="1" x14ac:dyDescent="0.3">
      <c r="A23" s="17">
        <v>22</v>
      </c>
      <c r="B23" s="6" t="s">
        <v>66</v>
      </c>
      <c r="C23" s="6" t="s">
        <v>715</v>
      </c>
      <c r="D23" s="6" t="s">
        <v>716</v>
      </c>
      <c r="E23" s="6">
        <v>3</v>
      </c>
      <c r="F23" s="7">
        <v>400</v>
      </c>
      <c r="G23" t="str">
        <f t="shared" si="0"/>
        <v>union all  select 'Construction' sector, 'Construction Painter and Decorator' QP, 'CON/Q0503' QPREF, '3' nsqf, '400' duration ,'Old' tradetype</v>
      </c>
    </row>
    <row r="24" spans="1:7" ht="15.75" thickBot="1" x14ac:dyDescent="0.3">
      <c r="A24" s="5">
        <v>23</v>
      </c>
      <c r="B24" s="6" t="s">
        <v>69</v>
      </c>
      <c r="C24" s="6" t="s">
        <v>717</v>
      </c>
      <c r="D24" s="6" t="s">
        <v>718</v>
      </c>
      <c r="E24" s="6">
        <v>4</v>
      </c>
      <c r="F24" s="7">
        <v>360</v>
      </c>
      <c r="G24" t="str">
        <f t="shared" si="0"/>
        <v>union all  select 'Electronics &amp; Hardware' sector, 'TV Repair Technician' QP, 'ELE/Q3101' QPREF, '4' nsqf, '360' duration ,'Old' tradetype</v>
      </c>
    </row>
    <row r="25" spans="1:7" ht="15.75" thickBot="1" x14ac:dyDescent="0.3">
      <c r="A25" s="5">
        <v>24</v>
      </c>
      <c r="B25" s="6" t="s">
        <v>310</v>
      </c>
      <c r="C25" s="6" t="s">
        <v>719</v>
      </c>
      <c r="D25" s="6" t="s">
        <v>315</v>
      </c>
      <c r="E25" s="6">
        <v>4</v>
      </c>
      <c r="F25" s="7">
        <v>360</v>
      </c>
      <c r="G25" t="str">
        <f t="shared" si="0"/>
        <v>union all  select 'Gems &amp; Jewellery' sector, 'Cast and diamonds-set jewellery - CAD Designer' QP, 'G&amp;J/Q2303' QPREF, '4' nsqf, '360' duration ,'Old' tradetype</v>
      </c>
    </row>
    <row r="26" spans="1:7" ht="28.5" x14ac:dyDescent="0.25">
      <c r="A26" s="12">
        <v>25</v>
      </c>
      <c r="B26" s="15" t="s">
        <v>310</v>
      </c>
      <c r="C26" s="9" t="s">
        <v>466</v>
      </c>
      <c r="D26" s="15" t="s">
        <v>311</v>
      </c>
      <c r="E26" s="15">
        <v>3</v>
      </c>
      <c r="F26" s="16">
        <v>150</v>
      </c>
      <c r="G26" t="str">
        <f t="shared" si="0"/>
        <v>union all  select 'Gems &amp; Jewellery' sector, 'Handmade Gold and Gems-set Jewellery - Goldsmith - Components' QP, 'G&amp;J/Q0603' QPREF, '3' nsqf, '150' duration ,'Old' tradetype</v>
      </c>
    </row>
    <row r="27" spans="1:7" ht="15.75" thickBot="1" x14ac:dyDescent="0.3">
      <c r="A27" s="5">
        <v>26</v>
      </c>
      <c r="B27" s="6" t="s">
        <v>152</v>
      </c>
      <c r="C27" s="6" t="s">
        <v>720</v>
      </c>
      <c r="D27" s="6" t="s">
        <v>721</v>
      </c>
      <c r="E27" s="6">
        <v>4</v>
      </c>
      <c r="F27" s="7">
        <v>360</v>
      </c>
      <c r="G27" t="str">
        <f t="shared" si="0"/>
        <v>union all  select 'Healthcare' sector, 'Diabetes Educator' QP, 'HSS/Q8701' QPREF, '4' nsqf, '360' duration ,'Old' tradetype</v>
      </c>
    </row>
    <row r="28" spans="1:7" ht="15.75" thickBot="1" x14ac:dyDescent="0.3">
      <c r="A28" s="5">
        <v>27</v>
      </c>
      <c r="B28" s="6" t="s">
        <v>152</v>
      </c>
      <c r="C28" s="6" t="s">
        <v>722</v>
      </c>
      <c r="D28" s="6" t="s">
        <v>723</v>
      </c>
      <c r="E28" s="6">
        <v>3</v>
      </c>
      <c r="F28" s="7">
        <v>425</v>
      </c>
      <c r="G28" t="str">
        <f t="shared" si="0"/>
        <v>union all  select 'Healthcare' sector, 'Vision Technician' QP, 'HSS/Q3001' QPREF, '3' nsqf, '425' duration ,'Old' tradetype</v>
      </c>
    </row>
    <row r="29" spans="1:7" ht="15.75" thickBot="1" x14ac:dyDescent="0.3">
      <c r="A29" s="5">
        <v>28</v>
      </c>
      <c r="B29" s="6" t="s">
        <v>180</v>
      </c>
      <c r="C29" s="6" t="s">
        <v>724</v>
      </c>
      <c r="D29" s="6" t="s">
        <v>367</v>
      </c>
      <c r="E29" s="6">
        <v>3</v>
      </c>
      <c r="F29" s="7">
        <v>300</v>
      </c>
      <c r="G29" t="str">
        <f t="shared" si="0"/>
        <v>union all  select 'Iron &amp; Steel' sector, 'Bearing maintenance' QP, 'ISC/Q0906' QPREF, '3' nsqf, '300' duration ,'Old' tradetype</v>
      </c>
    </row>
    <row r="30" spans="1:7" ht="15.75" thickBot="1" x14ac:dyDescent="0.3">
      <c r="A30" s="5">
        <v>29</v>
      </c>
      <c r="B30" s="6" t="s">
        <v>180</v>
      </c>
      <c r="C30" s="6" t="s">
        <v>725</v>
      </c>
      <c r="D30" s="6" t="s">
        <v>364</v>
      </c>
      <c r="E30" s="6">
        <v>3</v>
      </c>
      <c r="F30" s="7">
        <v>330</v>
      </c>
      <c r="G30" t="str">
        <f t="shared" si="0"/>
        <v>union all  select 'Iron &amp; Steel' sector, 'Fitter : Levelling , alignment , balancing' QP, 'ISC/Q0905' QPREF, '3' nsqf, '330' duration ,'Old' tradetype</v>
      </c>
    </row>
    <row r="31" spans="1:7" ht="15.75" thickBot="1" x14ac:dyDescent="0.3">
      <c r="A31" s="5">
        <v>30</v>
      </c>
      <c r="B31" s="6" t="s">
        <v>726</v>
      </c>
      <c r="C31" s="6" t="s">
        <v>727</v>
      </c>
      <c r="D31" s="6" t="s">
        <v>439</v>
      </c>
      <c r="E31" s="6">
        <v>4</v>
      </c>
      <c r="F31" s="7">
        <v>400</v>
      </c>
      <c r="G31" t="str">
        <f t="shared" si="0"/>
        <v>union all  select 'IT-ITES' sector, 'CRM Domestic Non -Voice' QP, 'SSC/Q2211' QPREF, '4' nsqf, '400' duration ,'Old' tradetype</v>
      </c>
    </row>
    <row r="32" spans="1:7" ht="15.75" thickBot="1" x14ac:dyDescent="0.3">
      <c r="A32" s="5">
        <v>31</v>
      </c>
      <c r="B32" s="6" t="s">
        <v>726</v>
      </c>
      <c r="C32" s="6" t="s">
        <v>436</v>
      </c>
      <c r="D32" s="6" t="s">
        <v>435</v>
      </c>
      <c r="E32" s="6">
        <v>4</v>
      </c>
      <c r="F32" s="7">
        <v>400</v>
      </c>
      <c r="G32" t="str">
        <f t="shared" si="0"/>
        <v>union all  select 'IT-ITES' sector, 'CRM Domestic Voice' QP, 'SSC/Q2210' QPREF, '4' nsqf, '400' duration ,'Old' tradetype</v>
      </c>
    </row>
    <row r="33" spans="1:7" ht="15.75" thickBot="1" x14ac:dyDescent="0.3">
      <c r="A33" s="5">
        <v>32</v>
      </c>
      <c r="B33" s="6" t="s">
        <v>726</v>
      </c>
      <c r="C33" s="6" t="s">
        <v>444</v>
      </c>
      <c r="D33" s="6" t="s">
        <v>443</v>
      </c>
      <c r="E33" s="6">
        <v>4</v>
      </c>
      <c r="F33" s="7">
        <v>400</v>
      </c>
      <c r="G33" t="str">
        <f t="shared" si="0"/>
        <v>union all  select 'IT-ITES' sector, 'Domestic Data entry Operator' QP, 'SSC/Q2212' QPREF, '4' nsqf, '400' duration ,'Old' tradetype</v>
      </c>
    </row>
    <row r="34" spans="1:7" ht="15.75" thickBot="1" x14ac:dyDescent="0.3">
      <c r="A34" s="5">
        <v>33</v>
      </c>
      <c r="B34" s="6" t="s">
        <v>726</v>
      </c>
      <c r="C34" s="6" t="s">
        <v>728</v>
      </c>
      <c r="D34" s="6" t="s">
        <v>447</v>
      </c>
      <c r="E34" s="6">
        <v>4</v>
      </c>
      <c r="F34" s="7">
        <v>400</v>
      </c>
      <c r="G34" t="str">
        <f t="shared" si="0"/>
        <v>union all  select 'IT-ITES' sector, 'Domestic IT helpdesk Attendant' QP, 'SSC/Q0110' QPREF, '4' nsqf, '400' duration ,'Old' tradetype</v>
      </c>
    </row>
    <row r="35" spans="1:7" ht="15.75" thickBot="1" x14ac:dyDescent="0.3">
      <c r="A35" s="5">
        <v>34</v>
      </c>
      <c r="B35" s="6" t="s">
        <v>726</v>
      </c>
      <c r="C35" s="6" t="s">
        <v>487</v>
      </c>
      <c r="D35" s="6" t="s">
        <v>451</v>
      </c>
      <c r="E35" s="6">
        <v>4</v>
      </c>
      <c r="F35" s="7">
        <v>400</v>
      </c>
      <c r="G35" t="str">
        <f t="shared" si="0"/>
        <v>union all  select 'IT-ITES' sector, 'Junior Software Developer' QP, 'SSC/Q0508' QPREF, '4' nsqf, '400' duration ,'Old' tradetype</v>
      </c>
    </row>
    <row r="36" spans="1:7" ht="15.75" thickBot="1" x14ac:dyDescent="0.3">
      <c r="A36" s="5">
        <v>35</v>
      </c>
      <c r="B36" s="6" t="s">
        <v>189</v>
      </c>
      <c r="C36" s="6" t="s">
        <v>729</v>
      </c>
      <c r="D36" s="6" t="s">
        <v>352</v>
      </c>
      <c r="E36" s="6">
        <v>4</v>
      </c>
      <c r="F36" s="7">
        <v>300</v>
      </c>
      <c r="G36" t="str">
        <f t="shared" si="0"/>
        <v>union all  select 'Leather' sector, 'Cutter- Footwear' QP, 'LSS/Q2301' QPREF, '4' nsqf, '300' duration ,'Old' tradetype</v>
      </c>
    </row>
    <row r="37" spans="1:7" ht="15.75" thickBot="1" x14ac:dyDescent="0.3">
      <c r="A37" s="5">
        <v>36</v>
      </c>
      <c r="B37" s="6" t="s">
        <v>189</v>
      </c>
      <c r="C37" s="6" t="s">
        <v>361</v>
      </c>
      <c r="D37" s="6" t="s">
        <v>360</v>
      </c>
      <c r="E37" s="6">
        <v>4</v>
      </c>
      <c r="F37" s="7">
        <v>300</v>
      </c>
      <c r="G37" t="str">
        <f t="shared" si="0"/>
        <v>union all  select 'Leather' sector, 'Stitching Operator' QP, 'LSS/Q2501' QPREF, '4' nsqf, '300' duration ,'Old' tradetype</v>
      </c>
    </row>
    <row r="38" spans="1:7" ht="15.75" thickBot="1" x14ac:dyDescent="0.3">
      <c r="A38" s="5">
        <v>37</v>
      </c>
      <c r="B38" s="6" t="s">
        <v>374</v>
      </c>
      <c r="C38" s="6" t="s">
        <v>730</v>
      </c>
      <c r="D38" s="6" t="s">
        <v>731</v>
      </c>
      <c r="E38" s="6">
        <v>4</v>
      </c>
      <c r="F38" s="7">
        <v>480</v>
      </c>
      <c r="G38" t="str">
        <f t="shared" si="0"/>
        <v>union all  select 'Life Sciences' sector, 'Medical Sales Representative' QP, 'LFS/Q0401' QPREF, '4' nsqf, '480' duration ,'Old' tradetype</v>
      </c>
    </row>
    <row r="39" spans="1:7" ht="15.75" thickBot="1" x14ac:dyDescent="0.3">
      <c r="A39" s="5">
        <v>38</v>
      </c>
      <c r="B39" s="6" t="s">
        <v>374</v>
      </c>
      <c r="C39" s="6" t="s">
        <v>732</v>
      </c>
      <c r="D39" s="6" t="s">
        <v>733</v>
      </c>
      <c r="E39" s="6">
        <v>3</v>
      </c>
      <c r="F39" s="7">
        <v>230</v>
      </c>
      <c r="G39" t="str">
        <f t="shared" si="0"/>
        <v>union all  select 'Life Sciences' sector, 'Lab Technician/ Assistant - Life Sciences' QP, 'LFS/Q0509' QPREF, '3' nsqf, '230' duration ,'Old' tradetype</v>
      </c>
    </row>
    <row r="40" spans="1:7" ht="15.75" thickBot="1" x14ac:dyDescent="0.3">
      <c r="A40" s="5">
        <v>39</v>
      </c>
      <c r="B40" s="6" t="s">
        <v>322</v>
      </c>
      <c r="C40" s="6" t="s">
        <v>734</v>
      </c>
      <c r="D40" s="6" t="s">
        <v>735</v>
      </c>
      <c r="E40" s="6">
        <v>3</v>
      </c>
      <c r="F40" s="7">
        <v>270</v>
      </c>
      <c r="G40" t="str">
        <f t="shared" si="0"/>
        <v>union all  select 'Logistics' sector, 'Warehouse Picker' QP, 'LSC/Q2102' QPREF, '3' nsqf, '270' duration ,'Old' tradetype</v>
      </c>
    </row>
    <row r="41" spans="1:7" ht="15.75" thickBot="1" x14ac:dyDescent="0.3">
      <c r="A41" s="5">
        <v>40</v>
      </c>
      <c r="B41" s="6" t="s">
        <v>322</v>
      </c>
      <c r="C41" s="6" t="s">
        <v>736</v>
      </c>
      <c r="D41" s="6" t="s">
        <v>737</v>
      </c>
      <c r="E41" s="6">
        <v>3</v>
      </c>
      <c r="F41" s="7">
        <v>270</v>
      </c>
      <c r="G41" t="str">
        <f t="shared" si="0"/>
        <v>union all  select 'Logistics' sector, 'Warehouse Packer' QP, 'LSC/Q2303' QPREF, '3' nsqf, '270' duration ,'Old' tradetype</v>
      </c>
    </row>
    <row r="42" spans="1:7" ht="15.75" thickBot="1" x14ac:dyDescent="0.3">
      <c r="A42" s="5">
        <v>41</v>
      </c>
      <c r="B42" s="6" t="s">
        <v>322</v>
      </c>
      <c r="C42" s="6" t="s">
        <v>738</v>
      </c>
      <c r="D42" s="6" t="s">
        <v>739</v>
      </c>
      <c r="E42" s="6">
        <v>3</v>
      </c>
      <c r="F42" s="7">
        <v>250</v>
      </c>
      <c r="G42" t="str">
        <f t="shared" si="0"/>
        <v>union all  select 'Logistics' sector, 'Inventory Clerk' QP, 'LSC/Q2108' QPREF, '3' nsqf, '250' duration ,'Old' tradetype</v>
      </c>
    </row>
    <row r="43" spans="1:7" ht="15.75" thickBot="1" x14ac:dyDescent="0.3">
      <c r="A43" s="5">
        <v>42</v>
      </c>
      <c r="B43" s="6" t="s">
        <v>322</v>
      </c>
      <c r="C43" s="6" t="s">
        <v>740</v>
      </c>
      <c r="D43" s="6" t="s">
        <v>741</v>
      </c>
      <c r="E43" s="6">
        <v>3</v>
      </c>
      <c r="F43" s="7">
        <v>270</v>
      </c>
      <c r="G43" t="str">
        <f t="shared" si="0"/>
        <v>union all  select 'Logistics' sector, 'Consignment Booking Assistant' QP, 'LSC/Q1120' QPREF, '3' nsqf, '270' duration ,'Old' tradetype</v>
      </c>
    </row>
    <row r="44" spans="1:7" ht="15.75" thickBot="1" x14ac:dyDescent="0.3">
      <c r="A44" s="5">
        <v>43</v>
      </c>
      <c r="B44" s="6" t="s">
        <v>322</v>
      </c>
      <c r="C44" s="6" t="s">
        <v>742</v>
      </c>
      <c r="D44" s="6" t="s">
        <v>743</v>
      </c>
      <c r="E44" s="6">
        <v>3</v>
      </c>
      <c r="F44" s="7">
        <v>270</v>
      </c>
      <c r="G44" t="str">
        <f t="shared" si="0"/>
        <v>union all  select 'Logistics' sector, 'Consignment Tracking Executive' QP, 'LSC/Q1121' QPREF, '3' nsqf, '270' duration ,'Old' tradetype</v>
      </c>
    </row>
    <row r="45" spans="1:7" ht="15.75" thickBot="1" x14ac:dyDescent="0.3">
      <c r="A45" s="5">
        <v>44</v>
      </c>
      <c r="B45" s="6" t="s">
        <v>322</v>
      </c>
      <c r="C45" s="6" t="s">
        <v>744</v>
      </c>
      <c r="D45" s="6" t="s">
        <v>745</v>
      </c>
      <c r="E45" s="6">
        <v>4</v>
      </c>
      <c r="F45" s="7">
        <v>270</v>
      </c>
      <c r="G45" t="str">
        <f t="shared" si="0"/>
        <v>union all  select 'Logistics' sector, 'Documentation Assistant' QP, 'LSC/Q1122' QPREF, '4' nsqf, '270' duration ,'Old' tradetype</v>
      </c>
    </row>
    <row r="46" spans="1:7" ht="15.75" thickBot="1" x14ac:dyDescent="0.3">
      <c r="A46" s="5">
        <v>45</v>
      </c>
      <c r="B46" s="6" t="s">
        <v>322</v>
      </c>
      <c r="C46" s="6" t="s">
        <v>324</v>
      </c>
      <c r="D46" s="6" t="s">
        <v>323</v>
      </c>
      <c r="E46" s="6">
        <v>3</v>
      </c>
      <c r="F46" s="7">
        <v>270</v>
      </c>
      <c r="G46" t="str">
        <f t="shared" si="0"/>
        <v>union all  select 'Logistics' sector, 'Courier Delivery Executive' QP, 'LSC/Q3023' QPREF, '3' nsqf, '270' duration ,'Old' tradetype</v>
      </c>
    </row>
    <row r="47" spans="1:7" x14ac:dyDescent="0.25">
      <c r="A47" s="12">
        <v>46</v>
      </c>
      <c r="B47" s="9" t="s">
        <v>303</v>
      </c>
      <c r="C47" s="15" t="s">
        <v>192</v>
      </c>
      <c r="D47" s="15" t="s">
        <v>193</v>
      </c>
      <c r="E47" s="15">
        <v>4</v>
      </c>
      <c r="F47" s="16">
        <v>160</v>
      </c>
      <c r="G47" t="str">
        <f t="shared" si="0"/>
        <v>union all  select 'Management and Entrepreneurship &amp; Professional' sector, 'Unarmed Security Guard' QP, 'MEP/Q7101' QPREF, '4' nsqf, '160' duration ,'Old' tradetype</v>
      </c>
    </row>
    <row r="48" spans="1:7" ht="15.75" thickBot="1" x14ac:dyDescent="0.3">
      <c r="A48" s="5">
        <v>47</v>
      </c>
      <c r="B48" s="6" t="s">
        <v>194</v>
      </c>
      <c r="C48" s="6" t="s">
        <v>563</v>
      </c>
      <c r="D48" s="6" t="s">
        <v>562</v>
      </c>
      <c r="E48" s="6">
        <v>4</v>
      </c>
      <c r="F48" s="7">
        <v>240</v>
      </c>
      <c r="G48" t="str">
        <f t="shared" si="0"/>
        <v>union all  select 'Media &amp; Entertainment' sector, 'Animator' QP, 'MES/Q0701' QPREF, '4' nsqf, '240' duration ,'Old' tradetype</v>
      </c>
    </row>
    <row r="49" spans="1:7" ht="15.75" thickBot="1" x14ac:dyDescent="0.3">
      <c r="A49" s="5">
        <v>48</v>
      </c>
      <c r="B49" s="6" t="s">
        <v>203</v>
      </c>
      <c r="C49" s="6" t="s">
        <v>746</v>
      </c>
      <c r="D49" s="6" t="s">
        <v>747</v>
      </c>
      <c r="E49" s="6">
        <v>4</v>
      </c>
      <c r="F49" s="7">
        <v>210</v>
      </c>
      <c r="G49" t="str">
        <f t="shared" si="0"/>
        <v>union all  select 'Mining' sector, 'Mining - Safety Operator' QP, 'MIN/Q0437' QPREF, '4' nsqf, '210' duration ,'Old' tradetype</v>
      </c>
    </row>
    <row r="50" spans="1:7" ht="15.75" thickBot="1" x14ac:dyDescent="0.3">
      <c r="A50" s="5">
        <v>49</v>
      </c>
      <c r="B50" s="6" t="s">
        <v>214</v>
      </c>
      <c r="C50" s="6" t="s">
        <v>328</v>
      </c>
      <c r="D50" s="6" t="s">
        <v>327</v>
      </c>
      <c r="E50" s="6">
        <v>3</v>
      </c>
      <c r="F50" s="7">
        <v>410</v>
      </c>
      <c r="G50" t="str">
        <f t="shared" si="0"/>
        <v>union all  select 'Plumbing' sector, 'Plumber (General)' QP, 'PSC/Q0104' QPREF, '3' nsqf, '410' duration ,'Old' tradetype</v>
      </c>
    </row>
    <row r="51" spans="1:7" ht="15.75" thickBot="1" x14ac:dyDescent="0.3">
      <c r="A51" s="5">
        <v>50</v>
      </c>
      <c r="B51" s="6" t="s">
        <v>230</v>
      </c>
      <c r="C51" s="6" t="s">
        <v>497</v>
      </c>
      <c r="D51" s="6" t="s">
        <v>496</v>
      </c>
      <c r="E51" s="6">
        <v>4</v>
      </c>
      <c r="F51" s="7">
        <v>280</v>
      </c>
      <c r="G51" t="str">
        <f t="shared" si="0"/>
        <v>union all  select 'Retail' sector, 'Distributor Salesman' QP, 'RAS/Q0604' QPREF, '4' nsqf, '280' duration ,'Old' tradetype</v>
      </c>
    </row>
    <row r="52" spans="1:7" ht="15.75" thickBot="1" x14ac:dyDescent="0.3">
      <c r="A52" s="5">
        <v>51</v>
      </c>
      <c r="B52" s="6" t="s">
        <v>268</v>
      </c>
      <c r="C52" s="6" t="s">
        <v>471</v>
      </c>
      <c r="D52" s="6" t="s">
        <v>341</v>
      </c>
      <c r="E52" s="6">
        <v>4</v>
      </c>
      <c r="F52" s="7">
        <v>240</v>
      </c>
      <c r="G52" t="str">
        <f t="shared" si="0"/>
        <v>union all  select 'Tourism &amp; Hospitality' sector, 'Counter Sale Executive' QP, 'THC/Q2903' QPREF, '4' nsqf, '240' duration ,'Old' tradetype</v>
      </c>
    </row>
    <row r="53" spans="1:7" ht="15.75" thickBot="1" x14ac:dyDescent="0.3">
      <c r="A53" s="5">
        <v>52</v>
      </c>
      <c r="B53" s="6" t="s">
        <v>268</v>
      </c>
      <c r="C53" s="6" t="s">
        <v>277</v>
      </c>
      <c r="D53" s="6" t="s">
        <v>339</v>
      </c>
      <c r="E53" s="6">
        <v>4</v>
      </c>
      <c r="F53" s="7">
        <v>300</v>
      </c>
      <c r="G53" t="str">
        <f t="shared" si="0"/>
        <v>union all  select 'Tourism &amp; Hospitality' sector, 'Food &amp; Beverage Service-Steward' QP, 'THC/Q0301' QPREF, '4' nsqf, '300' duration ,'Old' tradetype</v>
      </c>
    </row>
    <row r="54" spans="1:7" ht="15.75" thickBot="1" x14ac:dyDescent="0.3">
      <c r="A54" s="5">
        <v>53</v>
      </c>
      <c r="B54" s="6" t="s">
        <v>268</v>
      </c>
      <c r="C54" s="6" t="s">
        <v>338</v>
      </c>
      <c r="D54" s="6" t="s">
        <v>337</v>
      </c>
      <c r="E54" s="6">
        <v>3</v>
      </c>
      <c r="F54" s="7">
        <v>200</v>
      </c>
      <c r="G54" t="str">
        <f t="shared" si="0"/>
        <v>union all  select 'Tourism &amp; Hospitality' sector, 'Home Delivery Boy' QP, 'THC/Q2902' QPREF, '3' nsqf, '200' duration ,'Old' tradetype</v>
      </c>
    </row>
    <row r="55" spans="1:7" ht="15.75" thickBot="1" x14ac:dyDescent="0.3">
      <c r="A55" s="5">
        <v>54</v>
      </c>
      <c r="B55" s="6" t="s">
        <v>268</v>
      </c>
      <c r="C55" s="6" t="s">
        <v>274</v>
      </c>
      <c r="D55" s="6" t="s">
        <v>342</v>
      </c>
      <c r="E55" s="6">
        <v>3</v>
      </c>
      <c r="F55" s="7">
        <v>250</v>
      </c>
      <c r="G55" t="str">
        <f t="shared" si="0"/>
        <v>union all  select 'Tourism &amp; Hospitality' sector, 'Housekeeping Attendant (Manual Cleaning)' QP, 'THC/Q0203' QPREF, '3' nsqf, '250' duration ,'Old' tradetype</v>
      </c>
    </row>
    <row r="56" spans="1:7" ht="15.75" thickBot="1" x14ac:dyDescent="0.3">
      <c r="A56" s="5">
        <v>55</v>
      </c>
      <c r="B56" s="6" t="s">
        <v>268</v>
      </c>
      <c r="C56" s="6" t="s">
        <v>294</v>
      </c>
      <c r="D56" s="6" t="s">
        <v>343</v>
      </c>
      <c r="E56" s="6">
        <v>4</v>
      </c>
      <c r="F56" s="7">
        <v>300</v>
      </c>
      <c r="G56" t="str">
        <f t="shared" si="0"/>
        <v>union all  select 'Tourism &amp; Hospitality' sector, 'Room Attendant' QP, 'THC/Q0202' QPREF, '4' nsqf, '300' duration ,'Old' tradetype</v>
      </c>
    </row>
    <row r="57" spans="1:7" ht="15.75" thickBot="1" x14ac:dyDescent="0.3">
      <c r="A57" s="5">
        <v>56</v>
      </c>
      <c r="B57" s="6" t="s">
        <v>268</v>
      </c>
      <c r="C57" s="6" t="s">
        <v>748</v>
      </c>
      <c r="D57" s="6" t="s">
        <v>749</v>
      </c>
      <c r="E57" s="6">
        <v>4</v>
      </c>
      <c r="F57" s="7">
        <v>290</v>
      </c>
      <c r="G57" t="str">
        <f t="shared" si="0"/>
        <v>union all  select 'Tourism &amp; Hospitality' sector, 'Street Food Vendor-Standalone' QP, 'THC/Q3007' QPREF, '4' nsqf, '290' duration ,'Old' tradetype</v>
      </c>
    </row>
    <row r="58" spans="1:7" ht="15.75" thickBot="1" x14ac:dyDescent="0.3">
      <c r="A58" s="5">
        <v>57</v>
      </c>
      <c r="B58" s="6" t="s">
        <v>268</v>
      </c>
      <c r="C58" s="6" t="s">
        <v>345</v>
      </c>
      <c r="D58" s="6" t="s">
        <v>344</v>
      </c>
      <c r="E58" s="6">
        <v>4</v>
      </c>
      <c r="F58" s="7">
        <v>230</v>
      </c>
      <c r="G58" t="str">
        <f t="shared" si="0"/>
        <v>union all  select 'Tourism &amp; Hospitality' sector, 'Travel Consultant' QP, 'THC/Q4404' QPREF, '4' nsqf, '230' duration ,'Old' tradetype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PMKVY STT New</vt:lpstr>
      <vt:lpstr>Apprenticeship Model – Paired</vt:lpstr>
      <vt:lpstr>Embedded</vt:lpstr>
      <vt:lpstr> under PMKVY Reallocation</vt:lpstr>
      <vt:lpstr> Job Roles under PMKK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</dc:creator>
  <cp:lastModifiedBy>Piyush</cp:lastModifiedBy>
  <dcterms:created xsi:type="dcterms:W3CDTF">2018-08-13T14:02:41Z</dcterms:created>
  <dcterms:modified xsi:type="dcterms:W3CDTF">2018-08-21T11:08:06Z</dcterms:modified>
</cp:coreProperties>
</file>