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NERJ7\Desktop\DA\Projects\K-means Clustering Algorithm on Excel on Warehouse Inventory\"/>
    </mc:Choice>
  </mc:AlternateContent>
  <xr:revisionPtr revIDLastSave="0" documentId="13_ncr:1_{8F590FE0-1125-4647-BE30-125A3AFB5233}" xr6:coauthVersionLast="47" xr6:coauthVersionMax="47" xr10:uidLastSave="{00000000-0000-0000-0000-000000000000}"/>
  <bookViews>
    <workbookView xWindow="-110" yWindow="-110" windowWidth="19420" windowHeight="10300" xr2:uid="{67717413-EEA6-4DB9-8F9D-03918278E210}"/>
  </bookViews>
  <sheets>
    <sheet name="Sheet3" sheetId="1" r:id="rId1"/>
  </sheets>
  <definedNames>
    <definedName name="_xlnm._FilterDatabase" localSheetId="0" hidden="1">Sheet3!$A$1:$C$1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U3" i="1"/>
  <c r="U4" i="1"/>
  <c r="U5" i="1"/>
  <c r="U6" i="1"/>
  <c r="U2" i="1"/>
  <c r="O6" i="1"/>
  <c r="O5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K2" i="1"/>
  <c r="J2" i="1"/>
  <c r="T2" i="1" l="1"/>
  <c r="S2" i="1"/>
  <c r="T6" i="1"/>
  <c r="T4" i="1"/>
  <c r="T3" i="1"/>
  <c r="T5" i="1"/>
  <c r="S4" i="1"/>
  <c r="S3" i="1"/>
  <c r="S6" i="1"/>
  <c r="S5" i="1"/>
</calcChain>
</file>

<file path=xl/sharedStrings.xml><?xml version="1.0" encoding="utf-8"?>
<sst xmlns="http://schemas.openxmlformats.org/spreadsheetml/2006/main" count="90" uniqueCount="87">
  <si>
    <t>pcs</t>
  </si>
  <si>
    <t>eletroportateis</t>
  </si>
  <si>
    <t>climatizacao</t>
  </si>
  <si>
    <t>Sum of count of orders</t>
  </si>
  <si>
    <t>Product Family</t>
  </si>
  <si>
    <t>agro industry and commerce</t>
  </si>
  <si>
    <t>foods</t>
  </si>
  <si>
    <t>food drinks</t>
  </si>
  <si>
    <t>Arts</t>
  </si>
  <si>
    <t>arts and crafts</t>
  </si>
  <si>
    <t>artigos de festas</t>
  </si>
  <si>
    <t>artigos de natal</t>
  </si>
  <si>
    <t>Audio</t>
  </si>
  <si>
    <t>automotive</t>
  </si>
  <si>
    <t>babies</t>
  </si>
  <si>
    <t>drinks</t>
  </si>
  <si>
    <t>beauty saude</t>
  </si>
  <si>
    <t>hopping</t>
  </si>
  <si>
    <t>bed table banho</t>
  </si>
  <si>
    <t>comfort house</t>
  </si>
  <si>
    <t>comfort house 2</t>
  </si>
  <si>
    <t>construcao house</t>
  </si>
  <si>
    <t>cds dvds music</t>
  </si>
  <si>
    <t>cinema photo</t>
  </si>
  <si>
    <t>consoles games</t>
  </si>
  <si>
    <t>construcao ferramentas construcao</t>
  </si>
  <si>
    <t>construcao ferramentas ferramentas</t>
  </si>
  <si>
    <t>construcao ferramentas iluminacao</t>
  </si>
  <si>
    <t>construcao ferramentas jardim</t>
  </si>
  <si>
    <t>construcao ferramentas seguranca</t>
  </si>
  <si>
    <t>cool stuff</t>
  </si>
  <si>
    <t>blu ray dvds</t>
  </si>
  <si>
    <t>household appliances</t>
  </si>
  <si>
    <t>household appliances 2</t>
  </si>
  <si>
    <t>electronics</t>
  </si>
  <si>
    <t>lazer sport</t>
  </si>
  <si>
    <t>fashion bags and accessories</t>
  </si>
  <si>
    <t>fashion traced</t>
  </si>
  <si>
    <t>fashion sports</t>
  </si>
  <si>
    <t>fashion roupa feminina</t>
  </si>
  <si>
    <t>fashion roupa infantile youth</t>
  </si>
  <si>
    <t>male fashion roupa</t>
  </si>
  <si>
    <t>fashion underwear e moda praia</t>
  </si>
  <si>
    <t>ferramentas jardim</t>
  </si>
  <si>
    <t>flowers</t>
  </si>
  <si>
    <t>fraldas hygiene</t>
  </si>
  <si>
    <t>industry, commerce and business</t>
  </si>
  <si>
    <t>computer accessories</t>
  </si>
  <si>
    <t>musical instruments</t>
  </si>
  <si>
    <t>the cuisine</t>
  </si>
  <si>
    <t>imported books</t>
  </si>
  <si>
    <t>Geral Interesse Books</t>
  </si>
  <si>
    <t>technical books</t>
  </si>
  <si>
    <t>bad accessories</t>
  </si>
  <si>
    <t>market place</t>
  </si>
  <si>
    <t>moveis colchao e stew</t>
  </si>
  <si>
    <t>moveis cozinha service area jantar and garden</t>
  </si>
  <si>
    <t>moveis decoracao</t>
  </si>
  <si>
    <t>moveis desk</t>
  </si>
  <si>
    <t>music</t>
  </si>
  <si>
    <t>paperwork</t>
  </si>
  <si>
    <t>pc gamer</t>
  </si>
  <si>
    <t>perfumery</t>
  </si>
  <si>
    <t>pet shop</t>
  </si>
  <si>
    <t>you carried home forno and cafe</t>
  </si>
  <si>
    <t>portateis cozinha and food preparers</t>
  </si>
  <si>
    <t>present praise</t>
  </si>
  <si>
    <t>insurance and services</t>
  </si>
  <si>
    <t>sinalizacao and seguranca</t>
  </si>
  <si>
    <t>printed tablets or imagem</t>
  </si>
  <si>
    <t>telephony</t>
  </si>
  <si>
    <t>fixed telephone</t>
  </si>
  <si>
    <t>domestic utilities</t>
  </si>
  <si>
    <t>you move room 1</t>
  </si>
  <si>
    <t>you move room 2</t>
  </si>
  <si>
    <t>Avg product weight in Kg</t>
  </si>
  <si>
    <t>Count Variable</t>
  </si>
  <si>
    <t>Weight Variable</t>
  </si>
  <si>
    <t>Cluster</t>
  </si>
  <si>
    <t>No. Of Clusters</t>
  </si>
  <si>
    <t>Cluster Values</t>
  </si>
  <si>
    <t>Count Avergae</t>
  </si>
  <si>
    <t>Weight Average</t>
  </si>
  <si>
    <t>Cluster(Product Fam)</t>
  </si>
  <si>
    <t>Sq. Distance</t>
  </si>
  <si>
    <t>Min. Distance</t>
  </si>
  <si>
    <t>Best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</si>
</sst>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Avg product weight in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Sheet3!$B$2:$B$74</c:f>
              <c:numCache>
                <c:formatCode>General</c:formatCode>
                <c:ptCount val="73"/>
                <c:pt idx="0">
                  <c:v>212</c:v>
                </c:pt>
                <c:pt idx="1">
                  <c:v>510</c:v>
                </c:pt>
                <c:pt idx="2">
                  <c:v>278</c:v>
                </c:pt>
                <c:pt idx="3">
                  <c:v>209</c:v>
                </c:pt>
                <c:pt idx="4">
                  <c:v>24</c:v>
                </c:pt>
                <c:pt idx="5">
                  <c:v>43</c:v>
                </c:pt>
                <c:pt idx="6">
                  <c:v>153</c:v>
                </c:pt>
                <c:pt idx="7">
                  <c:v>364</c:v>
                </c:pt>
                <c:pt idx="8">
                  <c:v>4235</c:v>
                </c:pt>
                <c:pt idx="9">
                  <c:v>3065</c:v>
                </c:pt>
                <c:pt idx="10">
                  <c:v>379</c:v>
                </c:pt>
                <c:pt idx="11">
                  <c:v>9670</c:v>
                </c:pt>
                <c:pt idx="12">
                  <c:v>4117</c:v>
                </c:pt>
                <c:pt idx="13">
                  <c:v>11115</c:v>
                </c:pt>
                <c:pt idx="14">
                  <c:v>434</c:v>
                </c:pt>
                <c:pt idx="15">
                  <c:v>30</c:v>
                </c:pt>
                <c:pt idx="16">
                  <c:v>604</c:v>
                </c:pt>
                <c:pt idx="17">
                  <c:v>14</c:v>
                </c:pt>
                <c:pt idx="18">
                  <c:v>72</c:v>
                </c:pt>
                <c:pt idx="19">
                  <c:v>297</c:v>
                </c:pt>
                <c:pt idx="20">
                  <c:v>1137</c:v>
                </c:pt>
                <c:pt idx="21">
                  <c:v>929</c:v>
                </c:pt>
                <c:pt idx="22">
                  <c:v>103</c:v>
                </c:pt>
                <c:pt idx="23">
                  <c:v>304</c:v>
                </c:pt>
                <c:pt idx="24">
                  <c:v>238</c:v>
                </c:pt>
                <c:pt idx="25">
                  <c:v>194</c:v>
                </c:pt>
                <c:pt idx="26">
                  <c:v>3796</c:v>
                </c:pt>
                <c:pt idx="27">
                  <c:v>64</c:v>
                </c:pt>
                <c:pt idx="28">
                  <c:v>771</c:v>
                </c:pt>
                <c:pt idx="29">
                  <c:v>238</c:v>
                </c:pt>
                <c:pt idx="30">
                  <c:v>2767</c:v>
                </c:pt>
                <c:pt idx="31">
                  <c:v>679</c:v>
                </c:pt>
                <c:pt idx="32">
                  <c:v>8641</c:v>
                </c:pt>
                <c:pt idx="33">
                  <c:v>2031</c:v>
                </c:pt>
                <c:pt idx="34">
                  <c:v>262</c:v>
                </c:pt>
                <c:pt idx="35">
                  <c:v>30</c:v>
                </c:pt>
                <c:pt idx="36">
                  <c:v>48</c:v>
                </c:pt>
                <c:pt idx="37">
                  <c:v>8</c:v>
                </c:pt>
                <c:pt idx="38">
                  <c:v>132</c:v>
                </c:pt>
                <c:pt idx="39">
                  <c:v>131</c:v>
                </c:pt>
                <c:pt idx="40">
                  <c:v>4347</c:v>
                </c:pt>
                <c:pt idx="41">
                  <c:v>33</c:v>
                </c:pt>
                <c:pt idx="42">
                  <c:v>39</c:v>
                </c:pt>
                <c:pt idx="43">
                  <c:v>268</c:v>
                </c:pt>
                <c:pt idx="44">
                  <c:v>7827</c:v>
                </c:pt>
                <c:pt idx="45">
                  <c:v>680</c:v>
                </c:pt>
                <c:pt idx="46">
                  <c:v>14</c:v>
                </c:pt>
                <c:pt idx="47">
                  <c:v>60</c:v>
                </c:pt>
                <c:pt idx="48">
                  <c:v>553</c:v>
                </c:pt>
                <c:pt idx="49">
                  <c:v>267</c:v>
                </c:pt>
                <c:pt idx="50">
                  <c:v>1092</c:v>
                </c:pt>
                <c:pt idx="51">
                  <c:v>311</c:v>
                </c:pt>
                <c:pt idx="52">
                  <c:v>38</c:v>
                </c:pt>
                <c:pt idx="53">
                  <c:v>281</c:v>
                </c:pt>
                <c:pt idx="54">
                  <c:v>8334</c:v>
                </c:pt>
                <c:pt idx="55">
                  <c:v>1691</c:v>
                </c:pt>
                <c:pt idx="56">
                  <c:v>109</c:v>
                </c:pt>
                <c:pt idx="57">
                  <c:v>503</c:v>
                </c:pt>
                <c:pt idx="58">
                  <c:v>38</c:v>
                </c:pt>
                <c:pt idx="59">
                  <c:v>2517</c:v>
                </c:pt>
                <c:pt idx="60">
                  <c:v>9</c:v>
                </c:pt>
                <c:pt idx="61">
                  <c:v>203</c:v>
                </c:pt>
                <c:pt idx="62">
                  <c:v>3419</c:v>
                </c:pt>
                <c:pt idx="63">
                  <c:v>1947</c:v>
                </c:pt>
                <c:pt idx="64">
                  <c:v>76</c:v>
                </c:pt>
                <c:pt idx="65">
                  <c:v>15</c:v>
                </c:pt>
                <c:pt idx="66">
                  <c:v>5991</c:v>
                </c:pt>
                <c:pt idx="67">
                  <c:v>2</c:v>
                </c:pt>
                <c:pt idx="68">
                  <c:v>199</c:v>
                </c:pt>
                <c:pt idx="69">
                  <c:v>83</c:v>
                </c:pt>
                <c:pt idx="70">
                  <c:v>4545</c:v>
                </c:pt>
                <c:pt idx="71">
                  <c:v>264</c:v>
                </c:pt>
                <c:pt idx="72">
                  <c:v>6964</c:v>
                </c:pt>
              </c:numCache>
            </c:numRef>
          </c:xVal>
          <c:yVal>
            <c:numRef>
              <c:f>Sheet3!$C$2:$C$74</c:f>
              <c:numCache>
                <c:formatCode>0.00</c:formatCode>
                <c:ptCount val="73"/>
                <c:pt idx="0">
                  <c:v>5.2634054054054049</c:v>
                </c:pt>
                <c:pt idx="1">
                  <c:v>0.9234146341463414</c:v>
                </c:pt>
                <c:pt idx="2">
                  <c:v>1.3079326923076924</c:v>
                </c:pt>
                <c:pt idx="3">
                  <c:v>1.6917636363636364</c:v>
                </c:pt>
                <c:pt idx="4">
                  <c:v>1.1645789473684209</c:v>
                </c:pt>
                <c:pt idx="5">
                  <c:v>2.7057692307692309</c:v>
                </c:pt>
                <c:pt idx="6">
                  <c:v>1.8498153846153846</c:v>
                </c:pt>
                <c:pt idx="7">
                  <c:v>0.64163793103448274</c:v>
                </c:pt>
                <c:pt idx="8">
                  <c:v>2.6546505263157898</c:v>
                </c:pt>
                <c:pt idx="9">
                  <c:v>3.6552015250544665</c:v>
                </c:pt>
                <c:pt idx="10">
                  <c:v>1.7361728395061728</c:v>
                </c:pt>
                <c:pt idx="11">
                  <c:v>1.4347937806873976</c:v>
                </c:pt>
                <c:pt idx="12">
                  <c:v>1.8693564847625799</c:v>
                </c:pt>
                <c:pt idx="13">
                  <c:v>2.4564050841862</c:v>
                </c:pt>
                <c:pt idx="14">
                  <c:v>3.8004504504504504</c:v>
                </c:pt>
                <c:pt idx="15">
                  <c:v>1.4676</c:v>
                </c:pt>
                <c:pt idx="16">
                  <c:v>3.3957155555555554</c:v>
                </c:pt>
                <c:pt idx="17">
                  <c:v>0.55000000000000004</c:v>
                </c:pt>
                <c:pt idx="18">
                  <c:v>0.79578571428571432</c:v>
                </c:pt>
                <c:pt idx="19">
                  <c:v>4.4599596774193548</c:v>
                </c:pt>
                <c:pt idx="20">
                  <c:v>0.63665930599369081</c:v>
                </c:pt>
                <c:pt idx="21">
                  <c:v>3.5500524999999996</c:v>
                </c:pt>
                <c:pt idx="22">
                  <c:v>1.0478205128205129</c:v>
                </c:pt>
                <c:pt idx="23">
                  <c:v>2.2809615384615385</c:v>
                </c:pt>
                <c:pt idx="24">
                  <c:v>2.401034090909091</c:v>
                </c:pt>
                <c:pt idx="25">
                  <c:v>0.9507692307692307</c:v>
                </c:pt>
                <c:pt idx="26">
                  <c:v>2.5665792141951838</c:v>
                </c:pt>
                <c:pt idx="27">
                  <c:v>0.38156250000000003</c:v>
                </c:pt>
                <c:pt idx="28">
                  <c:v>1.9796540540540541</c:v>
                </c:pt>
                <c:pt idx="29">
                  <c:v>9.913333333333334</c:v>
                </c:pt>
                <c:pt idx="30">
                  <c:v>1.2750851063829787</c:v>
                </c:pt>
                <c:pt idx="31">
                  <c:v>4.0123982683982682</c:v>
                </c:pt>
                <c:pt idx="32">
                  <c:v>2.0246707359609348</c:v>
                </c:pt>
                <c:pt idx="33">
                  <c:v>0.42676442873969378</c:v>
                </c:pt>
                <c:pt idx="34">
                  <c:v>1.0445086705202311</c:v>
                </c:pt>
                <c:pt idx="35">
                  <c:v>0.34473684210526317</c:v>
                </c:pt>
                <c:pt idx="36">
                  <c:v>0.57222222222222219</c:v>
                </c:pt>
                <c:pt idx="37">
                  <c:v>0.32400000000000001</c:v>
                </c:pt>
                <c:pt idx="38">
                  <c:v>0.55973684210526309</c:v>
                </c:pt>
                <c:pt idx="39">
                  <c:v>0.3622641509433962</c:v>
                </c:pt>
                <c:pt idx="40">
                  <c:v>3.1037768924302789</c:v>
                </c:pt>
                <c:pt idx="41">
                  <c:v>1.4035714285714287</c:v>
                </c:pt>
                <c:pt idx="42">
                  <c:v>1.0375000000000001</c:v>
                </c:pt>
                <c:pt idx="43">
                  <c:v>5.9291911764705887</c:v>
                </c:pt>
                <c:pt idx="44">
                  <c:v>0.89837766931055518</c:v>
                </c:pt>
                <c:pt idx="45">
                  <c:v>3.361038062283737</c:v>
                </c:pt>
                <c:pt idx="46">
                  <c:v>4.3499999999999996</c:v>
                </c:pt>
                <c:pt idx="47">
                  <c:v>0.59677419354838712</c:v>
                </c:pt>
                <c:pt idx="48">
                  <c:v>0.74661111111111111</c:v>
                </c:pt>
                <c:pt idx="49">
                  <c:v>1.1078455284552844</c:v>
                </c:pt>
                <c:pt idx="50">
                  <c:v>3.7232836676217769</c:v>
                </c:pt>
                <c:pt idx="51">
                  <c:v>1.5441057692307694</c:v>
                </c:pt>
                <c:pt idx="52">
                  <c:v>13.19</c:v>
                </c:pt>
                <c:pt idx="53">
                  <c:v>11.598563829787233</c:v>
                </c:pt>
                <c:pt idx="54">
                  <c:v>3.0082668423033496</c:v>
                </c:pt>
                <c:pt idx="55">
                  <c:v>12.740867313915858</c:v>
                </c:pt>
                <c:pt idx="56">
                  <c:v>9.9972222222222218</c:v>
                </c:pt>
                <c:pt idx="57">
                  <c:v>8.9348461538461539</c:v>
                </c:pt>
                <c:pt idx="58">
                  <c:v>1.2135185185185184</c:v>
                </c:pt>
                <c:pt idx="59">
                  <c:v>1.763113074204947</c:v>
                </c:pt>
                <c:pt idx="60">
                  <c:v>1.4296666666666666</c:v>
                </c:pt>
                <c:pt idx="61">
                  <c:v>7.995333333333333</c:v>
                </c:pt>
                <c:pt idx="62">
                  <c:v>0.52925691244239637</c:v>
                </c:pt>
                <c:pt idx="63">
                  <c:v>3.0888567454798332</c:v>
                </c:pt>
                <c:pt idx="64">
                  <c:v>3.0715161290322581</c:v>
                </c:pt>
                <c:pt idx="65">
                  <c:v>2.5175000000000001</c:v>
                </c:pt>
                <c:pt idx="66">
                  <c:v>0.50928743416102329</c:v>
                </c:pt>
                <c:pt idx="67">
                  <c:v>0.8125</c:v>
                </c:pt>
                <c:pt idx="68">
                  <c:v>2.9698172043010755</c:v>
                </c:pt>
                <c:pt idx="69">
                  <c:v>0.38144444444444447</c:v>
                </c:pt>
                <c:pt idx="70">
                  <c:v>0.23650617283950617</c:v>
                </c:pt>
                <c:pt idx="71">
                  <c:v>0.66082758620689652</c:v>
                </c:pt>
                <c:pt idx="72">
                  <c:v>3.0207935760171307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A-4AA2-933A-1FFA0848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70520"/>
        <c:axId val="497074128"/>
      </c:scatterChart>
      <c:valAx>
        <c:axId val="49707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4128"/>
        <c:crosses val="autoZero"/>
        <c:crossBetween val="midCat"/>
      </c:valAx>
      <c:valAx>
        <c:axId val="4970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Centroids of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Sheet3!$T$1</c:f>
              <c:strCache>
                <c:ptCount val="1"/>
                <c:pt idx="0">
                  <c:v>Weight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Sheet3!$S$2:$S$6</c:f>
              <c:numCache>
                <c:formatCode>General</c:formatCode>
                <c:ptCount val="5"/>
                <c:pt idx="0">
                  <c:v>0.10169171240889049</c:v>
                </c:pt>
                <c:pt idx="1">
                  <c:v>0.19607666696661566</c:v>
                </c:pt>
                <c:pt idx="2">
                  <c:v>7.9340041604691894E-2</c:v>
                </c:pt>
                <c:pt idx="3">
                  <c:v>0.17714988451963168</c:v>
                </c:pt>
                <c:pt idx="4">
                  <c:v>0.13008082743580648</c:v>
                </c:pt>
              </c:numCache>
            </c:numRef>
          </c:xVal>
          <c:yVal>
            <c:numRef>
              <c:f>Sheet3!$T$2:$T$6</c:f>
              <c:numCache>
                <c:formatCode>General</c:formatCode>
                <c:ptCount val="5"/>
                <c:pt idx="0">
                  <c:v>0.26061199816561215</c:v>
                </c:pt>
                <c:pt idx="1">
                  <c:v>0.21691339375703281</c:v>
                </c:pt>
                <c:pt idx="2">
                  <c:v>0.15231933802505618</c:v>
                </c:pt>
                <c:pt idx="3">
                  <c:v>0.17880774033563024</c:v>
                </c:pt>
                <c:pt idx="4">
                  <c:v>0.17849266145773407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F-4CF2-9E67-D2F670F0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97248"/>
        <c:axId val="617092984"/>
      </c:scatterChart>
      <c:valAx>
        <c:axId val="6170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2984"/>
        <c:crosses val="autoZero"/>
        <c:crossBetween val="midCat"/>
      </c:valAx>
      <c:valAx>
        <c:axId val="61709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595018</xdr:colOff>
      <xdr:row>1</xdr:row>
      <xdr:rowOff>1293</xdr:rowOff>
    </xdr:from>
    <xdr:to>
      <xdr:col>8</xdr:col>
      <xdr:colOff>23519</xdr:colOff>
      <xdr:row>12</xdr:row>
      <xdr:rowOff>82315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DF271-F2C9-D152-9CD2-01515D97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7056</xdr:colOff>
      <xdr:row>7</xdr:row>
      <xdr:rowOff>13053</xdr:rowOff>
    </xdr:from>
    <xdr:to>
      <xdr:col>23</xdr:col>
      <xdr:colOff>47037</xdr:colOff>
      <xdr:row>18</xdr:row>
      <xdr:rowOff>29398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D706B-5D4C-6A63-53E3-2D41850DF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5A29-477E-4AE3-9682-AF7A2AEA4783}">
  <dimension ref="A1:U74"/>
  <sheetViews>
    <sheetView tabSelected="1" topLeftCell="I1" zoomScale="108" workbookViewId="0">
      <selection activeCell="O10" sqref="O10"/>
    </sheetView>
  </sheetViews>
  <sheetFormatPr defaultRowHeight="14.5" x14ac:dyDescent="0.35"/>
  <cols>
    <col min="1" max="1" width="29.08984375" style="2" customWidth="1"/>
    <col min="2" max="2" width="12.6328125" customWidth="1"/>
    <col min="3" max="3" width="12.08984375" style="1" customWidth="1"/>
    <col min="14" max="14" width="19.453125" style="14" customWidth="1"/>
  </cols>
  <sheetData>
    <row r="1" spans="1:21" s="3" customFormat="1" ht="27" customHeight="1" x14ac:dyDescent="0.35">
      <c r="A1" s="4" t="s">
        <v>4</v>
      </c>
      <c r="B1" s="4" t="s">
        <v>3</v>
      </c>
      <c r="C1" s="5" t="s">
        <v>75</v>
      </c>
      <c r="J1" s="9" t="s">
        <v>76</v>
      </c>
      <c r="K1" s="9" t="s">
        <v>77</v>
      </c>
      <c r="L1" s="9" t="s">
        <v>78</v>
      </c>
      <c r="M1" s="9"/>
      <c r="N1" s="13"/>
      <c r="P1" s="9" t="s">
        <v>79</v>
      </c>
      <c r="R1" s="11" t="s">
        <v>80</v>
      </c>
      <c r="S1" s="11" t="s">
        <v>81</v>
      </c>
      <c r="T1" s="11" t="s">
        <v>82</v>
      </c>
      <c r="U1" s="11" t="s">
        <v>84</v>
      </c>
    </row>
    <row r="2" spans="1:21" x14ac:dyDescent="0.35">
      <c r="A2" s="6" t="s">
        <v>5</v>
      </c>
      <c r="B2" s="7">
        <v>212</v>
      </c>
      <c r="C2" s="8">
        <v>5.2634054054054049</v>
      </c>
      <c r="J2">
        <f>(B2-MIN(B:B)) / (MAX(B:B)-MIN(B:B))</f>
        <v>1.889678754611716E-2</v>
      </c>
      <c r="K2">
        <f>(C2-MIN(C:C)) / (MAX(C:C)-MIN(C:C))</f>
        <v>0.3880728473445248</v>
      </c>
      <c r="L2">
        <v>5</v>
      </c>
      <c r="P2">
        <v>5</v>
      </c>
      <c r="R2" s="10">
        <v>1</v>
      </c>
      <c r="S2" s="10">
        <f>AVERAGEIF($L:$L,$R2,J:J)</f>
        <v>0.10169171240889049</v>
      </c>
      <c r="T2" s="10">
        <f>AVERAGEIF($L:$L,$R2,K:K)</f>
        <v>0.26061199816561215</v>
      </c>
      <c r="U2" s="10">
        <f>POWER(S2-$O$5,2)-POWER(T2-$O$6,2)</f>
        <v>-1.6385863277437372E-2</v>
      </c>
    </row>
    <row r="3" spans="1:21" x14ac:dyDescent="0.35">
      <c r="A3" s="6" t="s">
        <v>6</v>
      </c>
      <c r="B3" s="7">
        <v>510</v>
      </c>
      <c r="C3" s="8">
        <v>0.9234146341463414</v>
      </c>
      <c r="J3">
        <f t="shared" ref="J3:J66" si="0">(B3-MIN(B:B)) / (MAX(B:B)-MIN(B:B))</f>
        <v>4.5712228921083418E-2</v>
      </c>
      <c r="K3">
        <f t="shared" ref="K3:K66" si="1">(C3-MIN(C:C)) / (MAX(C:C)-MIN(C:C))</f>
        <v>5.3028817589471221E-2</v>
      </c>
      <c r="L3">
        <v>2</v>
      </c>
      <c r="R3" s="10">
        <v>2</v>
      </c>
      <c r="S3" s="10">
        <f t="shared" ref="S3:T6" si="2">AVERAGEIF($L:$L,$R3,J:J)</f>
        <v>0.19607666696661566</v>
      </c>
      <c r="T3" s="10">
        <f t="shared" si="2"/>
        <v>0.21691339375703281</v>
      </c>
      <c r="U3" s="10">
        <f t="shared" ref="U3:U6" si="3">POWER(S3-$O$5,2)-POWER(T3-$O$6,2)</f>
        <v>1.6064061142520788E-2</v>
      </c>
    </row>
    <row r="4" spans="1:21" x14ac:dyDescent="0.35">
      <c r="A4" s="6" t="s">
        <v>7</v>
      </c>
      <c r="B4" s="7">
        <v>278</v>
      </c>
      <c r="C4" s="8">
        <v>1.3079326923076924</v>
      </c>
      <c r="J4">
        <f t="shared" si="0"/>
        <v>2.483577791775398E-2</v>
      </c>
      <c r="K4">
        <f t="shared" si="1"/>
        <v>8.27133230435214E-2</v>
      </c>
      <c r="L4">
        <v>5</v>
      </c>
      <c r="N4" s="15" t="s">
        <v>83</v>
      </c>
      <c r="O4" s="12" t="s">
        <v>15</v>
      </c>
      <c r="R4" s="10">
        <v>3</v>
      </c>
      <c r="S4" s="10">
        <f t="shared" si="2"/>
        <v>7.9340041604691894E-2</v>
      </c>
      <c r="T4" s="10">
        <f t="shared" si="2"/>
        <v>0.15231933802505618</v>
      </c>
      <c r="U4" s="10">
        <f t="shared" si="3"/>
        <v>7.269711615437483E-4</v>
      </c>
    </row>
    <row r="5" spans="1:21" x14ac:dyDescent="0.35">
      <c r="A5" s="6" t="s">
        <v>8</v>
      </c>
      <c r="B5" s="7">
        <v>209</v>
      </c>
      <c r="C5" s="8">
        <v>1.6917636363636364</v>
      </c>
      <c r="J5">
        <f t="shared" si="0"/>
        <v>1.8626833438315487E-2</v>
      </c>
      <c r="K5">
        <f t="shared" si="1"/>
        <v>0.11234478380441194</v>
      </c>
      <c r="L5">
        <v>2</v>
      </c>
      <c r="N5" s="15" t="s">
        <v>76</v>
      </c>
      <c r="O5">
        <f>VLOOKUP($O$4,$A$1:$L$74,10,0)</f>
        <v>3.3924232880410334E-2</v>
      </c>
      <c r="R5" s="10">
        <v>4</v>
      </c>
      <c r="S5" s="10">
        <f t="shared" si="2"/>
        <v>0.17714988451963168</v>
      </c>
      <c r="T5" s="10">
        <f t="shared" si="2"/>
        <v>0.17880774033563024</v>
      </c>
      <c r="U5" s="10">
        <f t="shared" si="3"/>
        <v>1.6540226567965978E-2</v>
      </c>
    </row>
    <row r="6" spans="1:21" x14ac:dyDescent="0.35">
      <c r="A6" s="6" t="s">
        <v>9</v>
      </c>
      <c r="B6" s="7">
        <v>24</v>
      </c>
      <c r="C6" s="8">
        <v>1.1645789473684209</v>
      </c>
      <c r="J6">
        <f t="shared" si="0"/>
        <v>1.9796634572122741E-3</v>
      </c>
      <c r="K6">
        <f t="shared" si="1"/>
        <v>7.1646521541775851E-2</v>
      </c>
      <c r="L6">
        <v>4</v>
      </c>
      <c r="N6" s="15" t="s">
        <v>77</v>
      </c>
      <c r="O6">
        <f>VLOOKUP($O$4,$A$1:$L$74,11,0)</f>
        <v>0.11577314095153318</v>
      </c>
      <c r="R6" s="10">
        <v>5</v>
      </c>
      <c r="S6" s="10">
        <f t="shared" si="2"/>
        <v>0.13008082743580648</v>
      </c>
      <c r="T6" s="10">
        <f t="shared" si="2"/>
        <v>0.17849266145773407</v>
      </c>
      <c r="U6" s="10">
        <f t="shared" si="3"/>
        <v>5.3123524239630888E-3</v>
      </c>
    </row>
    <row r="7" spans="1:21" x14ac:dyDescent="0.35">
      <c r="A7" s="6" t="s">
        <v>10</v>
      </c>
      <c r="B7" s="7">
        <v>43</v>
      </c>
      <c r="C7" s="8">
        <v>2.7057692307692309</v>
      </c>
      <c r="J7">
        <f t="shared" si="0"/>
        <v>3.6893728066228742E-3</v>
      </c>
      <c r="K7">
        <f t="shared" si="1"/>
        <v>0.19062525453574919</v>
      </c>
      <c r="L7">
        <v>5</v>
      </c>
      <c r="N7" s="15"/>
    </row>
    <row r="8" spans="1:21" x14ac:dyDescent="0.35">
      <c r="A8" s="6" t="s">
        <v>11</v>
      </c>
      <c r="B8" s="7">
        <v>153</v>
      </c>
      <c r="C8" s="8">
        <v>1.8498153846153846</v>
      </c>
      <c r="J8">
        <f t="shared" si="0"/>
        <v>1.3587690092684243E-2</v>
      </c>
      <c r="K8">
        <f t="shared" si="1"/>
        <v>0.12454626012891909</v>
      </c>
      <c r="L8">
        <v>3</v>
      </c>
      <c r="N8" s="15" t="s">
        <v>85</v>
      </c>
      <c r="O8">
        <f>MIN(U2:U6)</f>
        <v>-1.6385863277437372E-2</v>
      </c>
    </row>
    <row r="9" spans="1:21" x14ac:dyDescent="0.35">
      <c r="A9" s="6" t="s">
        <v>12</v>
      </c>
      <c r="B9" s="7">
        <v>364</v>
      </c>
      <c r="C9" s="8">
        <v>0.64163793103448274</v>
      </c>
      <c r="J9">
        <f t="shared" si="0"/>
        <v>3.2574462341401961E-2</v>
      </c>
      <c r="K9">
        <f t="shared" si="1"/>
        <v>3.1275867623104789E-2</v>
      </c>
      <c r="L9">
        <v>3</v>
      </c>
      <c r="N9" s="15" t="s">
        <v>86</v>
      </c>
      <c r="O9">
        <f>MATCH(O8,U2:U6,0)</f>
        <v>1</v>
      </c>
    </row>
    <row r="10" spans="1:21" x14ac:dyDescent="0.35">
      <c r="A10" s="6" t="s">
        <v>13</v>
      </c>
      <c r="B10" s="7">
        <v>4235</v>
      </c>
      <c r="C10" s="8">
        <v>2.6546505263157898</v>
      </c>
      <c r="J10">
        <f t="shared" si="0"/>
        <v>0.38090524610816162</v>
      </c>
      <c r="K10">
        <f t="shared" si="1"/>
        <v>0.18667892892387009</v>
      </c>
      <c r="L10">
        <v>4</v>
      </c>
    </row>
    <row r="11" spans="1:21" x14ac:dyDescent="0.35">
      <c r="A11" s="6" t="s">
        <v>14</v>
      </c>
      <c r="B11" s="7">
        <v>3065</v>
      </c>
      <c r="C11" s="8">
        <v>3.6552015250544665</v>
      </c>
      <c r="J11">
        <f t="shared" si="0"/>
        <v>0.27562314406550886</v>
      </c>
      <c r="K11">
        <f t="shared" si="1"/>
        <v>0.26392071496932695</v>
      </c>
      <c r="L11">
        <v>2</v>
      </c>
    </row>
    <row r="12" spans="1:21" x14ac:dyDescent="0.35">
      <c r="A12" s="6" t="s">
        <v>15</v>
      </c>
      <c r="B12" s="7">
        <v>379</v>
      </c>
      <c r="C12" s="8">
        <v>1.7361728395061728</v>
      </c>
      <c r="J12">
        <f t="shared" si="0"/>
        <v>3.3924232880410334E-2</v>
      </c>
      <c r="K12">
        <f t="shared" si="1"/>
        <v>0.11577314095153318</v>
      </c>
      <c r="L12">
        <v>5</v>
      </c>
    </row>
    <row r="13" spans="1:21" x14ac:dyDescent="0.35">
      <c r="A13" s="6" t="s">
        <v>16</v>
      </c>
      <c r="B13" s="7">
        <v>9670</v>
      </c>
      <c r="C13" s="8">
        <v>1.4347937806873976</v>
      </c>
      <c r="J13">
        <f t="shared" si="0"/>
        <v>0.86997210474219377</v>
      </c>
      <c r="K13">
        <f t="shared" si="1"/>
        <v>9.250690383897496E-2</v>
      </c>
      <c r="L13">
        <v>5</v>
      </c>
    </row>
    <row r="14" spans="1:21" x14ac:dyDescent="0.35">
      <c r="A14" s="6" t="s">
        <v>17</v>
      </c>
      <c r="B14" s="7">
        <v>4117</v>
      </c>
      <c r="C14" s="8">
        <v>1.8693564847625799</v>
      </c>
      <c r="J14">
        <f t="shared" si="0"/>
        <v>0.37028705120129579</v>
      </c>
      <c r="K14">
        <f t="shared" si="1"/>
        <v>0.12605481839188148</v>
      </c>
      <c r="L14">
        <v>1</v>
      </c>
    </row>
    <row r="15" spans="1:21" x14ac:dyDescent="0.35">
      <c r="A15" s="6" t="s">
        <v>18</v>
      </c>
      <c r="B15" s="7">
        <v>11115</v>
      </c>
      <c r="C15" s="8">
        <v>2.4564050841862</v>
      </c>
      <c r="J15">
        <f t="shared" si="0"/>
        <v>1</v>
      </c>
      <c r="K15">
        <f t="shared" si="1"/>
        <v>0.17137452960313124</v>
      </c>
      <c r="L15">
        <v>2</v>
      </c>
    </row>
    <row r="16" spans="1:21" x14ac:dyDescent="0.35">
      <c r="A16" s="6" t="s">
        <v>19</v>
      </c>
      <c r="B16" s="7">
        <v>434</v>
      </c>
      <c r="C16" s="8">
        <v>3.8004504504504504</v>
      </c>
      <c r="J16">
        <f t="shared" si="0"/>
        <v>3.8873391523441013E-2</v>
      </c>
      <c r="K16">
        <f t="shared" si="1"/>
        <v>0.27513382297972566</v>
      </c>
      <c r="L16">
        <v>2</v>
      </c>
    </row>
    <row r="17" spans="1:12" x14ac:dyDescent="0.35">
      <c r="A17" s="6" t="s">
        <v>20</v>
      </c>
      <c r="B17" s="7">
        <v>30</v>
      </c>
      <c r="C17" s="8">
        <v>1.4676</v>
      </c>
      <c r="J17">
        <f t="shared" si="0"/>
        <v>2.5195716728156213E-3</v>
      </c>
      <c r="K17">
        <f t="shared" si="1"/>
        <v>9.5039519344130435E-2</v>
      </c>
      <c r="L17">
        <v>5</v>
      </c>
    </row>
    <row r="18" spans="1:12" x14ac:dyDescent="0.35">
      <c r="A18" s="6" t="s">
        <v>21</v>
      </c>
      <c r="B18" s="7">
        <v>604</v>
      </c>
      <c r="C18" s="8">
        <v>3.3957155555555554</v>
      </c>
      <c r="J18">
        <f t="shared" si="0"/>
        <v>5.4170790965535856E-2</v>
      </c>
      <c r="K18">
        <f t="shared" si="1"/>
        <v>0.24388859290548429</v>
      </c>
      <c r="L18">
        <v>1</v>
      </c>
    </row>
    <row r="19" spans="1:12" x14ac:dyDescent="0.35">
      <c r="A19" s="6" t="s">
        <v>22</v>
      </c>
      <c r="B19" s="7">
        <v>14</v>
      </c>
      <c r="C19" s="8">
        <v>0.55000000000000004</v>
      </c>
      <c r="J19">
        <f t="shared" si="0"/>
        <v>1.0798164312066949E-3</v>
      </c>
      <c r="K19">
        <f t="shared" si="1"/>
        <v>2.4201488134665997E-2</v>
      </c>
      <c r="L19">
        <v>1</v>
      </c>
    </row>
    <row r="20" spans="1:12" x14ac:dyDescent="0.35">
      <c r="A20" s="6" t="s">
        <v>23</v>
      </c>
      <c r="B20" s="7">
        <v>72</v>
      </c>
      <c r="C20" s="8">
        <v>0.79578571428571432</v>
      </c>
      <c r="J20">
        <f t="shared" si="0"/>
        <v>6.2989291820390531E-3</v>
      </c>
      <c r="K20">
        <f t="shared" si="1"/>
        <v>4.317596078005826E-2</v>
      </c>
      <c r="L20">
        <v>3</v>
      </c>
    </row>
    <row r="21" spans="1:12" x14ac:dyDescent="0.35">
      <c r="A21" s="6" t="s">
        <v>2</v>
      </c>
      <c r="B21" s="7">
        <v>297</v>
      </c>
      <c r="C21" s="8">
        <v>4.4599596774193548</v>
      </c>
      <c r="J21">
        <f t="shared" si="0"/>
        <v>2.6545487267164582E-2</v>
      </c>
      <c r="K21">
        <f t="shared" si="1"/>
        <v>0.32604744024536753</v>
      </c>
      <c r="L21">
        <v>2</v>
      </c>
    </row>
    <row r="22" spans="1:12" x14ac:dyDescent="0.35">
      <c r="A22" s="6" t="s">
        <v>24</v>
      </c>
      <c r="B22" s="7">
        <v>1137</v>
      </c>
      <c r="C22" s="8">
        <v>0.63665930599369081</v>
      </c>
      <c r="J22">
        <f t="shared" si="0"/>
        <v>0.10213263745163323</v>
      </c>
      <c r="K22">
        <f t="shared" si="1"/>
        <v>3.0891521507128501E-2</v>
      </c>
      <c r="L22">
        <v>3</v>
      </c>
    </row>
    <row r="23" spans="1:12" x14ac:dyDescent="0.35">
      <c r="A23" s="6" t="s">
        <v>25</v>
      </c>
      <c r="B23" s="7">
        <v>929</v>
      </c>
      <c r="C23" s="8">
        <v>3.5500524999999996</v>
      </c>
      <c r="J23">
        <f t="shared" si="0"/>
        <v>8.3415819310717176E-2</v>
      </c>
      <c r="K23">
        <f t="shared" si="1"/>
        <v>0.25580328916456113</v>
      </c>
      <c r="L23">
        <v>3</v>
      </c>
    </row>
    <row r="24" spans="1:12" x14ac:dyDescent="0.35">
      <c r="A24" s="6" t="s">
        <v>26</v>
      </c>
      <c r="B24" s="7">
        <v>103</v>
      </c>
      <c r="C24" s="8">
        <v>1.0478205128205129</v>
      </c>
      <c r="J24">
        <f t="shared" si="0"/>
        <v>9.088454962656348E-3</v>
      </c>
      <c r="K24">
        <f t="shared" si="1"/>
        <v>6.2632858038644948E-2</v>
      </c>
      <c r="L24">
        <v>3</v>
      </c>
    </row>
    <row r="25" spans="1:12" x14ac:dyDescent="0.35">
      <c r="A25" s="6" t="s">
        <v>27</v>
      </c>
      <c r="B25" s="7">
        <v>304</v>
      </c>
      <c r="C25" s="8">
        <v>2.2809615384615385</v>
      </c>
      <c r="J25">
        <f t="shared" si="0"/>
        <v>2.7175380185368487E-2</v>
      </c>
      <c r="K25">
        <f t="shared" si="1"/>
        <v>0.15783041956875607</v>
      </c>
      <c r="L25">
        <v>5</v>
      </c>
    </row>
    <row r="26" spans="1:12" x14ac:dyDescent="0.35">
      <c r="A26" s="6" t="s">
        <v>28</v>
      </c>
      <c r="B26" s="7">
        <v>238</v>
      </c>
      <c r="C26" s="8">
        <v>2.401034090909091</v>
      </c>
      <c r="J26">
        <f t="shared" si="0"/>
        <v>2.1236389813731667E-2</v>
      </c>
      <c r="K26">
        <f t="shared" si="1"/>
        <v>0.16709993048601826</v>
      </c>
      <c r="L26">
        <v>2</v>
      </c>
    </row>
    <row r="27" spans="1:12" x14ac:dyDescent="0.35">
      <c r="A27" s="6" t="s">
        <v>29</v>
      </c>
      <c r="B27" s="7">
        <v>194</v>
      </c>
      <c r="C27" s="8">
        <v>0.9507692307692307</v>
      </c>
      <c r="J27">
        <f t="shared" si="0"/>
        <v>1.7277062899307118E-2</v>
      </c>
      <c r="K27">
        <f t="shared" si="1"/>
        <v>5.5140571915206341E-2</v>
      </c>
      <c r="L27">
        <v>3</v>
      </c>
    </row>
    <row r="28" spans="1:12" x14ac:dyDescent="0.35">
      <c r="A28" s="6" t="s">
        <v>30</v>
      </c>
      <c r="B28" s="7">
        <v>3796</v>
      </c>
      <c r="C28" s="8">
        <v>2.5665792141951838</v>
      </c>
      <c r="J28">
        <f t="shared" si="0"/>
        <v>0.34140196166651671</v>
      </c>
      <c r="K28">
        <f t="shared" si="1"/>
        <v>0.17987988973832303</v>
      </c>
      <c r="L28">
        <v>2</v>
      </c>
    </row>
    <row r="29" spans="1:12" x14ac:dyDescent="0.35">
      <c r="A29" s="6" t="s">
        <v>31</v>
      </c>
      <c r="B29" s="7">
        <v>64</v>
      </c>
      <c r="C29" s="8">
        <v>0.38156250000000003</v>
      </c>
      <c r="J29">
        <f t="shared" si="0"/>
        <v>5.5790515612345899E-3</v>
      </c>
      <c r="K29">
        <f t="shared" si="1"/>
        <v>1.119823957119153E-2</v>
      </c>
      <c r="L29">
        <v>5</v>
      </c>
    </row>
    <row r="30" spans="1:12" x14ac:dyDescent="0.35">
      <c r="A30" s="6" t="s">
        <v>32</v>
      </c>
      <c r="B30" s="7">
        <v>771</v>
      </c>
      <c r="C30" s="8">
        <v>1.9796540540540541</v>
      </c>
      <c r="J30">
        <f t="shared" si="0"/>
        <v>6.9198236299829033E-2</v>
      </c>
      <c r="K30">
        <f t="shared" si="1"/>
        <v>0.13456970794702264</v>
      </c>
      <c r="L30">
        <v>5</v>
      </c>
    </row>
    <row r="31" spans="1:12" x14ac:dyDescent="0.35">
      <c r="A31" s="6" t="s">
        <v>33</v>
      </c>
      <c r="B31" s="7">
        <v>238</v>
      </c>
      <c r="C31" s="8">
        <v>9.913333333333334</v>
      </c>
      <c r="J31">
        <f t="shared" si="0"/>
        <v>2.1236389813731667E-2</v>
      </c>
      <c r="K31">
        <f t="shared" si="1"/>
        <v>0.74704379294208256</v>
      </c>
      <c r="L31">
        <v>5</v>
      </c>
    </row>
    <row r="32" spans="1:12" x14ac:dyDescent="0.35">
      <c r="A32" s="6" t="s">
        <v>34</v>
      </c>
      <c r="B32" s="7">
        <v>2767</v>
      </c>
      <c r="C32" s="8">
        <v>1.2750851063829787</v>
      </c>
      <c r="J32">
        <f t="shared" si="0"/>
        <v>0.24880770269054261</v>
      </c>
      <c r="K32">
        <f t="shared" si="1"/>
        <v>8.017751406696251E-2</v>
      </c>
      <c r="L32">
        <v>4</v>
      </c>
    </row>
    <row r="33" spans="1:12" x14ac:dyDescent="0.35">
      <c r="A33" s="6" t="s">
        <v>1</v>
      </c>
      <c r="B33" s="7">
        <v>679</v>
      </c>
      <c r="C33" s="8">
        <v>4.0123982683982682</v>
      </c>
      <c r="J33">
        <f t="shared" si="0"/>
        <v>6.0919643660577699E-2</v>
      </c>
      <c r="K33">
        <f t="shared" si="1"/>
        <v>0.29149603542803149</v>
      </c>
      <c r="L33">
        <v>4</v>
      </c>
    </row>
    <row r="34" spans="1:12" x14ac:dyDescent="0.35">
      <c r="A34" s="6" t="s">
        <v>35</v>
      </c>
      <c r="B34" s="7">
        <v>8641</v>
      </c>
      <c r="C34" s="8">
        <v>2.0246707359609348</v>
      </c>
      <c r="J34">
        <f t="shared" si="0"/>
        <v>0.77737784576621971</v>
      </c>
      <c r="K34">
        <f t="shared" si="1"/>
        <v>0.13804496199875121</v>
      </c>
      <c r="L34">
        <v>4</v>
      </c>
    </row>
    <row r="35" spans="1:12" x14ac:dyDescent="0.35">
      <c r="A35" s="6" t="s">
        <v>36</v>
      </c>
      <c r="B35" s="7">
        <v>2031</v>
      </c>
      <c r="C35" s="8">
        <v>0.42676442873969378</v>
      </c>
      <c r="J35">
        <f t="shared" si="0"/>
        <v>0.182578961576532</v>
      </c>
      <c r="K35">
        <f t="shared" si="1"/>
        <v>1.4687794539358938E-2</v>
      </c>
      <c r="L35">
        <v>3</v>
      </c>
    </row>
    <row r="36" spans="1:12" x14ac:dyDescent="0.35">
      <c r="A36" s="6" t="s">
        <v>37</v>
      </c>
      <c r="B36" s="7">
        <v>262</v>
      </c>
      <c r="C36" s="8">
        <v>1.0445086705202311</v>
      </c>
      <c r="J36">
        <f t="shared" si="0"/>
        <v>2.3396022676145056E-2</v>
      </c>
      <c r="K36">
        <f t="shared" si="1"/>
        <v>6.23771862990763E-2</v>
      </c>
      <c r="L36">
        <v>1</v>
      </c>
    </row>
    <row r="37" spans="1:12" x14ac:dyDescent="0.35">
      <c r="A37" s="6" t="s">
        <v>38</v>
      </c>
      <c r="B37" s="7">
        <v>30</v>
      </c>
      <c r="C37" s="8">
        <v>0.34473684210526317</v>
      </c>
      <c r="J37">
        <f t="shared" si="0"/>
        <v>2.5195716728156213E-3</v>
      </c>
      <c r="K37">
        <f t="shared" si="1"/>
        <v>8.3553264246609832E-3</v>
      </c>
      <c r="L37">
        <v>1</v>
      </c>
    </row>
    <row r="38" spans="1:12" x14ac:dyDescent="0.35">
      <c r="A38" s="6" t="s">
        <v>39</v>
      </c>
      <c r="B38" s="7">
        <v>48</v>
      </c>
      <c r="C38" s="8">
        <v>0.57222222222222219</v>
      </c>
      <c r="J38">
        <f t="shared" si="0"/>
        <v>4.1392963196256634E-3</v>
      </c>
      <c r="K38">
        <f t="shared" si="1"/>
        <v>2.5917027009253427E-2</v>
      </c>
      <c r="L38">
        <v>3</v>
      </c>
    </row>
    <row r="39" spans="1:12" x14ac:dyDescent="0.35">
      <c r="A39" s="6" t="s">
        <v>40</v>
      </c>
      <c r="B39" s="7">
        <v>8</v>
      </c>
      <c r="C39" s="8">
        <v>0.32400000000000001</v>
      </c>
      <c r="J39">
        <f t="shared" si="0"/>
        <v>5.3990821560334743E-4</v>
      </c>
      <c r="K39">
        <f t="shared" si="1"/>
        <v>6.7544577801117592E-3</v>
      </c>
      <c r="L39">
        <v>3</v>
      </c>
    </row>
    <row r="40" spans="1:12" x14ac:dyDescent="0.35">
      <c r="A40" s="6" t="s">
        <v>41</v>
      </c>
      <c r="B40" s="7">
        <v>132</v>
      </c>
      <c r="C40" s="8">
        <v>0.55973684210526309</v>
      </c>
      <c r="J40">
        <f t="shared" si="0"/>
        <v>1.1698011338072528E-2</v>
      </c>
      <c r="K40">
        <f t="shared" si="1"/>
        <v>2.4953165036294432E-2</v>
      </c>
      <c r="L40">
        <v>1</v>
      </c>
    </row>
    <row r="41" spans="1:12" x14ac:dyDescent="0.35">
      <c r="A41" s="6" t="s">
        <v>42</v>
      </c>
      <c r="B41" s="7">
        <v>131</v>
      </c>
      <c r="C41" s="8">
        <v>0.3622641509433962</v>
      </c>
      <c r="J41">
        <f t="shared" si="0"/>
        <v>1.1608026635471969E-2</v>
      </c>
      <c r="K41">
        <f t="shared" si="1"/>
        <v>9.7084215102032564E-3</v>
      </c>
      <c r="L41">
        <v>4</v>
      </c>
    </row>
    <row r="42" spans="1:12" x14ac:dyDescent="0.35">
      <c r="A42" s="6" t="s">
        <v>43</v>
      </c>
      <c r="B42" s="7">
        <v>4347</v>
      </c>
      <c r="C42" s="8">
        <v>3.1037768924302789</v>
      </c>
      <c r="J42">
        <f t="shared" si="0"/>
        <v>0.3909835327994241</v>
      </c>
      <c r="K42">
        <f t="shared" si="1"/>
        <v>0.22135114725409191</v>
      </c>
      <c r="L42">
        <v>1</v>
      </c>
    </row>
    <row r="43" spans="1:12" x14ac:dyDescent="0.35">
      <c r="A43" s="6" t="s">
        <v>44</v>
      </c>
      <c r="B43" s="7">
        <v>33</v>
      </c>
      <c r="C43" s="8">
        <v>1.4035714285714287</v>
      </c>
      <c r="J43">
        <f t="shared" si="0"/>
        <v>2.7895257806172949E-3</v>
      </c>
      <c r="K43">
        <f t="shared" si="1"/>
        <v>9.0096561692479871E-2</v>
      </c>
      <c r="L43">
        <v>5</v>
      </c>
    </row>
    <row r="44" spans="1:12" x14ac:dyDescent="0.35">
      <c r="A44" s="6" t="s">
        <v>45</v>
      </c>
      <c r="B44" s="7">
        <v>39</v>
      </c>
      <c r="C44" s="8">
        <v>1.0375000000000001</v>
      </c>
      <c r="J44">
        <f t="shared" si="0"/>
        <v>3.3294339962206426E-3</v>
      </c>
      <c r="K44">
        <f t="shared" si="1"/>
        <v>6.1836122195927899E-2</v>
      </c>
      <c r="L44">
        <v>4</v>
      </c>
    </row>
    <row r="45" spans="1:12" x14ac:dyDescent="0.35">
      <c r="A45" s="6" t="s">
        <v>46</v>
      </c>
      <c r="B45" s="7">
        <v>268</v>
      </c>
      <c r="C45" s="8">
        <v>5.9291911764705887</v>
      </c>
      <c r="J45">
        <f t="shared" si="0"/>
        <v>2.3935930891748402E-2</v>
      </c>
      <c r="K45">
        <f t="shared" si="1"/>
        <v>0.43947100910295206</v>
      </c>
      <c r="L45">
        <v>2</v>
      </c>
    </row>
    <row r="46" spans="1:12" x14ac:dyDescent="0.35">
      <c r="A46" s="6" t="s">
        <v>47</v>
      </c>
      <c r="B46" s="7">
        <v>7827</v>
      </c>
      <c r="C46" s="8">
        <v>0.89837766931055518</v>
      </c>
      <c r="J46">
        <f t="shared" si="0"/>
        <v>0.70413029784936565</v>
      </c>
      <c r="K46">
        <f t="shared" si="1"/>
        <v>5.1095982697985078E-2</v>
      </c>
      <c r="L46">
        <v>5</v>
      </c>
    </row>
    <row r="47" spans="1:12" x14ac:dyDescent="0.35">
      <c r="A47" s="6" t="s">
        <v>48</v>
      </c>
      <c r="B47" s="7">
        <v>680</v>
      </c>
      <c r="C47" s="8">
        <v>3.361038062283737</v>
      </c>
      <c r="J47">
        <f t="shared" si="0"/>
        <v>6.1009628363178262E-2</v>
      </c>
      <c r="K47">
        <f t="shared" si="1"/>
        <v>0.24121151645533712</v>
      </c>
      <c r="L47">
        <v>2</v>
      </c>
    </row>
    <row r="48" spans="1:12" x14ac:dyDescent="0.35">
      <c r="A48" s="6" t="s">
        <v>49</v>
      </c>
      <c r="B48" s="7">
        <v>14</v>
      </c>
      <c r="C48" s="8">
        <v>4.3499999999999996</v>
      </c>
      <c r="J48">
        <f t="shared" si="0"/>
        <v>1.0798164312066949E-3</v>
      </c>
      <c r="K48">
        <f t="shared" si="1"/>
        <v>0.31755863568911763</v>
      </c>
      <c r="L48">
        <v>5</v>
      </c>
    </row>
    <row r="49" spans="1:12" x14ac:dyDescent="0.35">
      <c r="A49" s="6" t="s">
        <v>50</v>
      </c>
      <c r="B49" s="7">
        <v>60</v>
      </c>
      <c r="C49" s="8">
        <v>0.59677419354838712</v>
      </c>
      <c r="J49">
        <f t="shared" si="0"/>
        <v>5.2191127508323587E-3</v>
      </c>
      <c r="K49">
        <f t="shared" si="1"/>
        <v>2.7812420765854069E-2</v>
      </c>
      <c r="L49">
        <v>4</v>
      </c>
    </row>
    <row r="50" spans="1:12" x14ac:dyDescent="0.35">
      <c r="A50" s="6" t="s">
        <v>51</v>
      </c>
      <c r="B50" s="7">
        <v>553</v>
      </c>
      <c r="C50" s="8">
        <v>0.74661111111111111</v>
      </c>
      <c r="J50">
        <f t="shared" si="0"/>
        <v>4.9581571132907405E-2</v>
      </c>
      <c r="K50">
        <f t="shared" si="1"/>
        <v>3.9379718327578341E-2</v>
      </c>
      <c r="L50">
        <v>3</v>
      </c>
    </row>
    <row r="51" spans="1:12" x14ac:dyDescent="0.35">
      <c r="A51" s="6" t="s">
        <v>52</v>
      </c>
      <c r="B51" s="7">
        <v>267</v>
      </c>
      <c r="C51" s="8">
        <v>1.1078455284552844</v>
      </c>
      <c r="J51">
        <f t="shared" si="0"/>
        <v>2.3845946189147847E-2</v>
      </c>
      <c r="K51">
        <f t="shared" si="1"/>
        <v>6.7266744188257552E-2</v>
      </c>
      <c r="L51">
        <v>4</v>
      </c>
    </row>
    <row r="52" spans="1:12" x14ac:dyDescent="0.35">
      <c r="A52" s="6" t="s">
        <v>53</v>
      </c>
      <c r="B52" s="7">
        <v>1092</v>
      </c>
      <c r="C52" s="8">
        <v>3.7232836676217769</v>
      </c>
      <c r="J52">
        <f t="shared" si="0"/>
        <v>9.8083325834608118E-2</v>
      </c>
      <c r="K52">
        <f t="shared" si="1"/>
        <v>0.26917660527010107</v>
      </c>
      <c r="L52">
        <v>4</v>
      </c>
    </row>
    <row r="53" spans="1:12" x14ac:dyDescent="0.35">
      <c r="A53" s="6" t="s">
        <v>54</v>
      </c>
      <c r="B53" s="7">
        <v>311</v>
      </c>
      <c r="C53" s="8">
        <v>1.5441057692307694</v>
      </c>
      <c r="J53">
        <f t="shared" si="0"/>
        <v>2.7805273103572392E-2</v>
      </c>
      <c r="K53">
        <f t="shared" si="1"/>
        <v>0.10094570730018244</v>
      </c>
      <c r="L53">
        <v>3</v>
      </c>
    </row>
    <row r="54" spans="1:12" x14ac:dyDescent="0.35">
      <c r="A54" s="6" t="s">
        <v>55</v>
      </c>
      <c r="B54" s="7">
        <v>38</v>
      </c>
      <c r="C54" s="8">
        <v>13.19</v>
      </c>
      <c r="J54">
        <f t="shared" si="0"/>
        <v>3.2394492936200846E-3</v>
      </c>
      <c r="K54">
        <f t="shared" si="1"/>
        <v>1</v>
      </c>
      <c r="L54">
        <v>4</v>
      </c>
    </row>
    <row r="55" spans="1:12" x14ac:dyDescent="0.35">
      <c r="A55" s="6" t="s">
        <v>56</v>
      </c>
      <c r="B55" s="7">
        <v>281</v>
      </c>
      <c r="C55" s="8">
        <v>11.598563829787233</v>
      </c>
      <c r="J55">
        <f t="shared" si="0"/>
        <v>2.5105732025555657E-2</v>
      </c>
      <c r="K55">
        <f t="shared" si="1"/>
        <v>0.87714232226089528</v>
      </c>
      <c r="L55">
        <v>3</v>
      </c>
    </row>
    <row r="56" spans="1:12" x14ac:dyDescent="0.35">
      <c r="A56" s="6" t="s">
        <v>57</v>
      </c>
      <c r="B56" s="7">
        <v>8334</v>
      </c>
      <c r="C56" s="8">
        <v>3.0082668423033496</v>
      </c>
      <c r="J56">
        <f t="shared" si="0"/>
        <v>0.74975254206784847</v>
      </c>
      <c r="K56">
        <f t="shared" si="1"/>
        <v>0.21397784307829751</v>
      </c>
      <c r="L56">
        <v>3</v>
      </c>
    </row>
    <row r="57" spans="1:12" x14ac:dyDescent="0.35">
      <c r="A57" s="6" t="s">
        <v>58</v>
      </c>
      <c r="B57" s="7">
        <v>1691</v>
      </c>
      <c r="C57" s="8">
        <v>12.740867313915858</v>
      </c>
      <c r="J57">
        <f t="shared" si="0"/>
        <v>0.1519841626923423</v>
      </c>
      <c r="K57">
        <f t="shared" si="1"/>
        <v>0.96532729377286508</v>
      </c>
      <c r="L57">
        <v>1</v>
      </c>
    </row>
    <row r="58" spans="1:12" x14ac:dyDescent="0.35">
      <c r="A58" s="6" t="s">
        <v>73</v>
      </c>
      <c r="B58" s="7">
        <v>109</v>
      </c>
      <c r="C58" s="8">
        <v>9.9972222222222218</v>
      </c>
      <c r="J58">
        <f t="shared" si="0"/>
        <v>9.6283631782596961E-3</v>
      </c>
      <c r="K58">
        <f t="shared" si="1"/>
        <v>0.75351995219364998</v>
      </c>
      <c r="L58">
        <v>1</v>
      </c>
    </row>
    <row r="59" spans="1:12" x14ac:dyDescent="0.35">
      <c r="A59" s="6" t="s">
        <v>74</v>
      </c>
      <c r="B59" s="7">
        <v>503</v>
      </c>
      <c r="C59" s="8">
        <v>8.9348461538461539</v>
      </c>
      <c r="J59">
        <f t="shared" si="0"/>
        <v>4.508233600287951E-2</v>
      </c>
      <c r="K59">
        <f t="shared" si="1"/>
        <v>0.67150531718077733</v>
      </c>
      <c r="L59">
        <v>2</v>
      </c>
    </row>
    <row r="60" spans="1:12" x14ac:dyDescent="0.35">
      <c r="A60" s="6" t="s">
        <v>59</v>
      </c>
      <c r="B60" s="7">
        <v>38</v>
      </c>
      <c r="C60" s="8">
        <v>1.2135185185185184</v>
      </c>
      <c r="J60">
        <f t="shared" si="0"/>
        <v>3.2394492936200846E-3</v>
      </c>
      <c r="K60">
        <f t="shared" si="1"/>
        <v>7.5424619698389206E-2</v>
      </c>
      <c r="L60">
        <v>3</v>
      </c>
    </row>
    <row r="61" spans="1:12" x14ac:dyDescent="0.35">
      <c r="A61" s="6" t="s">
        <v>60</v>
      </c>
      <c r="B61" s="7">
        <v>2517</v>
      </c>
      <c r="C61" s="8">
        <v>1.763113074204947</v>
      </c>
      <c r="J61">
        <f t="shared" si="0"/>
        <v>0.22631152704040314</v>
      </c>
      <c r="K61">
        <f t="shared" si="1"/>
        <v>0.11785290684776471</v>
      </c>
      <c r="L61">
        <v>5</v>
      </c>
    </row>
    <row r="62" spans="1:12" x14ac:dyDescent="0.35">
      <c r="A62" s="6" t="s">
        <v>61</v>
      </c>
      <c r="B62" s="7">
        <v>9</v>
      </c>
      <c r="C62" s="8">
        <v>1.4296666666666666</v>
      </c>
      <c r="J62">
        <f t="shared" si="0"/>
        <v>6.2989291820390533E-4</v>
      </c>
      <c r="K62">
        <f t="shared" si="1"/>
        <v>9.2111094485209682E-2</v>
      </c>
      <c r="L62">
        <v>2</v>
      </c>
    </row>
    <row r="63" spans="1:12" x14ac:dyDescent="0.35">
      <c r="A63" s="6" t="s">
        <v>0</v>
      </c>
      <c r="B63" s="7">
        <v>203</v>
      </c>
      <c r="C63" s="8">
        <v>7.995333333333333</v>
      </c>
      <c r="J63">
        <f t="shared" si="0"/>
        <v>1.8086925222712141E-2</v>
      </c>
      <c r="K63">
        <f t="shared" si="1"/>
        <v>0.59897563267644072</v>
      </c>
      <c r="L63">
        <v>3</v>
      </c>
    </row>
    <row r="64" spans="1:12" x14ac:dyDescent="0.35">
      <c r="A64" s="6" t="s">
        <v>62</v>
      </c>
      <c r="B64" s="7">
        <v>3419</v>
      </c>
      <c r="C64" s="8">
        <v>0.52925691244239637</v>
      </c>
      <c r="J64">
        <f t="shared" si="0"/>
        <v>0.30747772878610635</v>
      </c>
      <c r="K64">
        <f t="shared" si="1"/>
        <v>2.2600137345884192E-2</v>
      </c>
      <c r="L64">
        <v>2</v>
      </c>
    </row>
    <row r="65" spans="1:12" x14ac:dyDescent="0.35">
      <c r="A65" s="6" t="s">
        <v>63</v>
      </c>
      <c r="B65" s="7">
        <v>1947</v>
      </c>
      <c r="C65" s="8">
        <v>3.0888567454798332</v>
      </c>
      <c r="J65">
        <f t="shared" si="0"/>
        <v>0.17502024655808512</v>
      </c>
      <c r="K65">
        <f t="shared" si="1"/>
        <v>0.22019932310922979</v>
      </c>
      <c r="L65">
        <v>5</v>
      </c>
    </row>
    <row r="66" spans="1:12" x14ac:dyDescent="0.35">
      <c r="A66" s="6" t="s">
        <v>64</v>
      </c>
      <c r="B66" s="7">
        <v>76</v>
      </c>
      <c r="C66" s="8">
        <v>3.0715161290322581</v>
      </c>
      <c r="J66">
        <f t="shared" si="0"/>
        <v>6.6588679924412851E-3</v>
      </c>
      <c r="K66">
        <f t="shared" si="1"/>
        <v>0.21886064053609916</v>
      </c>
      <c r="L66">
        <v>4</v>
      </c>
    </row>
    <row r="67" spans="1:12" x14ac:dyDescent="0.35">
      <c r="A67" s="6" t="s">
        <v>65</v>
      </c>
      <c r="B67" s="7">
        <v>15</v>
      </c>
      <c r="C67" s="8">
        <v>2.5175000000000001</v>
      </c>
      <c r="J67">
        <f t="shared" ref="J67:J74" si="4">(B67-MIN(B:B)) / (MAX(B:B)-MIN(B:B))</f>
        <v>1.1698011338072529E-3</v>
      </c>
      <c r="K67">
        <f t="shared" ref="K67:K74" si="5">(C67-MIN(C:C)) / (MAX(C:C)-MIN(C:C))</f>
        <v>0.1760910112434512</v>
      </c>
      <c r="L67">
        <v>1</v>
      </c>
    </row>
    <row r="68" spans="1:12" x14ac:dyDescent="0.35">
      <c r="A68" s="6" t="s">
        <v>66</v>
      </c>
      <c r="B68" s="7">
        <v>5991</v>
      </c>
      <c r="C68" s="8">
        <v>0.50928743416102329</v>
      </c>
      <c r="J68">
        <f t="shared" si="4"/>
        <v>0.53891838387474134</v>
      </c>
      <c r="K68">
        <f t="shared" si="5"/>
        <v>2.1058508612522567E-2</v>
      </c>
      <c r="L68">
        <v>2</v>
      </c>
    </row>
    <row r="69" spans="1:12" x14ac:dyDescent="0.35">
      <c r="A69" s="6" t="s">
        <v>67</v>
      </c>
      <c r="B69" s="7">
        <v>2</v>
      </c>
      <c r="C69" s="8">
        <v>0.8125</v>
      </c>
      <c r="J69">
        <f t="shared" si="4"/>
        <v>0</v>
      </c>
      <c r="K69">
        <f t="shared" si="5"/>
        <v>4.4466291090730088E-2</v>
      </c>
      <c r="L69">
        <v>4</v>
      </c>
    </row>
    <row r="70" spans="1:12" x14ac:dyDescent="0.35">
      <c r="A70" s="6" t="s">
        <v>68</v>
      </c>
      <c r="B70" s="7">
        <v>199</v>
      </c>
      <c r="C70" s="8">
        <v>2.9698172043010755</v>
      </c>
      <c r="J70">
        <f t="shared" si="4"/>
        <v>1.7726986412309909E-2</v>
      </c>
      <c r="K70">
        <f t="shared" si="5"/>
        <v>0.21100955988649531</v>
      </c>
      <c r="L70">
        <v>5</v>
      </c>
    </row>
    <row r="71" spans="1:12" x14ac:dyDescent="0.35">
      <c r="A71" s="6" t="s">
        <v>69</v>
      </c>
      <c r="B71" s="7">
        <v>83</v>
      </c>
      <c r="C71" s="8">
        <v>0.38144444444444447</v>
      </c>
      <c r="J71">
        <f t="shared" si="4"/>
        <v>7.2887609106451904E-3</v>
      </c>
      <c r="K71">
        <f t="shared" si="5"/>
        <v>1.1189125770920285E-2</v>
      </c>
      <c r="L71">
        <v>5</v>
      </c>
    </row>
    <row r="72" spans="1:12" x14ac:dyDescent="0.35">
      <c r="A72" s="6" t="s">
        <v>70</v>
      </c>
      <c r="B72" s="7">
        <v>4545</v>
      </c>
      <c r="C72" s="8">
        <v>0.23650617283950617</v>
      </c>
      <c r="J72">
        <f t="shared" si="4"/>
        <v>0.40880050391433459</v>
      </c>
      <c r="K72">
        <f t="shared" si="5"/>
        <v>0</v>
      </c>
      <c r="L72">
        <v>4</v>
      </c>
    </row>
    <row r="73" spans="1:12" x14ac:dyDescent="0.35">
      <c r="A73" s="6" t="s">
        <v>71</v>
      </c>
      <c r="B73" s="7">
        <v>264</v>
      </c>
      <c r="C73" s="8">
        <v>0.66082758620689652</v>
      </c>
      <c r="J73">
        <f t="shared" si="4"/>
        <v>2.357599208134617E-2</v>
      </c>
      <c r="K73">
        <f t="shared" si="5"/>
        <v>3.2757294597823956E-2</v>
      </c>
      <c r="L73">
        <v>3</v>
      </c>
    </row>
    <row r="74" spans="1:12" x14ac:dyDescent="0.35">
      <c r="A74" s="6" t="s">
        <v>72</v>
      </c>
      <c r="B74" s="7">
        <v>6964</v>
      </c>
      <c r="C74" s="8">
        <v>3.0207935760171307</v>
      </c>
      <c r="J74">
        <f t="shared" si="4"/>
        <v>0.62647349950508413</v>
      </c>
      <c r="K74">
        <f t="shared" si="5"/>
        <v>0.21494489751788937</v>
      </c>
      <c r="L74">
        <v>4</v>
      </c>
    </row>
  </sheetData>
  <autoFilter ref="A1:C1" xr:uid="{97835A29-477E-4AE3-9682-AF7A2AEA4783}"/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boddapu</dc:creator>
  <cp:lastModifiedBy>Banerjee, Ankit</cp:lastModifiedBy>
  <dcterms:created xsi:type="dcterms:W3CDTF">2020-09-12T08:36:47Z</dcterms:created>
  <dcterms:modified xsi:type="dcterms:W3CDTF">2023-04-14T16:52:49Z</dcterms:modified>
</cp:coreProperties>
</file>