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ABANERJ7\Documents\Courses\Learning Microsoft Excel\"/>
    </mc:Choice>
  </mc:AlternateContent>
  <xr:revisionPtr revIDLastSave="0" documentId="13_ncr:1_{D981885D-6280-4593-9232-8BDE3941137C}" xr6:coauthVersionLast="47" xr6:coauthVersionMax="47" xr10:uidLastSave="{00000000-0000-0000-0000-000000000000}"/>
  <bookViews>
    <workbookView xWindow="-110" yWindow="-110" windowWidth="19420" windowHeight="10300" firstSheet="2" activeTab="3" xr2:uid="{00000000-000D-0000-FFFF-FFFF00000000}"/>
  </bookViews>
  <sheets>
    <sheet name="Student" sheetId="1" r:id="rId1"/>
    <sheet name="Sovereign states and dependenci" sheetId="3" r:id="rId2"/>
    <sheet name="Quick Analysis Tool" sheetId="2" r:id="rId3"/>
    <sheet name="pivot" sheetId="8" r:id="rId4"/>
    <sheet name="Subtotal" sheetId="4" r:id="rId5"/>
    <sheet name="Conditional Formatting" sheetId="5" r:id="rId6"/>
    <sheet name="Sparkline-Line" sheetId="6" r:id="rId7"/>
    <sheet name="Sparkline-Bar" sheetId="7" r:id="rId8"/>
  </sheets>
  <definedNames>
    <definedName name="_xlnm._FilterDatabase" localSheetId="5" hidden="1">'Conditional Formatting'!$A$1:$G$16</definedName>
    <definedName name="ExternalData_1" localSheetId="1" hidden="1">'Sovereign states and dependenci'!$A$1:$G$245</definedName>
    <definedName name="Slicer_Quantity">#N/A</definedName>
  </definedNames>
  <calcPr calcId="191029"/>
  <pivotCaches>
    <pivotCache cacheId="15"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8" l="1"/>
  <c r="P14" i="8"/>
  <c r="Q14" i="8"/>
  <c r="D17" i="8"/>
  <c r="E13" i="8"/>
  <c r="E12" i="8"/>
  <c r="E11" i="8"/>
  <c r="E10" i="8"/>
  <c r="E9" i="8"/>
  <c r="E8" i="8"/>
  <c r="E7" i="8"/>
  <c r="E6" i="8"/>
  <c r="E5" i="8"/>
  <c r="E4" i="8"/>
  <c r="L6" i="5"/>
  <c r="G3" i="5"/>
  <c r="G4" i="5"/>
  <c r="G5" i="5"/>
  <c r="G6" i="5"/>
  <c r="G7" i="5"/>
  <c r="G8" i="5"/>
  <c r="G9" i="5"/>
  <c r="G10" i="5"/>
  <c r="G11" i="5"/>
  <c r="G12" i="5"/>
  <c r="G13" i="5"/>
  <c r="G14" i="5"/>
  <c r="G15" i="5"/>
  <c r="G16" i="5"/>
  <c r="G2" i="5"/>
  <c r="C3" i="4"/>
  <c r="C5" i="4"/>
  <c r="C8" i="4"/>
  <c r="C15" i="4"/>
  <c r="C26" i="4"/>
  <c r="C30" i="4"/>
  <c r="C35" i="4"/>
  <c r="C38" i="4"/>
  <c r="C40" i="4"/>
  <c r="C43" i="4"/>
  <c r="C46" i="4"/>
  <c r="C48" i="4"/>
  <c r="C50" i="4"/>
  <c r="C52" i="4"/>
  <c r="C54" i="4"/>
  <c r="C57" i="4"/>
  <c r="C59" i="4"/>
  <c r="C61" i="4"/>
  <c r="C74" i="4"/>
  <c r="C78" i="4"/>
  <c r="C137" i="4"/>
  <c r="C140" i="4"/>
  <c r="C159" i="4"/>
  <c r="C163" i="4"/>
  <c r="C176" i="4"/>
  <c r="C181" i="4"/>
  <c r="C183" i="4"/>
  <c r="C241" i="4"/>
  <c r="C245" i="4"/>
  <c r="C247" i="4"/>
  <c r="C250" i="4"/>
  <c r="C276" i="4"/>
  <c r="C278" i="4"/>
  <c r="F2" i="2"/>
  <c r="F3" i="2"/>
  <c r="F4" i="2"/>
  <c r="F5" i="2"/>
  <c r="F6" i="2"/>
  <c r="F7" i="2"/>
  <c r="F8" i="2"/>
  <c r="F9" i="2"/>
  <c r="F10" i="2"/>
  <c r="F11" i="2"/>
  <c r="C12" i="2"/>
  <c r="D12" i="2"/>
  <c r="E12" i="2"/>
  <c r="E3" i="2"/>
  <c r="E4" i="2"/>
  <c r="E5" i="2"/>
  <c r="E6" i="2"/>
  <c r="E7" i="2"/>
  <c r="E8" i="2"/>
  <c r="E9" i="2"/>
  <c r="E10" i="2"/>
  <c r="E11" i="2"/>
  <c r="E2" i="2"/>
  <c r="E14" i="8" l="1"/>
  <c r="C27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DA2B0-6694-48DD-AD67-656D6E72C26C}" keepAlive="1" name="Query - Sovereign states and dependencies by population[edit]" description="Connection to the 'Sovereign states and dependencies by population[edit]' query in the workbook." type="5" refreshedVersion="8" background="1" saveData="1">
    <dbPr connection="Provider=Microsoft.Mashup.OleDb.1;Data Source=$Workbook$;Location=&quot;Sovereign states and dependencies by population[edit]&quot;;Extended Properties=&quot;&quot;" command="SELECT * FROM [Sovereign states and dependencies by population[edit]]]"/>
  </connection>
</connections>
</file>

<file path=xl/sharedStrings.xml><?xml version="1.0" encoding="utf-8"?>
<sst xmlns="http://schemas.openxmlformats.org/spreadsheetml/2006/main" count="2959" uniqueCount="1166">
  <si>
    <t>Name</t>
  </si>
  <si>
    <t>Language</t>
  </si>
  <si>
    <t>Ankit</t>
  </si>
  <si>
    <t>Vishal</t>
  </si>
  <si>
    <t>Rahul</t>
  </si>
  <si>
    <t>Ram</t>
  </si>
  <si>
    <t>Spanish</t>
  </si>
  <si>
    <t>Russian</t>
  </si>
  <si>
    <t>Hindi</t>
  </si>
  <si>
    <t>Marathi</t>
  </si>
  <si>
    <t>Telugu</t>
  </si>
  <si>
    <t>Bengali</t>
  </si>
  <si>
    <t>Tamil</t>
  </si>
  <si>
    <t>German</t>
  </si>
  <si>
    <t>French</t>
  </si>
  <si>
    <t>Chinese</t>
  </si>
  <si>
    <t>Japanese</t>
  </si>
  <si>
    <t>Punjabi</t>
  </si>
  <si>
    <t>Irish</t>
  </si>
  <si>
    <t>African</t>
  </si>
  <si>
    <t>Rank</t>
  </si>
  <si>
    <t>Country / Dependency</t>
  </si>
  <si>
    <t>Population Numbers</t>
  </si>
  <si>
    <t>Population % of the world</t>
  </si>
  <si>
    <t>Date</t>
  </si>
  <si>
    <t>Source (official or from the United Nations)</t>
  </si>
  <si>
    <t>Notes</t>
  </si>
  <si>
    <t>Population</t>
  </si>
  <si>
    <t>Numbers</t>
  </si>
  <si>
    <t>% of the world</t>
  </si>
  <si>
    <t>–</t>
  </si>
  <si>
    <t>World</t>
  </si>
  <si>
    <t>8,017,922,000</t>
  </si>
  <si>
    <t>100%</t>
  </si>
  <si>
    <t>10 Mar 2023</t>
  </si>
  <si>
    <t>UN projection[3]</t>
  </si>
  <si>
    <t>1</t>
  </si>
  <si>
    <t>China</t>
  </si>
  <si>
    <t>1,411,750,000</t>
  </si>
  <si>
    <t>17.6%</t>
  </si>
  <si>
    <t>31 Dec 2022</t>
  </si>
  <si>
    <t>Official estimate</t>
  </si>
  <si>
    <t>The population figure refers to mainland China, excluding its special administrative regions of Hong Kong and Macau, the former of which returned to Chinese sovereignty in 1997 and the latter in 1999.</t>
  </si>
  <si>
    <t>2</t>
  </si>
  <si>
    <t>India</t>
  </si>
  <si>
    <t>1,388,163,000</t>
  </si>
  <si>
    <t>17.3%</t>
  </si>
  <si>
    <t>1 Mar 2023</t>
  </si>
  <si>
    <t>Official projection</t>
  </si>
  <si>
    <t>The figure includes the population of the India-administered union territories of Jammu and Kashmir and Ladakh.</t>
  </si>
  <si>
    <t>3</t>
  </si>
  <si>
    <t>United States</t>
  </si>
  <si>
    <t>334,473,748</t>
  </si>
  <si>
    <t>4.17%</t>
  </si>
  <si>
    <t>9 Mar 2023</t>
  </si>
  <si>
    <t>National population clock</t>
  </si>
  <si>
    <t>The figure includes the 50 states and the District of Columbia, but excludes the territories of the United States.</t>
  </si>
  <si>
    <t>4</t>
  </si>
  <si>
    <t>Indonesia</t>
  </si>
  <si>
    <t>275,773,800</t>
  </si>
  <si>
    <t>3.44%</t>
  </si>
  <si>
    <t>1 Jul 2022</t>
  </si>
  <si>
    <t>5</t>
  </si>
  <si>
    <t>Pakistan</t>
  </si>
  <si>
    <t>235,825,000</t>
  </si>
  <si>
    <t>2.94%</t>
  </si>
  <si>
    <t>UN projection</t>
  </si>
  <si>
    <t>The figure includes the population of Pakistan-administered Azad Kashmir and Gilgit-Baltistan.</t>
  </si>
  <si>
    <t>6</t>
  </si>
  <si>
    <t>Nigeria</t>
  </si>
  <si>
    <t>218,541,000</t>
  </si>
  <si>
    <t>2.73%</t>
  </si>
  <si>
    <t>7</t>
  </si>
  <si>
    <t>Brazil</t>
  </si>
  <si>
    <t>215,871,402</t>
  </si>
  <si>
    <t>2.69%</t>
  </si>
  <si>
    <t>Population clock</t>
  </si>
  <si>
    <t>8</t>
  </si>
  <si>
    <t>Bangladesh</t>
  </si>
  <si>
    <t>169,828,911</t>
  </si>
  <si>
    <t>2.12%</t>
  </si>
  <si>
    <t>15 Jun 2022</t>
  </si>
  <si>
    <t>2022 final census result</t>
  </si>
  <si>
    <t>9</t>
  </si>
  <si>
    <t>Russia</t>
  </si>
  <si>
    <t>146,424,729</t>
  </si>
  <si>
    <t>1.83%</t>
  </si>
  <si>
    <t>1 Jan 2023</t>
  </si>
  <si>
    <t>Includes the Republic of Crimea and Sevastopol, administrative areas on the Crimean Peninsula occupied by Russia. The Ukrainian government and most of the world's other states consider the Crimean Peninsula part of Ukraine's territory.</t>
  </si>
  <si>
    <t>10</t>
  </si>
  <si>
    <t>Mexico</t>
  </si>
  <si>
    <t>128,665,641</t>
  </si>
  <si>
    <t>1.60%</t>
  </si>
  <si>
    <t>30 Sep 2022</t>
  </si>
  <si>
    <t>National quarterly estimate</t>
  </si>
  <si>
    <t>11</t>
  </si>
  <si>
    <t>Japan</t>
  </si>
  <si>
    <t>124,630,000</t>
  </si>
  <si>
    <t>1.55%</t>
  </si>
  <si>
    <t>1 Feb 2023</t>
  </si>
  <si>
    <t>Monthly estimate</t>
  </si>
  <si>
    <t>12</t>
  </si>
  <si>
    <t>Philippines</t>
  </si>
  <si>
    <t>110,515,406</t>
  </si>
  <si>
    <t>1.38%</t>
  </si>
  <si>
    <t>7 Feb 2023</t>
  </si>
  <si>
    <t>13</t>
  </si>
  <si>
    <t>Ethiopia</t>
  </si>
  <si>
    <t>105,163,988</t>
  </si>
  <si>
    <t>1.31%</t>
  </si>
  <si>
    <t>National annual projection</t>
  </si>
  <si>
    <t>14</t>
  </si>
  <si>
    <t>Egypt</t>
  </si>
  <si>
    <t>104,542,939</t>
  </si>
  <si>
    <t>1.30%</t>
  </si>
  <si>
    <t>15</t>
  </si>
  <si>
    <t>Vietnam</t>
  </si>
  <si>
    <t>99,460,000</t>
  </si>
  <si>
    <t>1.24%</t>
  </si>
  <si>
    <t>Dec 2022</t>
  </si>
  <si>
    <t>16</t>
  </si>
  <si>
    <t>DR Congo</t>
  </si>
  <si>
    <t>99,010,000</t>
  </si>
  <si>
    <t>1.23%</t>
  </si>
  <si>
    <t>17</t>
  </si>
  <si>
    <t>Iran</t>
  </si>
  <si>
    <t>86,255,694</t>
  </si>
  <si>
    <t>1.08%</t>
  </si>
  <si>
    <t>18</t>
  </si>
  <si>
    <t>Turkey</t>
  </si>
  <si>
    <t>85,279,553</t>
  </si>
  <si>
    <t>1.06%</t>
  </si>
  <si>
    <t>19</t>
  </si>
  <si>
    <t>Germany</t>
  </si>
  <si>
    <t>84,270,625</t>
  </si>
  <si>
    <t>1.05%</t>
  </si>
  <si>
    <t>20</t>
  </si>
  <si>
    <t>France</t>
  </si>
  <si>
    <t>68,042,591</t>
  </si>
  <si>
    <t>0.849%</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</si>
  <si>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</si>
  <si>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21</t>
  </si>
  <si>
    <t>United Kingdom</t>
  </si>
  <si>
    <t>67,026,292</t>
  </si>
  <si>
    <t>0.836%</t>
  </si>
  <si>
    <t>30 Jun 2021</t>
  </si>
  <si>
    <t>Excludes the 3 British Crown Dependencies and the 14 British Overseas Territories listed separately. Four British Overseas Territories are not listed due to their extraordinary nature.</t>
  </si>
  <si>
    <t>22</t>
  </si>
  <si>
    <t>Thailand</t>
  </si>
  <si>
    <t>66,904,005</t>
  </si>
  <si>
    <t>0.834%</t>
  </si>
  <si>
    <t>23</t>
  </si>
  <si>
    <t>Tanzania</t>
  </si>
  <si>
    <t>61,741,120</t>
  </si>
  <si>
    <t>0.770%</t>
  </si>
  <si>
    <t>23 Aug 2022</t>
  </si>
  <si>
    <t>Census results</t>
  </si>
  <si>
    <t>Includes Zanzibar.</t>
  </si>
  <si>
    <t>24</t>
  </si>
  <si>
    <t>South Africa</t>
  </si>
  <si>
    <t>60,604,992</t>
  </si>
  <si>
    <t>0.756%</t>
  </si>
  <si>
    <t>25</t>
  </si>
  <si>
    <t>Italy</t>
  </si>
  <si>
    <t>58,887,359</t>
  </si>
  <si>
    <t>0.734%</t>
  </si>
  <si>
    <t>31 Oct 2022</t>
  </si>
  <si>
    <t>Monthly national estimate</t>
  </si>
  <si>
    <t>26</t>
  </si>
  <si>
    <t>Myanmar</t>
  </si>
  <si>
    <t>55,294,979</t>
  </si>
  <si>
    <t>0.690%</t>
  </si>
  <si>
    <t>1 Jul 2021</t>
  </si>
  <si>
    <t>27</t>
  </si>
  <si>
    <t>South Korea</t>
  </si>
  <si>
    <t>51,439,038</t>
  </si>
  <si>
    <t>0.642%</t>
  </si>
  <si>
    <t>28</t>
  </si>
  <si>
    <t>Colombia</t>
  </si>
  <si>
    <t>51,049,498</t>
  </si>
  <si>
    <t>0.637%</t>
  </si>
  <si>
    <t>29</t>
  </si>
  <si>
    <t>Spain</t>
  </si>
  <si>
    <t>47,615,034</t>
  </si>
  <si>
    <t>0.594%</t>
  </si>
  <si>
    <t>30</t>
  </si>
  <si>
    <t>Kenya</t>
  </si>
  <si>
    <t>47,564,296</t>
  </si>
  <si>
    <t>0.593%</t>
  </si>
  <si>
    <t>31 Aug 2019</t>
  </si>
  <si>
    <t>2019 census result</t>
  </si>
  <si>
    <t>31</t>
  </si>
  <si>
    <t>Argentina</t>
  </si>
  <si>
    <t>46,044,703</t>
  </si>
  <si>
    <t>0.574%</t>
  </si>
  <si>
    <t>18 May 2022</t>
  </si>
  <si>
    <t>2022 census preliminary result</t>
  </si>
  <si>
    <t>32</t>
  </si>
  <si>
    <t>Algeria</t>
  </si>
  <si>
    <t>45,400,000</t>
  </si>
  <si>
    <t>0.566%</t>
  </si>
  <si>
    <t>1 Jan 2022</t>
  </si>
  <si>
    <t>33</t>
  </si>
  <si>
    <t>Sudan</t>
  </si>
  <si>
    <t>45,217,860</t>
  </si>
  <si>
    <t>0.564%</t>
  </si>
  <si>
    <t>34</t>
  </si>
  <si>
    <t>Uganda</t>
  </si>
  <si>
    <t>42,885,900</t>
  </si>
  <si>
    <t>0.535%</t>
  </si>
  <si>
    <t>35</t>
  </si>
  <si>
    <t>Iraq</t>
  </si>
  <si>
    <t>41,190,700</t>
  </si>
  <si>
    <t>0.514%</t>
  </si>
  <si>
    <t>36</t>
  </si>
  <si>
    <t>Ukraine</t>
  </si>
  <si>
    <t>41,130,432</t>
  </si>
  <si>
    <t>0.513%</t>
  </si>
  <si>
    <t>1 Feb 2022</t>
  </si>
  <si>
    <t>National monthly estimate</t>
  </si>
  <si>
    <t>Excluding the Autonomous Republic of Crimea and the city of Sevastopol, Ukraine's de jure territory which is occupied by Russia (however including the Donbas region, partly occupied by Russia).</t>
  </si>
  <si>
    <t>37</t>
  </si>
  <si>
    <t>Canada</t>
  </si>
  <si>
    <t>39,142,830</t>
  </si>
  <si>
    <t>0.488%</t>
  </si>
  <si>
    <t>38</t>
  </si>
  <si>
    <t>Poland</t>
  </si>
  <si>
    <t>37,767,000</t>
  </si>
  <si>
    <t>0.471%</t>
  </si>
  <si>
    <t>39</t>
  </si>
  <si>
    <t>Morocco</t>
  </si>
  <si>
    <t>36,890,432</t>
  </si>
  <si>
    <t>0.460%</t>
  </si>
  <si>
    <t>Excluding the disputed territory of Western Sahara (Sahrawi Arab Democratic Republic).</t>
  </si>
  <si>
    <t>40</t>
  </si>
  <si>
    <t>Uzbekistan</t>
  </si>
  <si>
    <t>36,096,694</t>
  </si>
  <si>
    <t>0.450%</t>
  </si>
  <si>
    <t>41</t>
  </si>
  <si>
    <t>Saudi Arabia</t>
  </si>
  <si>
    <t>34,110,821</t>
  </si>
  <si>
    <t>0.425%</t>
  </si>
  <si>
    <t>42</t>
  </si>
  <si>
    <t>Yemen</t>
  </si>
  <si>
    <t>33,697,000</t>
  </si>
  <si>
    <t>0.420%</t>
  </si>
  <si>
    <t>43</t>
  </si>
  <si>
    <t>Peru</t>
  </si>
  <si>
    <t>33,396,698</t>
  </si>
  <si>
    <t>0.417%</t>
  </si>
  <si>
    <t>44</t>
  </si>
  <si>
    <t>Angola</t>
  </si>
  <si>
    <t>33,086,278</t>
  </si>
  <si>
    <t>0.413%</t>
  </si>
  <si>
    <t>30 Jun 2022</t>
  </si>
  <si>
    <t>45</t>
  </si>
  <si>
    <t>Afghanistan</t>
  </si>
  <si>
    <t>32,890,171</t>
  </si>
  <si>
    <t>0.410%</t>
  </si>
  <si>
    <t>1 Jul 2020</t>
  </si>
  <si>
    <t>46</t>
  </si>
  <si>
    <t>Malaysia</t>
  </si>
  <si>
    <t>32,775,200</t>
  </si>
  <si>
    <t>0.409%</t>
  </si>
  <si>
    <t>47</t>
  </si>
  <si>
    <t>Mozambique</t>
  </si>
  <si>
    <t>32,419,747</t>
  </si>
  <si>
    <t>0.404%</t>
  </si>
  <si>
    <t>48</t>
  </si>
  <si>
    <t>Ghana</t>
  </si>
  <si>
    <t>30,832,019</t>
  </si>
  <si>
    <t>0.385%</t>
  </si>
  <si>
    <t>27 Jun 2021</t>
  </si>
  <si>
    <t>2021 census results</t>
  </si>
  <si>
    <t>49</t>
  </si>
  <si>
    <t>Ivory Coast</t>
  </si>
  <si>
    <t>29,389,150</t>
  </si>
  <si>
    <t>0.367%</t>
  </si>
  <si>
    <t>14 Dec 2021</t>
  </si>
  <si>
    <t>2021 census result</t>
  </si>
  <si>
    <t>50</t>
  </si>
  <si>
    <t>Nepal</t>
  </si>
  <si>
    <t>29,192,480</t>
  </si>
  <si>
    <t>0.364%</t>
  </si>
  <si>
    <t>11 Nov 2021</t>
  </si>
  <si>
    <t>51</t>
  </si>
  <si>
    <t>Venezuela</t>
  </si>
  <si>
    <t>28,302,000</t>
  </si>
  <si>
    <t>0.353%</t>
  </si>
  <si>
    <t>52</t>
  </si>
  <si>
    <t>Madagascar</t>
  </si>
  <si>
    <t>26,923,353</t>
  </si>
  <si>
    <t>0.336%</t>
  </si>
  <si>
    <t>53</t>
  </si>
  <si>
    <t>Australia</t>
  </si>
  <si>
    <t>26,062,660</t>
  </si>
  <si>
    <t>0.325%</t>
  </si>
  <si>
    <t>Excluding the external territories of Christmas Island, the Cocos (Keeling) Islands, and Norfolk Island.</t>
  </si>
  <si>
    <t>54</t>
  </si>
  <si>
    <t>North Korea</t>
  </si>
  <si>
    <t>25,660,000</t>
  </si>
  <si>
    <t>0.320%</t>
  </si>
  <si>
    <t>55</t>
  </si>
  <si>
    <t>Cameroon</t>
  </si>
  <si>
    <t>24,348,251</t>
  </si>
  <si>
    <t>0.304%</t>
  </si>
  <si>
    <t>1 Jul 2019</t>
  </si>
  <si>
    <t>56</t>
  </si>
  <si>
    <t>Niger</t>
  </si>
  <si>
    <t>24,112,753</t>
  </si>
  <si>
    <t>0.301%</t>
  </si>
  <si>
    <t>Taiwan</t>
  </si>
  <si>
    <t>23,375,314</t>
  </si>
  <si>
    <t>0.292%</t>
  </si>
  <si>
    <t>31 Dec 2021</t>
  </si>
  <si>
    <t>Taiwan includes Penghu, Kinmen, Matsu and other minor islands.</t>
  </si>
  <si>
    <t>57</t>
  </si>
  <si>
    <t>Mali</t>
  </si>
  <si>
    <t>22,594,000</t>
  </si>
  <si>
    <t>0.282%</t>
  </si>
  <si>
    <t>58</t>
  </si>
  <si>
    <t>Burkina Faso</t>
  </si>
  <si>
    <t>22,185,654</t>
  </si>
  <si>
    <t>0.277%</t>
  </si>
  <si>
    <t>National projection</t>
  </si>
  <si>
    <t>59</t>
  </si>
  <si>
    <t>Sri Lanka</t>
  </si>
  <si>
    <t>22,181,000</t>
  </si>
  <si>
    <t>60</t>
  </si>
  <si>
    <t>Syria</t>
  </si>
  <si>
    <t>22,125,000</t>
  </si>
  <si>
    <t>0.276%</t>
  </si>
  <si>
    <t>61</t>
  </si>
  <si>
    <t>Malawi</t>
  </si>
  <si>
    <t>21,507,723</t>
  </si>
  <si>
    <t>0.268%</t>
  </si>
  <si>
    <t>62</t>
  </si>
  <si>
    <t>Chile</t>
  </si>
  <si>
    <t>19,828,563</t>
  </si>
  <si>
    <t>0.247%</t>
  </si>
  <si>
    <t>63</t>
  </si>
  <si>
    <t>Kazakhstan</t>
  </si>
  <si>
    <t>19,811,788</t>
  </si>
  <si>
    <t>64</t>
  </si>
  <si>
    <t>Zambia</t>
  </si>
  <si>
    <t>19,610,769</t>
  </si>
  <si>
    <t>0.245%</t>
  </si>
  <si>
    <t>14 Sep 2022</t>
  </si>
  <si>
    <t>2022 Zambian census</t>
  </si>
  <si>
    <t>65</t>
  </si>
  <si>
    <t>Romania</t>
  </si>
  <si>
    <t>19,053,815</t>
  </si>
  <si>
    <t>0.238%</t>
  </si>
  <si>
    <t>17 Jul 2022</t>
  </si>
  <si>
    <t>66</t>
  </si>
  <si>
    <t>Ecuador</t>
  </si>
  <si>
    <t>18,181,396</t>
  </si>
  <si>
    <t>0.227%</t>
  </si>
  <si>
    <t>67</t>
  </si>
  <si>
    <t>Netherlands</t>
  </si>
  <si>
    <t>17,804,410</t>
  </si>
  <si>
    <t>0.222%</t>
  </si>
  <si>
    <t>Excluding the three constituent countries of the Kingdom of the Netherlands in the Caribbean Sea (Aruba, Curaçao, and Sint Maarten), but including the three special municipalities of the Caribbean Netherlands (Bonaire, Sint Eustatius and Saba).</t>
  </si>
  <si>
    <t>68</t>
  </si>
  <si>
    <t>Somalia</t>
  </si>
  <si>
    <t>17,598,000</t>
  </si>
  <si>
    <t>0.219%</t>
  </si>
  <si>
    <t>Including Somaliland.</t>
  </si>
  <si>
    <t>69</t>
  </si>
  <si>
    <t>Senegal</t>
  </si>
  <si>
    <t>17,223,497</t>
  </si>
  <si>
    <t>0.215%</t>
  </si>
  <si>
    <t>70</t>
  </si>
  <si>
    <t>Guatemala</t>
  </si>
  <si>
    <t>17,109,746</t>
  </si>
  <si>
    <t>0.213%</t>
  </si>
  <si>
    <t>71</t>
  </si>
  <si>
    <t>Chad</t>
  </si>
  <si>
    <t>16,818,391</t>
  </si>
  <si>
    <t>0.210%</t>
  </si>
  <si>
    <t>72</t>
  </si>
  <si>
    <t>Cambodia</t>
  </si>
  <si>
    <t>15,552,211</t>
  </si>
  <si>
    <t>0.194%</t>
  </si>
  <si>
    <t>3 Mar 2019</t>
  </si>
  <si>
    <t>73</t>
  </si>
  <si>
    <t>Zimbabwe</t>
  </si>
  <si>
    <t>15,178,979</t>
  </si>
  <si>
    <t>0.189%</t>
  </si>
  <si>
    <t>20 Apr 2022</t>
  </si>
  <si>
    <t>2022 preliminary census result</t>
  </si>
  <si>
    <t>74</t>
  </si>
  <si>
    <t>South Sudan</t>
  </si>
  <si>
    <t>13,249,924</t>
  </si>
  <si>
    <t>0.165%</t>
  </si>
  <si>
    <t>75</t>
  </si>
  <si>
    <t>Rwanda</t>
  </si>
  <si>
    <t>12,955,768</t>
  </si>
  <si>
    <t>0.162%</t>
  </si>
  <si>
    <t>76</t>
  </si>
  <si>
    <t>Guinea</t>
  </si>
  <si>
    <t>12,907,395</t>
  </si>
  <si>
    <t>0.161%</t>
  </si>
  <si>
    <t>77</t>
  </si>
  <si>
    <t>Burundi</t>
  </si>
  <si>
    <t>12,574,571</t>
  </si>
  <si>
    <t>0.157%</t>
  </si>
  <si>
    <t>78</t>
  </si>
  <si>
    <t>Benin</t>
  </si>
  <si>
    <t>12,506,347</t>
  </si>
  <si>
    <t>0.156%</t>
  </si>
  <si>
    <t>79</t>
  </si>
  <si>
    <t>Bolivia</t>
  </si>
  <si>
    <t>12,006,031</t>
  </si>
  <si>
    <t>0.150%</t>
  </si>
  <si>
    <t>80</t>
  </si>
  <si>
    <t>Tunisia</t>
  </si>
  <si>
    <t>11,803,588</t>
  </si>
  <si>
    <t>0.147%</t>
  </si>
  <si>
    <t>National semi-annual estimate</t>
  </si>
  <si>
    <t>81</t>
  </si>
  <si>
    <t>Haiti</t>
  </si>
  <si>
    <t>11,743,017</t>
  </si>
  <si>
    <t>0.146%</t>
  </si>
  <si>
    <t>82</t>
  </si>
  <si>
    <t>Belgium</t>
  </si>
  <si>
    <t>11,730,564</t>
  </si>
  <si>
    <t>1 Nov 2022</t>
  </si>
  <si>
    <t>83</t>
  </si>
  <si>
    <t>Jordan</t>
  </si>
  <si>
    <t>11,425,524</t>
  </si>
  <si>
    <t>0.142%</t>
  </si>
  <si>
    <t>84</t>
  </si>
  <si>
    <t>Cuba</t>
  </si>
  <si>
    <t>11,113,215</t>
  </si>
  <si>
    <t>0.139%</t>
  </si>
  <si>
    <t>85</t>
  </si>
  <si>
    <t>Dominican Republic</t>
  </si>
  <si>
    <t>10,535,535</t>
  </si>
  <si>
    <t>0.131%</t>
  </si>
  <si>
    <t>86</t>
  </si>
  <si>
    <t>Czech Republic</t>
  </si>
  <si>
    <t>10,526,937</t>
  </si>
  <si>
    <t>2022 estimate</t>
  </si>
  <si>
    <t>87</t>
  </si>
  <si>
    <t>Sweden</t>
  </si>
  <si>
    <t>10,521,556</t>
  </si>
  <si>
    <t>88</t>
  </si>
  <si>
    <t>Greece</t>
  </si>
  <si>
    <t>10,432,481</t>
  </si>
  <si>
    <t>0.130%</t>
  </si>
  <si>
    <t>23 Nov 2021</t>
  </si>
  <si>
    <t>2021 census preliminary results</t>
  </si>
  <si>
    <t>89</t>
  </si>
  <si>
    <t>Portugal</t>
  </si>
  <si>
    <t>10,344,802</t>
  </si>
  <si>
    <t>0.129%</t>
  </si>
  <si>
    <t>19 Apr 2021</t>
  </si>
  <si>
    <t>90</t>
  </si>
  <si>
    <t>Azerbaijan</t>
  </si>
  <si>
    <t>10,127,145</t>
  </si>
  <si>
    <t>0.126%</t>
  </si>
  <si>
    <t>91</t>
  </si>
  <si>
    <t>Israel</t>
  </si>
  <si>
    <t>9,689,120</t>
  </si>
  <si>
    <t>0.121%</t>
  </si>
  <si>
    <t>The figure includes East Jerusalem and the Golan Heights. It also includes Israeli settlers within Area C of the West Bank.</t>
  </si>
  <si>
    <t>92</t>
  </si>
  <si>
    <t>Hungary</t>
  </si>
  <si>
    <t>9,678,000</t>
  </si>
  <si>
    <t>93</t>
  </si>
  <si>
    <t>Honduras</t>
  </si>
  <si>
    <t>9,546,178</t>
  </si>
  <si>
    <t>0.119%</t>
  </si>
  <si>
    <t>94</t>
  </si>
  <si>
    <t>Tajikistan</t>
  </si>
  <si>
    <t>9,506,000</t>
  </si>
  <si>
    <t>1 Jan 2021</t>
  </si>
  <si>
    <t>95</t>
  </si>
  <si>
    <t>United Arab Emirates</t>
  </si>
  <si>
    <t>9,282,410</t>
  </si>
  <si>
    <t>0.116%</t>
  </si>
  <si>
    <t>31 Dec 2020</t>
  </si>
  <si>
    <t>96</t>
  </si>
  <si>
    <t>Belarus</t>
  </si>
  <si>
    <t>9,255,524</t>
  </si>
  <si>
    <t>0.115%</t>
  </si>
  <si>
    <t>97</t>
  </si>
  <si>
    <t>Papua New Guinea</t>
  </si>
  <si>
    <t>9,122,994</t>
  </si>
  <si>
    <t>0.114%</t>
  </si>
  <si>
    <t>98</t>
  </si>
  <si>
    <t>Austria</t>
  </si>
  <si>
    <t>9,106,126</t>
  </si>
  <si>
    <t>99</t>
  </si>
  <si>
    <t>Switzerland</t>
  </si>
  <si>
    <t>8,789,726</t>
  </si>
  <si>
    <t>0.110%</t>
  </si>
  <si>
    <t>100</t>
  </si>
  <si>
    <t>Sierra Leone</t>
  </si>
  <si>
    <t>8,494,260</t>
  </si>
  <si>
    <t>0.106%</t>
  </si>
  <si>
    <t>101</t>
  </si>
  <si>
    <t>Togo</t>
  </si>
  <si>
    <t>7,886,000</t>
  </si>
  <si>
    <t>0.0984%</t>
  </si>
  <si>
    <t>Hong Kong (China)</t>
  </si>
  <si>
    <t>7,403,100</t>
  </si>
  <si>
    <t>0.0923%</t>
  </si>
  <si>
    <t>102</t>
  </si>
  <si>
    <t>Paraguay</t>
  </si>
  <si>
    <t>7,353,038</t>
  </si>
  <si>
    <t>0.0917%</t>
  </si>
  <si>
    <t>103</t>
  </si>
  <si>
    <t>Laos</t>
  </si>
  <si>
    <t>7,337,783</t>
  </si>
  <si>
    <t>0.0915%</t>
  </si>
  <si>
    <t>104</t>
  </si>
  <si>
    <t>Kyrgyzstan</t>
  </si>
  <si>
    <t>7,000,000</t>
  </si>
  <si>
    <t>0.0873%</t>
  </si>
  <si>
    <t>105</t>
  </si>
  <si>
    <t>El Salvador</t>
  </si>
  <si>
    <t>6,825,935</t>
  </si>
  <si>
    <t>0.0851%</t>
  </si>
  <si>
    <t>106</t>
  </si>
  <si>
    <t>Libya</t>
  </si>
  <si>
    <t>6,812,000</t>
  </si>
  <si>
    <t>0.0850%</t>
  </si>
  <si>
    <t>107</t>
  </si>
  <si>
    <t>Serbia</t>
  </si>
  <si>
    <t>6,690,887</t>
  </si>
  <si>
    <t>0.0834%</t>
  </si>
  <si>
    <t>2022 census preliminary results</t>
  </si>
  <si>
    <t>Excluding Kosovo.</t>
  </si>
  <si>
    <t>108</t>
  </si>
  <si>
    <t>Nicaragua</t>
  </si>
  <si>
    <t>6,595,674</t>
  </si>
  <si>
    <t>0.0823%</t>
  </si>
  <si>
    <t>30 Jun 2020</t>
  </si>
  <si>
    <t>109</t>
  </si>
  <si>
    <t>Bulgaria</t>
  </si>
  <si>
    <t>6,519,789</t>
  </si>
  <si>
    <t>0.0813%</t>
  </si>
  <si>
    <t>7 Sep 2021</t>
  </si>
  <si>
    <t>Census 2021</t>
  </si>
  <si>
    <t>110</t>
  </si>
  <si>
    <t>Turkmenistan</t>
  </si>
  <si>
    <t>6,431,000</t>
  </si>
  <si>
    <t>0.0802%</t>
  </si>
  <si>
    <t>111</t>
  </si>
  <si>
    <t>Congo</t>
  </si>
  <si>
    <t>5,970,000</t>
  </si>
  <si>
    <t>0.0745%</t>
  </si>
  <si>
    <t>112</t>
  </si>
  <si>
    <t>Denmark</t>
  </si>
  <si>
    <t>5,932,654</t>
  </si>
  <si>
    <t>0.0740%</t>
  </si>
  <si>
    <t>Excluding the Faroe Islands and Greenland.</t>
  </si>
  <si>
    <t>113</t>
  </si>
  <si>
    <t>Central African Republic</t>
  </si>
  <si>
    <t>5,633,412</t>
  </si>
  <si>
    <t>0.0703%</t>
  </si>
  <si>
    <t>114</t>
  </si>
  <si>
    <t>Finland</t>
  </si>
  <si>
    <t>5,528,796</t>
  </si>
  <si>
    <t>0.0690%</t>
  </si>
  <si>
    <t>Excluding Åland.</t>
  </si>
  <si>
    <t>115</t>
  </si>
  <si>
    <t>Lebanon</t>
  </si>
  <si>
    <t>5,490,000</t>
  </si>
  <si>
    <t>0.0685%</t>
  </si>
  <si>
    <t>116</t>
  </si>
  <si>
    <t>Palestine</t>
  </si>
  <si>
    <t>5,483,450</t>
  </si>
  <si>
    <t>0.0684%</t>
  </si>
  <si>
    <t>Figures does not include East Jerusalem or Israeli settlements in the West Bank.</t>
  </si>
  <si>
    <t>117</t>
  </si>
  <si>
    <t>Norway</t>
  </si>
  <si>
    <t>5,488,984</t>
  </si>
  <si>
    <t>Includes Svalbard.</t>
  </si>
  <si>
    <t>118</t>
  </si>
  <si>
    <t>Singapore</t>
  </si>
  <si>
    <t>5,453,600</t>
  </si>
  <si>
    <t>0.0680%</t>
  </si>
  <si>
    <t>119</t>
  </si>
  <si>
    <t>Slovakia</t>
  </si>
  <si>
    <t>5,431,344</t>
  </si>
  <si>
    <t>0.0677%</t>
  </si>
  <si>
    <t>120</t>
  </si>
  <si>
    <t>Costa Rica</t>
  </si>
  <si>
    <t>5,163,038</t>
  </si>
  <si>
    <t>0.0644%</t>
  </si>
  <si>
    <t>121</t>
  </si>
  <si>
    <t>New Zealand</t>
  </si>
  <si>
    <t>5,158,714</t>
  </si>
  <si>
    <t>0.0643%</t>
  </si>
  <si>
    <t>Excluding the two self-governing associated states Cook Islands and Niue, and the dependent territory (Tokelau).</t>
  </si>
  <si>
    <t>122</t>
  </si>
  <si>
    <t>Ireland</t>
  </si>
  <si>
    <t>5,123,536</t>
  </si>
  <si>
    <t>0.0639%</t>
  </si>
  <si>
    <t>3 Apr 2022</t>
  </si>
  <si>
    <t>123</t>
  </si>
  <si>
    <t>Kuwait</t>
  </si>
  <si>
    <t>4,670,713</t>
  </si>
  <si>
    <t>0.0583%</t>
  </si>
  <si>
    <t>124</t>
  </si>
  <si>
    <t>Liberia</t>
  </si>
  <si>
    <t>4,661,010</t>
  </si>
  <si>
    <t>0.0581%</t>
  </si>
  <si>
    <t>125</t>
  </si>
  <si>
    <t>Oman</t>
  </si>
  <si>
    <t>4,527,446</t>
  </si>
  <si>
    <t>0.0565%</t>
  </si>
  <si>
    <t>126</t>
  </si>
  <si>
    <t>Panama</t>
  </si>
  <si>
    <t>4,278,500</t>
  </si>
  <si>
    <t>0.0534%</t>
  </si>
  <si>
    <t>127</t>
  </si>
  <si>
    <t>Mauritania</t>
  </si>
  <si>
    <t>4,271,197</t>
  </si>
  <si>
    <t>0.0533%</t>
  </si>
  <si>
    <t>128</t>
  </si>
  <si>
    <t>Croatia</t>
  </si>
  <si>
    <t>3,871,833</t>
  </si>
  <si>
    <t>0.0483%</t>
  </si>
  <si>
    <t>31 Aug 2021</t>
  </si>
  <si>
    <t>2021 census</t>
  </si>
  <si>
    <t>129</t>
  </si>
  <si>
    <t>Georgia</t>
  </si>
  <si>
    <t>3,688,600</t>
  </si>
  <si>
    <t>0.0460%</t>
  </si>
  <si>
    <t>Excluding Abkhazia (242,862, census 2011) and South Ossetia (53,559, census 2015).</t>
  </si>
  <si>
    <t>130</t>
  </si>
  <si>
    <t>Eritrea</t>
  </si>
  <si>
    <t>3,684,000</t>
  </si>
  <si>
    <t>0.0459%</t>
  </si>
  <si>
    <t>131</t>
  </si>
  <si>
    <t>Uruguay</t>
  </si>
  <si>
    <t>3,554,915</t>
  </si>
  <si>
    <t>0.0443%</t>
  </si>
  <si>
    <t>132</t>
  </si>
  <si>
    <t>Mongolia</t>
  </si>
  <si>
    <t>3,486,291</t>
  </si>
  <si>
    <t>0.0435%</t>
  </si>
  <si>
    <t>133</t>
  </si>
  <si>
    <t>Bosnia and Herzegovina</t>
  </si>
  <si>
    <t>3,320,954</t>
  </si>
  <si>
    <t>0.0414%</t>
  </si>
  <si>
    <t>Puerto Rico (United States)</t>
  </si>
  <si>
    <t>3,285,874</t>
  </si>
  <si>
    <t>0.0410%</t>
  </si>
  <si>
    <t>1 Apr 2020</t>
  </si>
  <si>
    <t>2020 census result</t>
  </si>
  <si>
    <t>134</t>
  </si>
  <si>
    <t>Armenia</t>
  </si>
  <si>
    <t>2,976,800</t>
  </si>
  <si>
    <t>0.0371%</t>
  </si>
  <si>
    <t>135</t>
  </si>
  <si>
    <t>Lithuania</t>
  </si>
  <si>
    <t>2,839,020</t>
  </si>
  <si>
    <t>0.0354%</t>
  </si>
  <si>
    <t>136</t>
  </si>
  <si>
    <t>Albania</t>
  </si>
  <si>
    <t>2,829,741</t>
  </si>
  <si>
    <t>0.0353%</t>
  </si>
  <si>
    <t>137</t>
  </si>
  <si>
    <t>Qatar</t>
  </si>
  <si>
    <t>2,799,202</t>
  </si>
  <si>
    <t>0.0349%</t>
  </si>
  <si>
    <t>31 Jul 2019</t>
  </si>
  <si>
    <t>138</t>
  </si>
  <si>
    <t>Jamaica</t>
  </si>
  <si>
    <t>2,727,503</t>
  </si>
  <si>
    <t>0.0340%</t>
  </si>
  <si>
    <t>1 Jul 2018</t>
  </si>
  <si>
    <t>139</t>
  </si>
  <si>
    <t>Gambia</t>
  </si>
  <si>
    <t>2,706,000</t>
  </si>
  <si>
    <t>0.0337%</t>
  </si>
  <si>
    <t>140</t>
  </si>
  <si>
    <t>Moldova</t>
  </si>
  <si>
    <t>2,597,100</t>
  </si>
  <si>
    <t>0.0324%</t>
  </si>
  <si>
    <t>Excluding Transnistria.</t>
  </si>
  <si>
    <t>141</t>
  </si>
  <si>
    <t>Namibia</t>
  </si>
  <si>
    <t>2,550,226</t>
  </si>
  <si>
    <t>0.0318%</t>
  </si>
  <si>
    <t>142</t>
  </si>
  <si>
    <t>Botswana</t>
  </si>
  <si>
    <t>2,410,338</t>
  </si>
  <si>
    <t>0.0301%</t>
  </si>
  <si>
    <t>143</t>
  </si>
  <si>
    <t>Lesotho</t>
  </si>
  <si>
    <t>2,306,000</t>
  </si>
  <si>
    <t>0.0288%</t>
  </si>
  <si>
    <t>144</t>
  </si>
  <si>
    <t>Gabon</t>
  </si>
  <si>
    <t>2,233,272</t>
  </si>
  <si>
    <t>0.0279%</t>
  </si>
  <si>
    <t>145</t>
  </si>
  <si>
    <t>Slovenia</t>
  </si>
  <si>
    <t>2,108,977</t>
  </si>
  <si>
    <t>0.0263%</t>
  </si>
  <si>
    <t>146</t>
  </si>
  <si>
    <t>Latvia</t>
  </si>
  <si>
    <t>1,895,400</t>
  </si>
  <si>
    <t>0.0236%</t>
  </si>
  <si>
    <t>1 Oct 2022</t>
  </si>
  <si>
    <t>147</t>
  </si>
  <si>
    <t>North Macedonia</t>
  </si>
  <si>
    <t>1,832,696</t>
  </si>
  <si>
    <t>0.0229%</t>
  </si>
  <si>
    <t>1 Nov 2021</t>
  </si>
  <si>
    <t>Kosovo</t>
  </si>
  <si>
    <t>1,798,188</t>
  </si>
  <si>
    <t>0.0224%</t>
  </si>
  <si>
    <t>The political status of Kosovo is disputed. Having unilaterally declared independence from Serbia in 2008, Kosovo is formally recognised as an independent state by 101 out of 193 (52.3%) UN member states (with another 13 recognising it at some point but then withdrawing their recognition), while Serbia continues to claim it as part of its own territory.</t>
  </si>
  <si>
    <t>148</t>
  </si>
  <si>
    <t>Guinea-Bissau</t>
  </si>
  <si>
    <t>1,646,077</t>
  </si>
  <si>
    <t>0.0205%</t>
  </si>
  <si>
    <t>149</t>
  </si>
  <si>
    <t>Equatorial Guinea</t>
  </si>
  <si>
    <t>1,505,588</t>
  </si>
  <si>
    <t>0.0188%</t>
  </si>
  <si>
    <t>150</t>
  </si>
  <si>
    <t>Bahrain</t>
  </si>
  <si>
    <t>1,501,635</t>
  </si>
  <si>
    <t>0.0187%</t>
  </si>
  <si>
    <t>17 Mar 2020</t>
  </si>
  <si>
    <t>151</t>
  </si>
  <si>
    <t>Trinidad and Tobago</t>
  </si>
  <si>
    <t>1,367,558</t>
  </si>
  <si>
    <t>0.0171%</t>
  </si>
  <si>
    <t>152</t>
  </si>
  <si>
    <t>Estonia</t>
  </si>
  <si>
    <t>1,331,796</t>
  </si>
  <si>
    <t>0.0166%</t>
  </si>
  <si>
    <t>153</t>
  </si>
  <si>
    <t>East Timor</t>
  </si>
  <si>
    <t>1,317,780</t>
  </si>
  <si>
    <t>0.0164%</t>
  </si>
  <si>
    <t>154</t>
  </si>
  <si>
    <t>Mauritius</t>
  </si>
  <si>
    <t>1,266,334</t>
  </si>
  <si>
    <t>0.0158%</t>
  </si>
  <si>
    <t>155</t>
  </si>
  <si>
    <t>Eswatini</t>
  </si>
  <si>
    <t>1,202,000</t>
  </si>
  <si>
    <t>0.0150%</t>
  </si>
  <si>
    <t>156</t>
  </si>
  <si>
    <t>Djibouti</t>
  </si>
  <si>
    <t>1,001,454</t>
  </si>
  <si>
    <t>0.0125%</t>
  </si>
  <si>
    <t>157</t>
  </si>
  <si>
    <t>Cyprus</t>
  </si>
  <si>
    <t>918,100</t>
  </si>
  <si>
    <t>0.0115%</t>
  </si>
  <si>
    <t>1 Oct 2021</t>
  </si>
  <si>
    <t>Excluding Northern Cyprus.</t>
  </si>
  <si>
    <t>158</t>
  </si>
  <si>
    <t>Fiji</t>
  </si>
  <si>
    <t>898,402</t>
  </si>
  <si>
    <t>0.0112%</t>
  </si>
  <si>
    <t>159</t>
  </si>
  <si>
    <t>Bhutan</t>
  </si>
  <si>
    <t>763,200</t>
  </si>
  <si>
    <t>0.00952%</t>
  </si>
  <si>
    <t>30 May 2022</t>
  </si>
  <si>
    <t>160</t>
  </si>
  <si>
    <t>Comoros</t>
  </si>
  <si>
    <t>758,316</t>
  </si>
  <si>
    <t>0.00946%</t>
  </si>
  <si>
    <t>15 Dec 2017</t>
  </si>
  <si>
    <t>2017 census result</t>
  </si>
  <si>
    <t>161</t>
  </si>
  <si>
    <t>Guyana</t>
  </si>
  <si>
    <t>743,699</t>
  </si>
  <si>
    <t>0.00928%</t>
  </si>
  <si>
    <t>162</t>
  </si>
  <si>
    <t>Solomon Islands</t>
  </si>
  <si>
    <t>728,041</t>
  </si>
  <si>
    <t>0.00908%</t>
  </si>
  <si>
    <t>Macau (China)</t>
  </si>
  <si>
    <t>683,200</t>
  </si>
  <si>
    <t>0.00852%</t>
  </si>
  <si>
    <t>163</t>
  </si>
  <si>
    <t>Luxembourg</t>
  </si>
  <si>
    <t>645,397</t>
  </si>
  <si>
    <t>0.00805%</t>
  </si>
  <si>
    <t>164</t>
  </si>
  <si>
    <t>Montenegro</t>
  </si>
  <si>
    <t>617,683</t>
  </si>
  <si>
    <t>0.00770%</t>
  </si>
  <si>
    <t>National annual estimate</t>
  </si>
  <si>
    <t>165</t>
  </si>
  <si>
    <t>Suriname</t>
  </si>
  <si>
    <t>598,000</t>
  </si>
  <si>
    <t>0.00746%</t>
  </si>
  <si>
    <t>Western Sahara</t>
  </si>
  <si>
    <t>576,000</t>
  </si>
  <si>
    <t>0.00718%</t>
  </si>
  <si>
    <t>Disputed territory with undetermined political status. Administration is split between Morocco and the Sahrawi Arab Democratic Republic, both of which claim the entire territory. The Sahrawi Arab Democratic Republic's administrative control is limited to approximately 20% of the territory, with the remaining 80% of the territory occupied by Morocco (see Western Sahara conflict).</t>
  </si>
  <si>
    <t>166</t>
  </si>
  <si>
    <t>Cape Verde</t>
  </si>
  <si>
    <t>563,198</t>
  </si>
  <si>
    <t>0.00702%</t>
  </si>
  <si>
    <t>167</t>
  </si>
  <si>
    <t>Malta</t>
  </si>
  <si>
    <t>519,562</t>
  </si>
  <si>
    <t>0.00648%</t>
  </si>
  <si>
    <t>21 Nov 2021</t>
  </si>
  <si>
    <t>168</t>
  </si>
  <si>
    <t>Belize</t>
  </si>
  <si>
    <t>441,471</t>
  </si>
  <si>
    <t>0.00551%</t>
  </si>
  <si>
    <t>169</t>
  </si>
  <si>
    <t>Brunei</t>
  </si>
  <si>
    <t>429,999</t>
  </si>
  <si>
    <t>0.00536%</t>
  </si>
  <si>
    <t>170</t>
  </si>
  <si>
    <t>Bahamas</t>
  </si>
  <si>
    <t>393,450</t>
  </si>
  <si>
    <t>0.00491%</t>
  </si>
  <si>
    <t>171</t>
  </si>
  <si>
    <t>Iceland</t>
  </si>
  <si>
    <t>387,758</t>
  </si>
  <si>
    <t>0.00484%</t>
  </si>
  <si>
    <t>172</t>
  </si>
  <si>
    <t>Maldives</t>
  </si>
  <si>
    <t>383,135</t>
  </si>
  <si>
    <t>0.00478%</t>
  </si>
  <si>
    <t>31 Dec 2019</t>
  </si>
  <si>
    <t>Northern Cyprus</t>
  </si>
  <si>
    <t>382,836</t>
  </si>
  <si>
    <t>0.00477%</t>
  </si>
  <si>
    <t>De facto independent, de jure part of Cyprus.</t>
  </si>
  <si>
    <t>Transnistria</t>
  </si>
  <si>
    <t>360,938</t>
  </si>
  <si>
    <t>0.00450%</t>
  </si>
  <si>
    <t>De facto independent, de jure part of Moldova.</t>
  </si>
  <si>
    <t>173</t>
  </si>
  <si>
    <t>Vanuatu</t>
  </si>
  <si>
    <t>301,295</t>
  </si>
  <si>
    <t>0.00376%</t>
  </si>
  <si>
    <t>174</t>
  </si>
  <si>
    <t>Barbados</t>
  </si>
  <si>
    <t>282,000</t>
  </si>
  <si>
    <t>0.00352%</t>
  </si>
  <si>
    <t>French Polynesia (France)</t>
  </si>
  <si>
    <t>279,890</t>
  </si>
  <si>
    <t>0.00349%</t>
  </si>
  <si>
    <t>New Caledonia (France)</t>
  </si>
  <si>
    <t>273,674</t>
  </si>
  <si>
    <t>0.00341%</t>
  </si>
  <si>
    <t>Abkhazia</t>
  </si>
  <si>
    <t>245,424</t>
  </si>
  <si>
    <t>0.00306%</t>
  </si>
  <si>
    <t>1 Jan 2020</t>
  </si>
  <si>
    <t>The political status of Abkhazia is disputed. Having unilaterally declared independence from Georgia in 1992, Abkhazia is formally recognised as an independent state by 5 UN member states (two other states recognised it but then withdrew their recognition), while Georgia continues to claim it as part of its own territory, designating it as Russian-occupied territory.</t>
  </si>
  <si>
    <t>175</t>
  </si>
  <si>
    <t>São Tomé and Príncipe</t>
  </si>
  <si>
    <t>214,610</t>
  </si>
  <si>
    <t>0.00268%</t>
  </si>
  <si>
    <t>176</t>
  </si>
  <si>
    <t>Samoa</t>
  </si>
  <si>
    <t>199,853</t>
  </si>
  <si>
    <t>0.00249%</t>
  </si>
  <si>
    <t>177</t>
  </si>
  <si>
    <t>Saint Lucia</t>
  </si>
  <si>
    <t>178,696</t>
  </si>
  <si>
    <t>0.00223%</t>
  </si>
  <si>
    <t>Guam (United States)</t>
  </si>
  <si>
    <t>153,836</t>
  </si>
  <si>
    <t>0.00192%</t>
  </si>
  <si>
    <t>Curaçao (Netherlands)</t>
  </si>
  <si>
    <t>153,671</t>
  </si>
  <si>
    <t>Artsakh</t>
  </si>
  <si>
    <t>148,900</t>
  </si>
  <si>
    <t>0.00186%</t>
  </si>
  <si>
    <t>1 Oct 2019</t>
  </si>
  <si>
    <t>De facto independent, de jure part of Azerbaijan.</t>
  </si>
  <si>
    <t>178</t>
  </si>
  <si>
    <t>Grenada</t>
  </si>
  <si>
    <t>125,000</t>
  </si>
  <si>
    <t>0.00156%</t>
  </si>
  <si>
    <t>179</t>
  </si>
  <si>
    <t>Kiribati</t>
  </si>
  <si>
    <t>120,740</t>
  </si>
  <si>
    <t>0.00151%</t>
  </si>
  <si>
    <t>Aruba (Netherlands)</t>
  </si>
  <si>
    <t>111,050</t>
  </si>
  <si>
    <t>0.00139%</t>
  </si>
  <si>
    <t>180</t>
  </si>
  <si>
    <t>Saint Vincent and the Grenadines</t>
  </si>
  <si>
    <t>110,696</t>
  </si>
  <si>
    <t>0.00138%</t>
  </si>
  <si>
    <t>Jersey (British Crown Dependency)</t>
  </si>
  <si>
    <t>107,800</t>
  </si>
  <si>
    <t>0.00134%</t>
  </si>
  <si>
    <t>181</t>
  </si>
  <si>
    <t>Micronesia</t>
  </si>
  <si>
    <t>105,754</t>
  </si>
  <si>
    <t>0.00132%</t>
  </si>
  <si>
    <t>182</t>
  </si>
  <si>
    <t>Antigua and Barbuda</t>
  </si>
  <si>
    <t>100,772</t>
  </si>
  <si>
    <t>0.00126%</t>
  </si>
  <si>
    <t>183</t>
  </si>
  <si>
    <t>Seychelles</t>
  </si>
  <si>
    <t>100,447</t>
  </si>
  <si>
    <t>0.00125%</t>
  </si>
  <si>
    <t>22 Apr 2022</t>
  </si>
  <si>
    <t>2022 Census</t>
  </si>
  <si>
    <t>184</t>
  </si>
  <si>
    <t>Tonga</t>
  </si>
  <si>
    <t>100,179</t>
  </si>
  <si>
    <t>U.S. Virgin Islands (United States)</t>
  </si>
  <si>
    <t>87,146</t>
  </si>
  <si>
    <t>0.00109%</t>
  </si>
  <si>
    <t>Isle of Man (British Crown Dependency)</t>
  </si>
  <si>
    <t>84,069</t>
  </si>
  <si>
    <t>0.00105%</t>
  </si>
  <si>
    <t>30 May 2021</t>
  </si>
  <si>
    <t>2021 Census results</t>
  </si>
  <si>
    <t>185</t>
  </si>
  <si>
    <t>Andorra</t>
  </si>
  <si>
    <t>81,057</t>
  </si>
  <si>
    <t>0.00101%</t>
  </si>
  <si>
    <t>186</t>
  </si>
  <si>
    <t>Dominica</t>
  </si>
  <si>
    <t>73,000</t>
  </si>
  <si>
    <t>0.000910%</t>
  </si>
  <si>
    <t>Cayman Islands (United Kingdom)</t>
  </si>
  <si>
    <t>71,105</t>
  </si>
  <si>
    <t>0.000887%</t>
  </si>
  <si>
    <t>30 Sep 2020</t>
  </si>
  <si>
    <t>2021 Census</t>
  </si>
  <si>
    <t>Bermuda (United Kingdom)</t>
  </si>
  <si>
    <t>64,055</t>
  </si>
  <si>
    <t>0.000799%</t>
  </si>
  <si>
    <t>Guernsey (British Crown Dependency)</t>
  </si>
  <si>
    <t>63,823</t>
  </si>
  <si>
    <t>0.000796%</t>
  </si>
  <si>
    <t>Greenland (Denmark)</t>
  </si>
  <si>
    <t>56,609</t>
  </si>
  <si>
    <t>0.000706%</t>
  </si>
  <si>
    <t>Faroe Islands (Denmark)</t>
  </si>
  <si>
    <t>54,255</t>
  </si>
  <si>
    <t>0.000677%</t>
  </si>
  <si>
    <t>South Ossetia</t>
  </si>
  <si>
    <t>56,520</t>
  </si>
  <si>
    <t>0.000705%</t>
  </si>
  <si>
    <t>South Ossetia's status is disputed. It considers itself to be an independent state, but this is recognised by only a few other countries. The Georgian government and most of the world's other states consider South Ossetia de jure a part of Georgia's territory.</t>
  </si>
  <si>
    <t>American Samoa (United States)</t>
  </si>
  <si>
    <t>49,710</t>
  </si>
  <si>
    <t>0.000620%</t>
  </si>
  <si>
    <t>187</t>
  </si>
  <si>
    <t>Saint Kitts and Nevis</t>
  </si>
  <si>
    <t>48,000</t>
  </si>
  <si>
    <t>0.000599%</t>
  </si>
  <si>
    <t>Northern Mariana Islands (United States)</t>
  </si>
  <si>
    <t>47,329</t>
  </si>
  <si>
    <t>0.000590%</t>
  </si>
  <si>
    <t>Turks and Caicos Islands (United Kingdom)</t>
  </si>
  <si>
    <t>44,542</t>
  </si>
  <si>
    <t>0.000556%</t>
  </si>
  <si>
    <t>Sint Maarten (Netherlands)</t>
  </si>
  <si>
    <t>42,577</t>
  </si>
  <si>
    <t>0.000531%</t>
  </si>
  <si>
    <t>188</t>
  </si>
  <si>
    <t>Liechtenstein</t>
  </si>
  <si>
    <t>39,444</t>
  </si>
  <si>
    <t>0.000492%</t>
  </si>
  <si>
    <t>189</t>
  </si>
  <si>
    <t>Marshall Islands</t>
  </si>
  <si>
    <t>39,262</t>
  </si>
  <si>
    <t>0.000490%</t>
  </si>
  <si>
    <t>190</t>
  </si>
  <si>
    <t>Monaco</t>
  </si>
  <si>
    <t>39,150</t>
  </si>
  <si>
    <t>0.000488%</t>
  </si>
  <si>
    <t>191</t>
  </si>
  <si>
    <t>San Marino</t>
  </si>
  <si>
    <t>33,785</t>
  </si>
  <si>
    <t>0.000421%</t>
  </si>
  <si>
    <t>31 Aug 2022</t>
  </si>
  <si>
    <t>Gibraltar (United Kingdom)</t>
  </si>
  <si>
    <t>33,000</t>
  </si>
  <si>
    <t>0.000412%</t>
  </si>
  <si>
    <t>Saint Martin (France)</t>
  </si>
  <si>
    <t>32,489</t>
  </si>
  <si>
    <t>0.000405%</t>
  </si>
  <si>
    <t>1 Jan 2019</t>
  </si>
  <si>
    <t>British Virgin Islands (United Kingdom)</t>
  </si>
  <si>
    <t>31,000</t>
  </si>
  <si>
    <t>0.000387%</t>
  </si>
  <si>
    <t>Åland (Finland)</t>
  </si>
  <si>
    <t>30,402</t>
  </si>
  <si>
    <t>0.000379%</t>
  </si>
  <si>
    <t>192</t>
  </si>
  <si>
    <t>Palau</t>
  </si>
  <si>
    <t>16,733</t>
  </si>
  <si>
    <t>0.000209%</t>
  </si>
  <si>
    <t>Anguilla (United Kingdom)</t>
  </si>
  <si>
    <t>15,701</t>
  </si>
  <si>
    <t>0.000196%</t>
  </si>
  <si>
    <t>Official Annual figure</t>
  </si>
  <si>
    <t>Cook Islands</t>
  </si>
  <si>
    <t>15,040</t>
  </si>
  <si>
    <t>0.000188%</t>
  </si>
  <si>
    <t>193</t>
  </si>
  <si>
    <t>Nauru</t>
  </si>
  <si>
    <t>11,832</t>
  </si>
  <si>
    <t>0.000148%</t>
  </si>
  <si>
    <t>Wallis and Futuna (France)</t>
  </si>
  <si>
    <t>11,369</t>
  </si>
  <si>
    <t>0.000142%</t>
  </si>
  <si>
    <t>194</t>
  </si>
  <si>
    <t>Tuvalu</t>
  </si>
  <si>
    <t>10,679</t>
  </si>
  <si>
    <t>0.000133%</t>
  </si>
  <si>
    <t>Saint Barthélemy (France)</t>
  </si>
  <si>
    <t>10,289</t>
  </si>
  <si>
    <t>0.000128%</t>
  </si>
  <si>
    <t>Saint Pierre and Miquelon (France)</t>
  </si>
  <si>
    <t>5,974</t>
  </si>
  <si>
    <t>0%</t>
  </si>
  <si>
    <t>Saint Helena, Ascension and Tristan da Cunha (United Kingdom)</t>
  </si>
  <si>
    <t>5,651</t>
  </si>
  <si>
    <t>Montserrat (United Kingdom)</t>
  </si>
  <si>
    <t>4,400</t>
  </si>
  <si>
    <t>Falkland Islands (United Kingdom)</t>
  </si>
  <si>
    <t>3,800</t>
  </si>
  <si>
    <t>Norfolk Island (Australia)</t>
  </si>
  <si>
    <t>2,188</t>
  </si>
  <si>
    <t>Christmas Island (Australia)</t>
  </si>
  <si>
    <t>1,692</t>
  </si>
  <si>
    <t>Tokelau (New Zealand)</t>
  </si>
  <si>
    <t>1,647</t>
  </si>
  <si>
    <t>2019 Census</t>
  </si>
  <si>
    <t>Niue</t>
  </si>
  <si>
    <t>1,549</t>
  </si>
  <si>
    <t>195</t>
  </si>
  <si>
    <t>Vatican City</t>
  </si>
  <si>
    <t>825</t>
  </si>
  <si>
    <t>1 Feb 2019</t>
  </si>
  <si>
    <t>The total population of 825 consisted of 453 residents and 372 non-resident citizens.</t>
  </si>
  <si>
    <t>Cocos (Keeling) Islands (Australia)</t>
  </si>
  <si>
    <t>593</t>
  </si>
  <si>
    <t>Pitcairn Islands (United Kingdom)</t>
  </si>
  <si>
    <t>Column1</t>
  </si>
  <si>
    <t>Column2</t>
  </si>
  <si>
    <t>Type</t>
  </si>
  <si>
    <t>Quantity</t>
  </si>
  <si>
    <t>Unit Price</t>
  </si>
  <si>
    <t>Line Total</t>
  </si>
  <si>
    <t>Apple</t>
  </si>
  <si>
    <t>Berries</t>
  </si>
  <si>
    <t>Grapes</t>
  </si>
  <si>
    <t>Kiwi</t>
  </si>
  <si>
    <t>Lemon</t>
  </si>
  <si>
    <t>Lime</t>
  </si>
  <si>
    <t>Mango</t>
  </si>
  <si>
    <t>Orange</t>
  </si>
  <si>
    <t>Peach</t>
  </si>
  <si>
    <t>Pear</t>
  </si>
  <si>
    <t>Sum</t>
  </si>
  <si>
    <t>Average</t>
  </si>
  <si>
    <t>Running Total</t>
  </si>
  <si>
    <t>Count</t>
  </si>
  <si>
    <t>Total %</t>
  </si>
  <si>
    <t>Row Labels</t>
  </si>
  <si>
    <t>Grand Total</t>
  </si>
  <si>
    <t>2017 census result Total</t>
  </si>
  <si>
    <t>2019 Census Total</t>
  </si>
  <si>
    <t>2019 census result Total</t>
  </si>
  <si>
    <t>2020 census result Total</t>
  </si>
  <si>
    <t>2021 census Total</t>
  </si>
  <si>
    <t>2021 census preliminary results Total</t>
  </si>
  <si>
    <t>2021 census result Total</t>
  </si>
  <si>
    <t>2021 census results Total</t>
  </si>
  <si>
    <t>2022 Census Total</t>
  </si>
  <si>
    <t>2022 census preliminary result Total</t>
  </si>
  <si>
    <t>2022 census preliminary results Total</t>
  </si>
  <si>
    <t>2022 estimate Total</t>
  </si>
  <si>
    <t>2022 final census result Total</t>
  </si>
  <si>
    <t>2022 preliminary census result Total</t>
  </si>
  <si>
    <t>2022 Zambian census Total</t>
  </si>
  <si>
    <t>Census 2021 Total</t>
  </si>
  <si>
    <t>Census results Total</t>
  </si>
  <si>
    <t>Monthly estimate Total</t>
  </si>
  <si>
    <t>Monthly national estimate Total</t>
  </si>
  <si>
    <t>National annual estimate Total</t>
  </si>
  <si>
    <t>National annual projection Total</t>
  </si>
  <si>
    <t>National monthly estimate Total</t>
  </si>
  <si>
    <t>National population clock Total</t>
  </si>
  <si>
    <t>National projection Total</t>
  </si>
  <si>
    <t>National quarterly estimate Total</t>
  </si>
  <si>
    <t>National semi-annual estimate Total</t>
  </si>
  <si>
    <t>Official Annual figure Total</t>
  </si>
  <si>
    <t>Official estimate Total</t>
  </si>
  <si>
    <t>Official projection Total</t>
  </si>
  <si>
    <t>Population clock Total</t>
  </si>
  <si>
    <t>Source (official or from the United Nations) Total</t>
  </si>
  <si>
    <t>UN projection Total</t>
  </si>
  <si>
    <t>UN projection[3] Total</t>
  </si>
  <si>
    <t>Cost</t>
  </si>
  <si>
    <t>Sale</t>
  </si>
  <si>
    <t>Profit</t>
  </si>
  <si>
    <t>Market Share</t>
  </si>
  <si>
    <t>Score</t>
  </si>
  <si>
    <t>Satisfaction</t>
  </si>
  <si>
    <t>Bread</t>
  </si>
  <si>
    <t>Oats</t>
  </si>
  <si>
    <t>Chickpeas</t>
  </si>
  <si>
    <t>Rice</t>
  </si>
  <si>
    <t>Pasta</t>
  </si>
  <si>
    <t>Candy</t>
  </si>
  <si>
    <t>Soft Drinks</t>
  </si>
  <si>
    <t>Sugar</t>
  </si>
  <si>
    <t>Icing Sugar</t>
  </si>
  <si>
    <t>Milk</t>
  </si>
  <si>
    <t>Cheese</t>
  </si>
  <si>
    <t>Yoghurt</t>
  </si>
  <si>
    <t>Banana</t>
  </si>
  <si>
    <t>we</t>
  </si>
  <si>
    <t>Brand Name</t>
  </si>
  <si>
    <t>Week 1 Profit %</t>
  </si>
  <si>
    <t>Week 2 Profit %</t>
  </si>
  <si>
    <t>Week 3 Profit %</t>
  </si>
  <si>
    <t>Week 4 Profit %</t>
  </si>
  <si>
    <t>Nike</t>
  </si>
  <si>
    <t>Coca-Cola</t>
  </si>
  <si>
    <t>Toyota</t>
  </si>
  <si>
    <t>Samsung</t>
  </si>
  <si>
    <t>McDonald's</t>
  </si>
  <si>
    <t>Procter &amp; Gamble</t>
  </si>
  <si>
    <t>Amazon</t>
  </si>
  <si>
    <t>General Electric</t>
  </si>
  <si>
    <t>PepsiCo</t>
  </si>
  <si>
    <t>Month</t>
  </si>
  <si>
    <t>DEPT1</t>
  </si>
  <si>
    <t>DEPT2</t>
  </si>
  <si>
    <t>DEPT3</t>
  </si>
  <si>
    <t>DEPT4</t>
  </si>
  <si>
    <t>January</t>
  </si>
  <si>
    <t>February</t>
  </si>
  <si>
    <t>March</t>
  </si>
  <si>
    <t>April</t>
  </si>
  <si>
    <t>May</t>
  </si>
  <si>
    <t>June</t>
  </si>
  <si>
    <t>July</t>
  </si>
  <si>
    <t>August</t>
  </si>
  <si>
    <t>September</t>
  </si>
  <si>
    <t>October</t>
  </si>
  <si>
    <t>November</t>
  </si>
  <si>
    <t>December</t>
  </si>
  <si>
    <t>Sum of Quantity</t>
  </si>
  <si>
    <t>Average of Unit Price</t>
  </si>
  <si>
    <t>Total</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</si>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</sst>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0"/>
      <name val="Calibri"/>
      <family val="2"/>
      <scheme val="minor"/>
    </font>
    <font>
      <sz val="9.6"/>
      <color rgb="FF374151"/>
      <name val="Segoe UI"/>
      <family val="2"/>
    </font>
    <font>
      <sz val="9.6"/>
      <color rgb="FF374151"/>
      <name val="Segoe U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4"/>
      </patternFill>
    </fill>
    <fill>
      <patternFill patternType="solid">
        <fgColor rgb="FFF7F7F8"/>
        <bgColor indexed="64"/>
      </patternFill>
    </fill>
  </fills>
  <borders count="8">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31">
    <xf numFmtId="0" fontId="0" fillId="0" borderId="0" xfId="0"/>
    <xf numFmtId="0" fontId="1" fillId="0" borderId="0" xfId="0" applyFont="1"/>
    <xf numFmtId="0"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10" fontId="1" fillId="0" borderId="0" xfId="0" applyNumberFormat="1" applyFont="1"/>
    <xf numFmtId="0" fontId="0" fillId="4" borderId="0" xfId="0" applyFill="1"/>
    <xf numFmtId="0" fontId="1" fillId="4" borderId="0" xfId="0" applyFont="1" applyFill="1"/>
    <xf numFmtId="0" fontId="0" fillId="3" borderId="1" xfId="0" applyNumberFormat="1"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NumberFormat="1" applyFont="1" applyBorder="1"/>
    <xf numFmtId="0" fontId="0" fillId="0" borderId="2" xfId="0" applyNumberFormat="1" applyFont="1" applyBorder="1"/>
    <xf numFmtId="0" fontId="0" fillId="0" borderId="3" xfId="0" applyNumberFormat="1" applyFont="1" applyBorder="1"/>
    <xf numFmtId="0" fontId="1" fillId="3" borderId="2" xfId="0" applyNumberFormat="1" applyFont="1" applyFill="1" applyBorder="1"/>
    <xf numFmtId="0" fontId="1" fillId="0" borderId="2" xfId="0" applyNumberFormat="1" applyFont="1" applyBorder="1"/>
    <xf numFmtId="0" fontId="0" fillId="0" borderId="0" xfId="0" applyNumberFormat="1" applyFont="1" applyBorder="1"/>
    <xf numFmtId="0" fontId="1" fillId="0" borderId="0" xfId="0" applyNumberFormat="1" applyFont="1" applyBorder="1"/>
    <xf numFmtId="3" fontId="0" fillId="3" borderId="2" xfId="0" applyNumberFormat="1" applyFont="1" applyFill="1" applyBorder="1"/>
    <xf numFmtId="3" fontId="0" fillId="0" borderId="2" xfId="0" applyNumberFormat="1" applyFont="1" applyBorder="1"/>
    <xf numFmtId="0" fontId="3" fillId="5" borderId="4" xfId="0" applyFont="1" applyFill="1" applyBorder="1" applyAlignment="1">
      <alignment horizontal="center" wrapText="1"/>
    </xf>
    <xf numFmtId="0" fontId="3" fillId="5" borderId="5" xfId="0" applyFont="1" applyFill="1" applyBorder="1" applyAlignment="1">
      <alignment horizontal="center" wrapText="1"/>
    </xf>
    <xf numFmtId="0" fontId="4" fillId="5" borderId="6" xfId="0" applyFont="1" applyFill="1" applyBorder="1" applyAlignment="1">
      <alignment vertical="center" wrapText="1"/>
    </xf>
    <xf numFmtId="9" fontId="4" fillId="5" borderId="6" xfId="0" applyNumberFormat="1" applyFont="1" applyFill="1" applyBorder="1" applyAlignment="1">
      <alignment vertical="center" wrapText="1"/>
    </xf>
    <xf numFmtId="9" fontId="4" fillId="5" borderId="7" xfId="0" applyNumberFormat="1" applyFont="1" applyFill="1" applyBorder="1" applyAlignment="1">
      <alignment vertical="center" wrapText="1"/>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4" fillId="5" borderId="7" xfId="0" applyFont="1" applyFill="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5</xdr:col>
      <xdr:colOff>57150</xdr:colOff>
      <xdr:row>0</xdr:row>
      <xdr:rowOff>88900</xdr:rowOff>
    </xdr:from>
    <xdr:to>
      <xdr:col>5</xdr:col>
      <xdr:colOff>584200</xdr:colOff>
      <xdr:row>14</xdr:row>
      <xdr:rowOff>60325</xdr:rowOff>
    </xdr:to>
    <mc:AlternateContent xmlns:mc="http://schemas.openxmlformats.org/markup-compatibility/2006">
      <mc:Choice xmlns:sle15="http://schemas.microsoft.com/office/drawing/2012/slicer" Requires="sle15">
        <xdr:graphicFrame macro="">
          <xdr:nvGraphicFramePr>
            <xdr:cNvPr id="2" name="Quantity">
              <a:extLst>
                <a:ext uri="{FF2B5EF4-FFF2-40B4-BE49-F238E27FC236}">
                  <a16:creationId xmlns:a16="http://schemas.microsoft.com/office/drawing/2014/main" id="{B6A7FE32-2121-0910-8836-7EB6755929B2}"/>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3511550" y="88900"/>
              <a:ext cx="527050" cy="2549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6.694923495372" createdVersion="8" refreshedVersion="8" minRefreshableVersion="3" recordCount="10" xr:uid="{558186F1-525F-40CF-8C16-1E088B3046A4}">
  <cacheSource type="worksheet">
    <worksheetSource ref="B3:E13" sheet="pivot"/>
  </cacheSource>
  <cacheFields count="4">
    <cacheField name="Type" numFmtId="0">
      <sharedItems count="10">
        <s v="Apple"/>
        <s v="Berries"/>
        <s v="Grapes"/>
        <s v="Kiwi"/>
        <s v="Lemon"/>
        <s v="Lime"/>
        <s v="Mango"/>
        <s v="Orange"/>
        <s v="Peach"/>
        <s v="Pear"/>
      </sharedItems>
    </cacheField>
    <cacheField name="Quantity" numFmtId="0">
      <sharedItems containsSemiMixedTypes="0" containsString="0" containsNumber="1" containsInteger="1" minValue="14" maxValue="28" count="8">
        <n v="27"/>
        <n v="26"/>
        <n v="15"/>
        <n v="17"/>
        <n v="28"/>
        <n v="19"/>
        <n v="20"/>
        <n v="14"/>
      </sharedItems>
    </cacheField>
    <cacheField name="Unit Price" numFmtId="0">
      <sharedItems containsSemiMixedTypes="0" containsString="0" containsNumber="1" minValue="0.3" maxValue="9.8000000000000007"/>
    </cacheField>
    <cacheField name="Line Total" numFmtId="0">
      <sharedItems containsSemiMixedTypes="0" containsString="0" containsNumber="1" minValue="8.1" maxValue="259.27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0.3"/>
    <n v="8.1"/>
  </r>
  <r>
    <x v="1"/>
    <x v="1"/>
    <n v="0.73"/>
    <n v="18.98"/>
  </r>
  <r>
    <x v="2"/>
    <x v="2"/>
    <n v="8.09"/>
    <n v="121.35"/>
  </r>
  <r>
    <x v="3"/>
    <x v="3"/>
    <n v="9.8000000000000007"/>
    <n v="166.60000000000002"/>
  </r>
  <r>
    <x v="4"/>
    <x v="4"/>
    <n v="5.5"/>
    <n v="154"/>
  </r>
  <r>
    <x v="5"/>
    <x v="4"/>
    <n v="9.26"/>
    <n v="259.27999999999997"/>
  </r>
  <r>
    <x v="6"/>
    <x v="5"/>
    <n v="4.21"/>
    <n v="79.989999999999995"/>
  </r>
  <r>
    <x v="7"/>
    <x v="6"/>
    <n v="3.68"/>
    <n v="73.600000000000009"/>
  </r>
  <r>
    <x v="8"/>
    <x v="6"/>
    <n v="7.66"/>
    <n v="153.19999999999999"/>
  </r>
  <r>
    <x v="9"/>
    <x v="7"/>
    <n v="3.25"/>
    <n v="4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9E205-F2DD-479C-BC59-9B46BE6814DF}"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J14" firstHeaderRow="0" firstDataRow="1" firstDataCol="1"/>
  <pivotFields count="4">
    <pivotField axis="axisRow" showAll="0">
      <items count="11">
        <item x="0"/>
        <item x="1"/>
        <item x="2"/>
        <item x="3"/>
        <item x="4"/>
        <item x="5"/>
        <item x="6"/>
        <item x="7"/>
        <item x="8"/>
        <item x="9"/>
        <item t="default"/>
      </items>
    </pivotField>
    <pivotField dataField="1" showAll="0">
      <items count="9">
        <item x="7"/>
        <item x="2"/>
        <item x="3"/>
        <item x="5"/>
        <item x="6"/>
        <item x="1"/>
        <item x="0"/>
        <item x="4"/>
        <item t="default"/>
      </items>
    </pivotField>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Quantity" fld="1" baseField="0" baseItem="0"/>
    <dataField name="Average of Unit Pric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B87616-16D2-49BE-AB4F-FF2CF9C7824C}" autoFormatId="16" applyNumberFormats="0" applyBorderFormats="0" applyFontFormats="0" applyPatternFormats="0" applyAlignmentFormats="0" applyWidthHeightFormats="0">
  <queryTableRefresh nextId="8">
    <queryTableFields count="7">
      <queryTableField id="1" name="Rank" tableColumnId="1"/>
      <queryTableField id="2" name="Country / Dependency" tableColumnId="2"/>
      <queryTableField id="3" name="Population Numbers" tableColumnId="3"/>
      <queryTableField id="4" name="Population % of the world" tableColumnId="4"/>
      <queryTableField id="5" name="Date" tableColumnId="5"/>
      <queryTableField id="6" name="Source (official or from the United Nations)" tableColumnId="6"/>
      <queryTableField id="7" name="Not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79125A88-F8B4-492B-AB1B-2E668E52DBD3}" sourceName="Quantit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ty" xr10:uid="{DCF4A065-53F4-4295-B37F-CFBA9BF46678}" cache="Slicer_Quantity" caption="Quantity"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579387-3B73-4AAB-967D-387A36239EED}" name="Sovereign_states_and_dependencies_by_population_edit" displayName="Sovereign_states_and_dependencies_by_population_edit" ref="A1:G245" tableType="queryTable" totalsRowShown="0">
  <autoFilter ref="A1:G245" xr:uid="{E0579387-3B73-4AAB-967D-387A36239EED}"/>
  <sortState xmlns:xlrd2="http://schemas.microsoft.com/office/spreadsheetml/2017/richdata2" ref="A2:G245">
    <sortCondition ref="F2:F245"/>
  </sortState>
  <tableColumns count="7">
    <tableColumn id="1" xr3:uid="{1F0A3461-C37E-439E-9002-B49AE6765AE2}" uniqueName="1" name="Rank" queryTableFieldId="1" dataDxfId="6"/>
    <tableColumn id="2" xr3:uid="{9DBD19DD-2B4D-4C8A-85C9-F7B350D6DD18}" uniqueName="2" name="Country / Dependency" queryTableFieldId="2" dataDxfId="5"/>
    <tableColumn id="3" xr3:uid="{F44DD55A-2FC2-4D59-8BBF-7769E2476B68}" uniqueName="3" name="Population Numbers" queryTableFieldId="3" dataDxfId="4"/>
    <tableColumn id="4" xr3:uid="{5C4E3ACE-0268-4116-B4EA-24228227FB1C}" uniqueName="4" name="Population % of the world" queryTableFieldId="4" dataDxfId="3"/>
    <tableColumn id="5" xr3:uid="{A646A293-7C78-49E5-8C87-73F432CB7E89}" uniqueName="5" name="Date" queryTableFieldId="5" dataDxfId="2"/>
    <tableColumn id="6" xr3:uid="{9DA6D603-5DB3-4935-B19F-84761189C2D5}" uniqueName="6" name="Source (official or from the United Nations)" queryTableFieldId="6" dataDxfId="1"/>
    <tableColumn id="7" xr3:uid="{0A854750-D81C-461C-BEF0-395ABB273CB9}" uniqueName="7" name="Notes"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384DC3-D0DB-4305-AB52-F7148B171FDE}" name="fruits" displayName="fruits" ref="B3:E14" totalsRowCount="1">
  <autoFilter ref="B3:E13" xr:uid="{AD384DC3-D0DB-4305-AB52-F7148B171FDE}"/>
  <tableColumns count="4">
    <tableColumn id="1" xr3:uid="{55082CBB-9DB1-4C98-83B2-8206E652763A}" name="Type" totalsRowLabel="Total"/>
    <tableColumn id="2" xr3:uid="{06EA2A31-18C5-4E4B-B4BA-7EAF78CF118B}" name="Quantity"/>
    <tableColumn id="3" xr3:uid="{DDF37639-F164-4694-995C-01CB31681FED}" name="Unit Price"/>
    <tableColumn id="4" xr3:uid="{7CA68CF9-7716-477F-AA72-D98432DB5803}" name="Line Total" totalsRowFunction="sum">
      <calculatedColumnFormula>C4*D4</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D65CEC-3E8A-430B-B0E2-A4413D0F9524}" name="Table4" displayName="Table4" ref="N3:Q14" totalsRowCount="1">
  <autoFilter ref="N3:Q13" xr:uid="{39D65CEC-3E8A-430B-B0E2-A4413D0F9524}"/>
  <tableColumns count="4">
    <tableColumn id="1" xr3:uid="{F4191962-8186-4723-9B5A-A3829B7B81D5}" name="Column1" totalsRowLabel="Total"/>
    <tableColumn id="2" xr3:uid="{00BF8E65-C43E-404E-B4C1-DC561B3CC662}" name="Column2"/>
    <tableColumn id="3" xr3:uid="{2FBFA0EE-EAFF-42A4-8425-28D9BC02D8B1}" name="Column3" totalsRowFunction="sum"/>
    <tableColumn id="4" xr3:uid="{33B3F147-1EED-4433-AFE2-F48866E451FF}" name="Column4"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A8" sqref="A8:B11"/>
    </sheetView>
  </sheetViews>
  <sheetFormatPr defaultRowHeight="14.5" outlineLevelRow="1" x14ac:dyDescent="0.35"/>
  <sheetData>
    <row r="1" spans="1:2" x14ac:dyDescent="0.35">
      <c r="A1" s="1" t="s">
        <v>0</v>
      </c>
      <c r="B1" s="1" t="s">
        <v>1</v>
      </c>
    </row>
    <row r="2" spans="1:2" outlineLevel="1" x14ac:dyDescent="0.35">
      <c r="A2" t="s">
        <v>2</v>
      </c>
      <c r="B2" t="s">
        <v>6</v>
      </c>
    </row>
    <row r="3" spans="1:2" outlineLevel="1" x14ac:dyDescent="0.35">
      <c r="A3" t="s">
        <v>2</v>
      </c>
      <c r="B3" t="s">
        <v>7</v>
      </c>
    </row>
    <row r="4" spans="1:2" outlineLevel="1" x14ac:dyDescent="0.35">
      <c r="A4" t="s">
        <v>2</v>
      </c>
      <c r="B4" t="s">
        <v>8</v>
      </c>
    </row>
    <row r="5" spans="1:2" outlineLevel="1" x14ac:dyDescent="0.35">
      <c r="A5" t="s">
        <v>2</v>
      </c>
      <c r="B5" t="s">
        <v>10</v>
      </c>
    </row>
    <row r="6" spans="1:2" outlineLevel="1" x14ac:dyDescent="0.35">
      <c r="A6" t="s">
        <v>2</v>
      </c>
      <c r="B6" t="s">
        <v>11</v>
      </c>
    </row>
    <row r="8" spans="1:2" outlineLevel="1" x14ac:dyDescent="0.35">
      <c r="A8" t="s">
        <v>3</v>
      </c>
      <c r="B8" t="s">
        <v>9</v>
      </c>
    </row>
    <row r="9" spans="1:2" outlineLevel="1" x14ac:dyDescent="0.35">
      <c r="A9" t="s">
        <v>3</v>
      </c>
      <c r="B9" t="s">
        <v>12</v>
      </c>
    </row>
    <row r="10" spans="1:2" outlineLevel="1" x14ac:dyDescent="0.35">
      <c r="A10" t="s">
        <v>3</v>
      </c>
      <c r="B10" t="s">
        <v>8</v>
      </c>
    </row>
    <row r="11" spans="1:2" outlineLevel="1" x14ac:dyDescent="0.35">
      <c r="A11" t="s">
        <v>3</v>
      </c>
      <c r="B11" t="s">
        <v>13</v>
      </c>
    </row>
    <row r="13" spans="1:2" x14ac:dyDescent="0.35">
      <c r="A13" t="s">
        <v>4</v>
      </c>
      <c r="B13" t="s">
        <v>14</v>
      </c>
    </row>
    <row r="14" spans="1:2" x14ac:dyDescent="0.35">
      <c r="A14" t="s">
        <v>4</v>
      </c>
      <c r="B14" t="s">
        <v>6</v>
      </c>
    </row>
    <row r="15" spans="1:2" x14ac:dyDescent="0.35">
      <c r="A15" t="s">
        <v>4</v>
      </c>
      <c r="B15" t="s">
        <v>9</v>
      </c>
    </row>
    <row r="17" spans="1:2" x14ac:dyDescent="0.35">
      <c r="A17" t="s">
        <v>5</v>
      </c>
      <c r="B17" t="s">
        <v>15</v>
      </c>
    </row>
    <row r="18" spans="1:2" x14ac:dyDescent="0.35">
      <c r="A18" t="s">
        <v>5</v>
      </c>
      <c r="B18" t="s">
        <v>16</v>
      </c>
    </row>
    <row r="19" spans="1:2" x14ac:dyDescent="0.35">
      <c r="A19" t="s">
        <v>5</v>
      </c>
      <c r="B19" t="s">
        <v>17</v>
      </c>
    </row>
    <row r="20" spans="1:2" x14ac:dyDescent="0.35">
      <c r="A20" t="s">
        <v>5</v>
      </c>
      <c r="B20" t="s">
        <v>7</v>
      </c>
    </row>
    <row r="21" spans="1:2" x14ac:dyDescent="0.35">
      <c r="A21" t="s">
        <v>5</v>
      </c>
      <c r="B21" t="s">
        <v>18</v>
      </c>
    </row>
    <row r="22" spans="1:2" x14ac:dyDescent="0.35">
      <c r="A22" t="s">
        <v>5</v>
      </c>
      <c r="B22" t="s">
        <v>19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D6FAE-6311-465B-AE9C-6F399EE50C69}">
  <dimension ref="A1:G245"/>
  <sheetViews>
    <sheetView topLeftCell="D1" workbookViewId="0">
      <selection sqref="A1:G1"/>
    </sheetView>
  </sheetViews>
  <sheetFormatPr defaultRowHeight="14.5" x14ac:dyDescent="0.35"/>
  <cols>
    <col min="1" max="1" width="7.26953125" bestFit="1" customWidth="1"/>
    <col min="2" max="2" width="54.6328125" bestFit="1" customWidth="1"/>
    <col min="3" max="3" width="20.54296875" bestFit="1" customWidth="1"/>
    <col min="4" max="4" width="25.1796875" bestFit="1" customWidth="1"/>
    <col min="5" max="5" width="11.36328125" bestFit="1" customWidth="1"/>
    <col min="6" max="6" width="39.7265625" bestFit="1" customWidth="1"/>
    <col min="7" max="7" width="80.7265625" bestFit="1" customWidth="1"/>
  </cols>
  <sheetData>
    <row r="1" spans="1:7" x14ac:dyDescent="0.35">
      <c r="A1" t="s">
        <v>20</v>
      </c>
      <c r="B1" t="s">
        <v>21</v>
      </c>
      <c r="C1" t="s">
        <v>22</v>
      </c>
      <c r="D1" t="s">
        <v>23</v>
      </c>
      <c r="E1" t="s">
        <v>24</v>
      </c>
      <c r="F1" t="s">
        <v>25</v>
      </c>
      <c r="G1" t="s">
        <v>26</v>
      </c>
    </row>
    <row r="2" spans="1:7" x14ac:dyDescent="0.35">
      <c r="A2" s="2" t="s">
        <v>772</v>
      </c>
      <c r="B2" s="2" t="s">
        <v>773</v>
      </c>
      <c r="C2" s="2" t="s">
        <v>774</v>
      </c>
      <c r="D2" s="2" t="s">
        <v>775</v>
      </c>
      <c r="E2" s="2" t="s">
        <v>776</v>
      </c>
      <c r="F2" s="2" t="s">
        <v>777</v>
      </c>
      <c r="G2" s="2"/>
    </row>
    <row r="3" spans="1:7" x14ac:dyDescent="0.35">
      <c r="A3" s="2" t="s">
        <v>30</v>
      </c>
      <c r="B3" s="2" t="s">
        <v>1041</v>
      </c>
      <c r="C3" s="2" t="s">
        <v>1042</v>
      </c>
      <c r="D3" s="2" t="s">
        <v>1030</v>
      </c>
      <c r="E3" s="2" t="s">
        <v>996</v>
      </c>
      <c r="F3" s="2" t="s">
        <v>1043</v>
      </c>
      <c r="G3" s="2"/>
    </row>
    <row r="4" spans="1:7" x14ac:dyDescent="0.35">
      <c r="A4" s="2" t="s">
        <v>185</v>
      </c>
      <c r="B4" s="2" t="s">
        <v>186</v>
      </c>
      <c r="C4" s="2" t="s">
        <v>187</v>
      </c>
      <c r="D4" s="2" t="s">
        <v>188</v>
      </c>
      <c r="E4" s="2" t="s">
        <v>189</v>
      </c>
      <c r="F4" s="2" t="s">
        <v>190</v>
      </c>
      <c r="G4" s="2"/>
    </row>
    <row r="5" spans="1:7" x14ac:dyDescent="0.35">
      <c r="A5" s="2" t="s">
        <v>380</v>
      </c>
      <c r="B5" s="2" t="s">
        <v>381</v>
      </c>
      <c r="C5" s="2" t="s">
        <v>382</v>
      </c>
      <c r="D5" s="2" t="s">
        <v>383</v>
      </c>
      <c r="E5" s="2" t="s">
        <v>384</v>
      </c>
      <c r="F5" s="2" t="s">
        <v>190</v>
      </c>
      <c r="G5" s="2"/>
    </row>
    <row r="6" spans="1:7" x14ac:dyDescent="0.35">
      <c r="A6" s="2" t="s">
        <v>30</v>
      </c>
      <c r="B6" s="2" t="s">
        <v>650</v>
      </c>
      <c r="C6" s="2" t="s">
        <v>651</v>
      </c>
      <c r="D6" s="2" t="s">
        <v>652</v>
      </c>
      <c r="E6" s="2" t="s">
        <v>653</v>
      </c>
      <c r="F6" s="2" t="s">
        <v>654</v>
      </c>
      <c r="G6" s="2"/>
    </row>
    <row r="7" spans="1:7" x14ac:dyDescent="0.35">
      <c r="A7" s="2" t="s">
        <v>728</v>
      </c>
      <c r="B7" s="2" t="s">
        <v>729</v>
      </c>
      <c r="C7" s="2" t="s">
        <v>730</v>
      </c>
      <c r="D7" s="2" t="s">
        <v>731</v>
      </c>
      <c r="E7" s="2" t="s">
        <v>732</v>
      </c>
      <c r="F7" s="2" t="s">
        <v>654</v>
      </c>
      <c r="G7" s="2"/>
    </row>
    <row r="8" spans="1:7" x14ac:dyDescent="0.35">
      <c r="A8" s="2" t="s">
        <v>30</v>
      </c>
      <c r="B8" s="2" t="s">
        <v>875</v>
      </c>
      <c r="C8" s="2" t="s">
        <v>876</v>
      </c>
      <c r="D8" s="2" t="s">
        <v>877</v>
      </c>
      <c r="E8" s="2" t="s">
        <v>653</v>
      </c>
      <c r="F8" s="2" t="s">
        <v>654</v>
      </c>
      <c r="G8" s="2"/>
    </row>
    <row r="9" spans="1:7" x14ac:dyDescent="0.35">
      <c r="A9" s="2" t="s">
        <v>30</v>
      </c>
      <c r="B9" s="2" t="s">
        <v>920</v>
      </c>
      <c r="C9" s="2" t="s">
        <v>921</v>
      </c>
      <c r="D9" s="2" t="s">
        <v>922</v>
      </c>
      <c r="E9" s="2" t="s">
        <v>653</v>
      </c>
      <c r="F9" s="2" t="s">
        <v>654</v>
      </c>
      <c r="G9" s="2"/>
    </row>
    <row r="10" spans="1:7" x14ac:dyDescent="0.35">
      <c r="A10" s="2" t="s">
        <v>30</v>
      </c>
      <c r="B10" s="2" t="s">
        <v>957</v>
      </c>
      <c r="C10" s="2" t="s">
        <v>958</v>
      </c>
      <c r="D10" s="2" t="s">
        <v>959</v>
      </c>
      <c r="E10" s="2" t="s">
        <v>653</v>
      </c>
      <c r="F10" s="2" t="s">
        <v>654</v>
      </c>
      <c r="G10" s="2"/>
    </row>
    <row r="11" spans="1:7" x14ac:dyDescent="0.35">
      <c r="A11" s="2" t="s">
        <v>30</v>
      </c>
      <c r="B11" s="2" t="s">
        <v>964</v>
      </c>
      <c r="C11" s="2" t="s">
        <v>965</v>
      </c>
      <c r="D11" s="2" t="s">
        <v>966</v>
      </c>
      <c r="E11" s="2" t="s">
        <v>653</v>
      </c>
      <c r="F11" s="2" t="s">
        <v>654</v>
      </c>
      <c r="G11" s="2"/>
    </row>
    <row r="12" spans="1:7" x14ac:dyDescent="0.35">
      <c r="A12" s="2" t="s">
        <v>623</v>
      </c>
      <c r="B12" s="2" t="s">
        <v>624</v>
      </c>
      <c r="C12" s="2" t="s">
        <v>625</v>
      </c>
      <c r="D12" s="2" t="s">
        <v>626</v>
      </c>
      <c r="E12" s="2" t="s">
        <v>627</v>
      </c>
      <c r="F12" s="2" t="s">
        <v>628</v>
      </c>
      <c r="G12" s="2"/>
    </row>
    <row r="13" spans="1:7" x14ac:dyDescent="0.35">
      <c r="A13" s="2" t="s">
        <v>30</v>
      </c>
      <c r="B13" s="2" t="s">
        <v>936</v>
      </c>
      <c r="C13" s="2" t="s">
        <v>937</v>
      </c>
      <c r="D13" s="2" t="s">
        <v>938</v>
      </c>
      <c r="E13" s="2" t="s">
        <v>939</v>
      </c>
      <c r="F13" s="2" t="s">
        <v>940</v>
      </c>
      <c r="G13" s="2"/>
    </row>
    <row r="14" spans="1:7" x14ac:dyDescent="0.35">
      <c r="A14" s="2" t="s">
        <v>30</v>
      </c>
      <c r="B14" s="2" t="s">
        <v>944</v>
      </c>
      <c r="C14" s="2" t="s">
        <v>945</v>
      </c>
      <c r="D14" s="2" t="s">
        <v>946</v>
      </c>
      <c r="E14" s="2" t="s">
        <v>539</v>
      </c>
      <c r="F14" s="2" t="s">
        <v>940</v>
      </c>
      <c r="G14" s="2"/>
    </row>
    <row r="15" spans="1:7" x14ac:dyDescent="0.35">
      <c r="A15" s="2" t="s">
        <v>977</v>
      </c>
      <c r="B15" s="2" t="s">
        <v>978</v>
      </c>
      <c r="C15" s="2" t="s">
        <v>979</v>
      </c>
      <c r="D15" s="2" t="s">
        <v>980</v>
      </c>
      <c r="E15" s="2" t="s">
        <v>172</v>
      </c>
      <c r="F15" s="2" t="s">
        <v>940</v>
      </c>
      <c r="G15" s="2"/>
    </row>
    <row r="16" spans="1:7" x14ac:dyDescent="0.35">
      <c r="A16" s="2" t="s">
        <v>1003</v>
      </c>
      <c r="B16" s="2" t="s">
        <v>1004</v>
      </c>
      <c r="C16" s="2" t="s">
        <v>1005</v>
      </c>
      <c r="D16" s="2" t="s">
        <v>1006</v>
      </c>
      <c r="E16" s="2" t="s">
        <v>172</v>
      </c>
      <c r="F16" s="2" t="s">
        <v>940</v>
      </c>
      <c r="G16" s="2"/>
    </row>
    <row r="17" spans="1:7" x14ac:dyDescent="0.35">
      <c r="A17" s="2" t="s">
        <v>30</v>
      </c>
      <c r="B17" s="2" t="s">
        <v>1011</v>
      </c>
      <c r="C17" s="2" t="s">
        <v>1012</v>
      </c>
      <c r="D17" s="2" t="s">
        <v>1013</v>
      </c>
      <c r="E17" s="2" t="s">
        <v>172</v>
      </c>
      <c r="F17" s="2" t="s">
        <v>940</v>
      </c>
      <c r="G17" s="2"/>
    </row>
    <row r="18" spans="1:7" x14ac:dyDescent="0.35">
      <c r="A18" s="2" t="s">
        <v>30</v>
      </c>
      <c r="B18" s="2" t="s">
        <v>1031</v>
      </c>
      <c r="C18" s="2" t="s">
        <v>1032</v>
      </c>
      <c r="D18" s="2" t="s">
        <v>1030</v>
      </c>
      <c r="E18" s="2" t="s">
        <v>172</v>
      </c>
      <c r="F18" s="2" t="s">
        <v>940</v>
      </c>
      <c r="G18" s="2"/>
    </row>
    <row r="19" spans="1:7" x14ac:dyDescent="0.35">
      <c r="A19" s="2" t="s">
        <v>30</v>
      </c>
      <c r="B19" s="2" t="s">
        <v>1037</v>
      </c>
      <c r="C19" s="2" t="s">
        <v>1038</v>
      </c>
      <c r="D19" s="2" t="s">
        <v>1030</v>
      </c>
      <c r="E19" s="2" t="s">
        <v>477</v>
      </c>
      <c r="F19" s="2" t="s">
        <v>940</v>
      </c>
      <c r="G19" s="2"/>
    </row>
    <row r="20" spans="1:7" x14ac:dyDescent="0.35">
      <c r="A20" s="2" t="s">
        <v>30</v>
      </c>
      <c r="B20" s="2" t="s">
        <v>1039</v>
      </c>
      <c r="C20" s="2" t="s">
        <v>1040</v>
      </c>
      <c r="D20" s="2" t="s">
        <v>1030</v>
      </c>
      <c r="E20" s="2" t="s">
        <v>477</v>
      </c>
      <c r="F20" s="2" t="s">
        <v>940</v>
      </c>
      <c r="G20" s="2"/>
    </row>
    <row r="21" spans="1:7" x14ac:dyDescent="0.35">
      <c r="A21" s="2" t="s">
        <v>30</v>
      </c>
      <c r="B21" s="2" t="s">
        <v>1051</v>
      </c>
      <c r="C21" s="2" t="s">
        <v>1052</v>
      </c>
      <c r="D21" s="2" t="s">
        <v>1030</v>
      </c>
      <c r="E21" s="2" t="s">
        <v>539</v>
      </c>
      <c r="F21" s="2" t="s">
        <v>940</v>
      </c>
      <c r="G21" s="2"/>
    </row>
    <row r="22" spans="1:7" x14ac:dyDescent="0.35">
      <c r="A22" s="2" t="s">
        <v>447</v>
      </c>
      <c r="B22" s="2" t="s">
        <v>448</v>
      </c>
      <c r="C22" s="2" t="s">
        <v>449</v>
      </c>
      <c r="D22" s="2" t="s">
        <v>450</v>
      </c>
      <c r="E22" s="2" t="s">
        <v>451</v>
      </c>
      <c r="F22" s="2" t="s">
        <v>452</v>
      </c>
      <c r="G22" s="2"/>
    </row>
    <row r="23" spans="1:7" x14ac:dyDescent="0.35">
      <c r="A23" s="2" t="s">
        <v>453</v>
      </c>
      <c r="B23" s="2" t="s">
        <v>454</v>
      </c>
      <c r="C23" s="2" t="s">
        <v>455</v>
      </c>
      <c r="D23" s="2" t="s">
        <v>456</v>
      </c>
      <c r="E23" s="2" t="s">
        <v>457</v>
      </c>
      <c r="F23" s="2" t="s">
        <v>452</v>
      </c>
      <c r="G23" s="2"/>
    </row>
    <row r="24" spans="1:7" x14ac:dyDescent="0.35">
      <c r="A24" s="2" t="s">
        <v>757</v>
      </c>
      <c r="B24" s="2" t="s">
        <v>758</v>
      </c>
      <c r="C24" s="2" t="s">
        <v>759</v>
      </c>
      <c r="D24" s="2" t="s">
        <v>760</v>
      </c>
      <c r="E24" s="2" t="s">
        <v>761</v>
      </c>
      <c r="F24" s="2" t="s">
        <v>452</v>
      </c>
      <c r="G24" s="2" t="s">
        <v>762</v>
      </c>
    </row>
    <row r="25" spans="1:7" x14ac:dyDescent="0.35">
      <c r="A25" s="2" t="s">
        <v>274</v>
      </c>
      <c r="B25" s="2" t="s">
        <v>275</v>
      </c>
      <c r="C25" s="2" t="s">
        <v>276</v>
      </c>
      <c r="D25" s="2" t="s">
        <v>277</v>
      </c>
      <c r="E25" s="2" t="s">
        <v>278</v>
      </c>
      <c r="F25" s="2" t="s">
        <v>279</v>
      </c>
      <c r="G25" s="2"/>
    </row>
    <row r="26" spans="1:7" x14ac:dyDescent="0.35">
      <c r="A26" s="2" t="s">
        <v>280</v>
      </c>
      <c r="B26" s="2" t="s">
        <v>281</v>
      </c>
      <c r="C26" s="2" t="s">
        <v>282</v>
      </c>
      <c r="D26" s="2" t="s">
        <v>283</v>
      </c>
      <c r="E26" s="2" t="s">
        <v>284</v>
      </c>
      <c r="F26" s="2" t="s">
        <v>279</v>
      </c>
      <c r="G26" s="2"/>
    </row>
    <row r="27" spans="1:7" x14ac:dyDescent="0.35">
      <c r="A27" s="2" t="s">
        <v>702</v>
      </c>
      <c r="B27" s="2" t="s">
        <v>703</v>
      </c>
      <c r="C27" s="2" t="s">
        <v>704</v>
      </c>
      <c r="D27" s="2" t="s">
        <v>705</v>
      </c>
      <c r="E27" s="2" t="s">
        <v>477</v>
      </c>
      <c r="F27" s="2" t="s">
        <v>279</v>
      </c>
      <c r="G27" s="2"/>
    </row>
    <row r="28" spans="1:7" x14ac:dyDescent="0.35">
      <c r="A28" s="2" t="s">
        <v>711</v>
      </c>
      <c r="B28" s="2" t="s">
        <v>712</v>
      </c>
      <c r="C28" s="2" t="s">
        <v>713</v>
      </c>
      <c r="D28" s="2" t="s">
        <v>714</v>
      </c>
      <c r="E28" s="2" t="s">
        <v>715</v>
      </c>
      <c r="F28" s="2" t="s">
        <v>279</v>
      </c>
      <c r="G28" s="2"/>
    </row>
    <row r="29" spans="1:7" x14ac:dyDescent="0.35">
      <c r="A29" s="2" t="s">
        <v>268</v>
      </c>
      <c r="B29" s="2" t="s">
        <v>269</v>
      </c>
      <c r="C29" s="2" t="s">
        <v>270</v>
      </c>
      <c r="D29" s="2" t="s">
        <v>271</v>
      </c>
      <c r="E29" s="2" t="s">
        <v>272</v>
      </c>
      <c r="F29" s="2" t="s">
        <v>273</v>
      </c>
      <c r="G29" s="2"/>
    </row>
    <row r="30" spans="1:7" x14ac:dyDescent="0.35">
      <c r="A30" s="2" t="s">
        <v>30</v>
      </c>
      <c r="B30" s="2" t="s">
        <v>923</v>
      </c>
      <c r="C30" s="2" t="s">
        <v>924</v>
      </c>
      <c r="D30" s="2" t="s">
        <v>925</v>
      </c>
      <c r="E30" s="2" t="s">
        <v>926</v>
      </c>
      <c r="F30" s="2" t="s">
        <v>927</v>
      </c>
      <c r="G30" s="2"/>
    </row>
    <row r="31" spans="1:7" x14ac:dyDescent="0.35">
      <c r="A31" s="2" t="s">
        <v>911</v>
      </c>
      <c r="B31" s="2" t="s">
        <v>912</v>
      </c>
      <c r="C31" s="2" t="s">
        <v>913</v>
      </c>
      <c r="D31" s="2" t="s">
        <v>914</v>
      </c>
      <c r="E31" s="2" t="s">
        <v>915</v>
      </c>
      <c r="F31" s="2" t="s">
        <v>916</v>
      </c>
      <c r="G31" s="2"/>
    </row>
    <row r="32" spans="1:7" x14ac:dyDescent="0.35">
      <c r="A32" s="2" t="s">
        <v>191</v>
      </c>
      <c r="B32" s="2" t="s">
        <v>192</v>
      </c>
      <c r="C32" s="2" t="s">
        <v>193</v>
      </c>
      <c r="D32" s="2" t="s">
        <v>194</v>
      </c>
      <c r="E32" s="2" t="s">
        <v>195</v>
      </c>
      <c r="F32" s="2" t="s">
        <v>196</v>
      </c>
      <c r="G32" s="2"/>
    </row>
    <row r="33" spans="1:7" x14ac:dyDescent="0.35">
      <c r="A33" s="2" t="s">
        <v>349</v>
      </c>
      <c r="B33" s="2" t="s">
        <v>350</v>
      </c>
      <c r="C33" s="2" t="s">
        <v>351</v>
      </c>
      <c r="D33" s="2" t="s">
        <v>352</v>
      </c>
      <c r="E33" s="2" t="s">
        <v>353</v>
      </c>
      <c r="F33" s="2" t="s">
        <v>196</v>
      </c>
      <c r="G33" s="2"/>
    </row>
    <row r="34" spans="1:7" x14ac:dyDescent="0.35">
      <c r="A34" s="2" t="s">
        <v>529</v>
      </c>
      <c r="B34" s="2" t="s">
        <v>530</v>
      </c>
      <c r="C34" s="2" t="s">
        <v>531</v>
      </c>
      <c r="D34" s="2" t="s">
        <v>532</v>
      </c>
      <c r="E34" s="2" t="s">
        <v>166</v>
      </c>
      <c r="F34" s="2" t="s">
        <v>533</v>
      </c>
      <c r="G34" s="2" t="s">
        <v>534</v>
      </c>
    </row>
    <row r="35" spans="1:7" x14ac:dyDescent="0.35">
      <c r="A35" s="2" t="s">
        <v>598</v>
      </c>
      <c r="B35" s="2" t="s">
        <v>599</v>
      </c>
      <c r="C35" s="2" t="s">
        <v>600</v>
      </c>
      <c r="D35" s="2" t="s">
        <v>601</v>
      </c>
      <c r="E35" s="2" t="s">
        <v>602</v>
      </c>
      <c r="F35" s="2" t="s">
        <v>533</v>
      </c>
      <c r="G35" s="2"/>
    </row>
    <row r="36" spans="1:7" x14ac:dyDescent="0.35">
      <c r="A36" s="2" t="s">
        <v>440</v>
      </c>
      <c r="B36" s="2" t="s">
        <v>441</v>
      </c>
      <c r="C36" s="2" t="s">
        <v>442</v>
      </c>
      <c r="D36" s="2" t="s">
        <v>439</v>
      </c>
      <c r="E36" s="2" t="s">
        <v>93</v>
      </c>
      <c r="F36" s="2" t="s">
        <v>443</v>
      </c>
      <c r="G36" s="2"/>
    </row>
    <row r="37" spans="1:7" x14ac:dyDescent="0.35">
      <c r="A37" s="2" t="s">
        <v>77</v>
      </c>
      <c r="B37" s="2" t="s">
        <v>78</v>
      </c>
      <c r="C37" s="2" t="s">
        <v>79</v>
      </c>
      <c r="D37" s="2" t="s">
        <v>80</v>
      </c>
      <c r="E37" s="2" t="s">
        <v>81</v>
      </c>
      <c r="F37" s="2" t="s">
        <v>82</v>
      </c>
      <c r="G37" s="2"/>
    </row>
    <row r="38" spans="1:7" x14ac:dyDescent="0.35">
      <c r="A38" s="2" t="s">
        <v>385</v>
      </c>
      <c r="B38" s="2" t="s">
        <v>386</v>
      </c>
      <c r="C38" s="2" t="s">
        <v>387</v>
      </c>
      <c r="D38" s="2" t="s">
        <v>388</v>
      </c>
      <c r="E38" s="2" t="s">
        <v>389</v>
      </c>
      <c r="F38" s="2" t="s">
        <v>390</v>
      </c>
      <c r="G38" s="2"/>
    </row>
    <row r="39" spans="1:7" x14ac:dyDescent="0.35">
      <c r="A39" s="2" t="s">
        <v>343</v>
      </c>
      <c r="B39" s="2" t="s">
        <v>344</v>
      </c>
      <c r="C39" s="2" t="s">
        <v>345</v>
      </c>
      <c r="D39" s="2" t="s">
        <v>346</v>
      </c>
      <c r="E39" s="2" t="s">
        <v>347</v>
      </c>
      <c r="F39" s="2" t="s">
        <v>348</v>
      </c>
      <c r="G39" s="2"/>
    </row>
    <row r="40" spans="1:7" x14ac:dyDescent="0.35">
      <c r="A40" s="2" t="s">
        <v>540</v>
      </c>
      <c r="B40" s="2" t="s">
        <v>541</v>
      </c>
      <c r="C40" s="2" t="s">
        <v>542</v>
      </c>
      <c r="D40" s="2" t="s">
        <v>543</v>
      </c>
      <c r="E40" s="2" t="s">
        <v>544</v>
      </c>
      <c r="F40" s="2" t="s">
        <v>545</v>
      </c>
      <c r="G40" s="2"/>
    </row>
    <row r="41" spans="1:7" x14ac:dyDescent="0.35">
      <c r="A41" s="2" t="s">
        <v>810</v>
      </c>
      <c r="B41" s="2" t="s">
        <v>811</v>
      </c>
      <c r="C41" s="2" t="s">
        <v>812</v>
      </c>
      <c r="D41" s="2" t="s">
        <v>813</v>
      </c>
      <c r="E41" s="2" t="s">
        <v>814</v>
      </c>
      <c r="F41" s="2" t="s">
        <v>545</v>
      </c>
      <c r="G41" s="2"/>
    </row>
    <row r="42" spans="1:7" x14ac:dyDescent="0.35">
      <c r="A42" s="2" t="s">
        <v>151</v>
      </c>
      <c r="B42" s="2" t="s">
        <v>152</v>
      </c>
      <c r="C42" s="2" t="s">
        <v>153</v>
      </c>
      <c r="D42" s="2" t="s">
        <v>154</v>
      </c>
      <c r="E42" s="2" t="s">
        <v>155</v>
      </c>
      <c r="F42" s="2" t="s">
        <v>156</v>
      </c>
      <c r="G42" s="2" t="s">
        <v>157</v>
      </c>
    </row>
    <row r="43" spans="1:7" x14ac:dyDescent="0.35">
      <c r="A43" s="2" t="s">
        <v>95</v>
      </c>
      <c r="B43" s="2" t="s">
        <v>96</v>
      </c>
      <c r="C43" s="2" t="s">
        <v>97</v>
      </c>
      <c r="D43" s="2" t="s">
        <v>98</v>
      </c>
      <c r="E43" s="2" t="s">
        <v>99</v>
      </c>
      <c r="F43" s="2" t="s">
        <v>100</v>
      </c>
      <c r="G43" s="2"/>
    </row>
    <row r="44" spans="1:7" x14ac:dyDescent="0.35">
      <c r="A44" s="2" t="s">
        <v>162</v>
      </c>
      <c r="B44" s="2" t="s">
        <v>163</v>
      </c>
      <c r="C44" s="2" t="s">
        <v>164</v>
      </c>
      <c r="D44" s="2" t="s">
        <v>165</v>
      </c>
      <c r="E44" s="2" t="s">
        <v>166</v>
      </c>
      <c r="F44" s="2" t="s">
        <v>167</v>
      </c>
      <c r="G44" s="2"/>
    </row>
    <row r="45" spans="1:7" x14ac:dyDescent="0.35">
      <c r="A45" s="2" t="s">
        <v>444</v>
      </c>
      <c r="B45" s="2" t="s">
        <v>445</v>
      </c>
      <c r="C45" s="2" t="s">
        <v>446</v>
      </c>
      <c r="D45" s="2" t="s">
        <v>439</v>
      </c>
      <c r="E45" s="2" t="s">
        <v>40</v>
      </c>
      <c r="F45" s="2" t="s">
        <v>167</v>
      </c>
      <c r="G45" s="2"/>
    </row>
    <row r="46" spans="1:7" x14ac:dyDescent="0.35">
      <c r="A46" s="2" t="s">
        <v>458</v>
      </c>
      <c r="B46" s="2" t="s">
        <v>459</v>
      </c>
      <c r="C46" s="2" t="s">
        <v>460</v>
      </c>
      <c r="D46" s="2" t="s">
        <v>461</v>
      </c>
      <c r="E46" s="2" t="s">
        <v>87</v>
      </c>
      <c r="F46" s="2" t="s">
        <v>167</v>
      </c>
      <c r="G46" s="2"/>
    </row>
    <row r="47" spans="1:7" x14ac:dyDescent="0.35">
      <c r="A47" s="2" t="s">
        <v>517</v>
      </c>
      <c r="B47" s="2" t="s">
        <v>518</v>
      </c>
      <c r="C47" s="2" t="s">
        <v>519</v>
      </c>
      <c r="D47" s="2" t="s">
        <v>520</v>
      </c>
      <c r="E47" s="2" t="s">
        <v>427</v>
      </c>
      <c r="F47" s="2" t="s">
        <v>167</v>
      </c>
      <c r="G47" s="2"/>
    </row>
    <row r="48" spans="1:7" x14ac:dyDescent="0.35">
      <c r="A48" s="2" t="s">
        <v>563</v>
      </c>
      <c r="B48" s="2" t="s">
        <v>564</v>
      </c>
      <c r="C48" s="2" t="s">
        <v>565</v>
      </c>
      <c r="D48" s="2" t="s">
        <v>566</v>
      </c>
      <c r="E48" s="2" t="s">
        <v>93</v>
      </c>
      <c r="F48" s="2" t="s">
        <v>167</v>
      </c>
      <c r="G48" s="2" t="s">
        <v>567</v>
      </c>
    </row>
    <row r="49" spans="1:7" x14ac:dyDescent="0.35">
      <c r="A49" s="2" t="s">
        <v>611</v>
      </c>
      <c r="B49" s="2" t="s">
        <v>612</v>
      </c>
      <c r="C49" s="2" t="s">
        <v>613</v>
      </c>
      <c r="D49" s="2" t="s">
        <v>614</v>
      </c>
      <c r="E49" s="2" t="s">
        <v>314</v>
      </c>
      <c r="F49" s="2" t="s">
        <v>167</v>
      </c>
      <c r="G49" s="2"/>
    </row>
    <row r="50" spans="1:7" x14ac:dyDescent="0.35">
      <c r="A50" s="2" t="s">
        <v>659</v>
      </c>
      <c r="B50" s="2" t="s">
        <v>660</v>
      </c>
      <c r="C50" s="2" t="s">
        <v>661</v>
      </c>
      <c r="D50" s="2" t="s">
        <v>662</v>
      </c>
      <c r="E50" s="2" t="s">
        <v>427</v>
      </c>
      <c r="F50" s="2" t="s">
        <v>167</v>
      </c>
      <c r="G50" s="2"/>
    </row>
    <row r="51" spans="1:7" x14ac:dyDescent="0.35">
      <c r="A51" s="2" t="s">
        <v>706</v>
      </c>
      <c r="B51" s="2" t="s">
        <v>707</v>
      </c>
      <c r="C51" s="2" t="s">
        <v>708</v>
      </c>
      <c r="D51" s="2" t="s">
        <v>709</v>
      </c>
      <c r="E51" s="2" t="s">
        <v>710</v>
      </c>
      <c r="F51" s="2" t="s">
        <v>167</v>
      </c>
      <c r="G51" s="2"/>
    </row>
    <row r="52" spans="1:7" x14ac:dyDescent="0.35">
      <c r="A52" s="2" t="s">
        <v>30</v>
      </c>
      <c r="B52" s="2" t="s">
        <v>950</v>
      </c>
      <c r="C52" s="2" t="s">
        <v>951</v>
      </c>
      <c r="D52" s="2" t="s">
        <v>952</v>
      </c>
      <c r="E52" s="2" t="s">
        <v>87</v>
      </c>
      <c r="F52" s="2" t="s">
        <v>167</v>
      </c>
      <c r="G52" s="2"/>
    </row>
    <row r="53" spans="1:7" x14ac:dyDescent="0.35">
      <c r="A53" s="2" t="s">
        <v>985</v>
      </c>
      <c r="B53" s="2" t="s">
        <v>986</v>
      </c>
      <c r="C53" s="2" t="s">
        <v>987</v>
      </c>
      <c r="D53" s="2" t="s">
        <v>988</v>
      </c>
      <c r="E53" s="2" t="s">
        <v>989</v>
      </c>
      <c r="F53" s="2" t="s">
        <v>167</v>
      </c>
      <c r="G53" s="2"/>
    </row>
    <row r="54" spans="1:7" x14ac:dyDescent="0.35">
      <c r="A54" s="2" t="s">
        <v>30</v>
      </c>
      <c r="B54" s="2" t="s">
        <v>1000</v>
      </c>
      <c r="C54" s="2" t="s">
        <v>1001</v>
      </c>
      <c r="D54" s="2" t="s">
        <v>1002</v>
      </c>
      <c r="E54" s="2" t="s">
        <v>93</v>
      </c>
      <c r="F54" s="2" t="s">
        <v>167</v>
      </c>
      <c r="G54" s="2"/>
    </row>
    <row r="55" spans="1:7" x14ac:dyDescent="0.35">
      <c r="A55" s="2" t="s">
        <v>1046</v>
      </c>
      <c r="B55" s="2" t="s">
        <v>1047</v>
      </c>
      <c r="C55" s="2" t="s">
        <v>1048</v>
      </c>
      <c r="D55" s="2" t="s">
        <v>1030</v>
      </c>
      <c r="E55" s="2" t="s">
        <v>1049</v>
      </c>
      <c r="F55" s="2" t="s">
        <v>167</v>
      </c>
      <c r="G55" s="2" t="s">
        <v>1050</v>
      </c>
    </row>
    <row r="56" spans="1:7" x14ac:dyDescent="0.35">
      <c r="A56" s="2" t="s">
        <v>793</v>
      </c>
      <c r="B56" s="2" t="s">
        <v>794</v>
      </c>
      <c r="C56" s="2" t="s">
        <v>795</v>
      </c>
      <c r="D56" s="2" t="s">
        <v>796</v>
      </c>
      <c r="E56" s="2" t="s">
        <v>201</v>
      </c>
      <c r="F56" s="2" t="s">
        <v>797</v>
      </c>
      <c r="G56" s="2"/>
    </row>
    <row r="57" spans="1:7" x14ac:dyDescent="0.35">
      <c r="A57" s="2" t="s">
        <v>907</v>
      </c>
      <c r="B57" s="2" t="s">
        <v>908</v>
      </c>
      <c r="C57" s="2" t="s">
        <v>909</v>
      </c>
      <c r="D57" s="2" t="s">
        <v>910</v>
      </c>
      <c r="E57" s="2" t="s">
        <v>201</v>
      </c>
      <c r="F57" s="2" t="s">
        <v>797</v>
      </c>
      <c r="G57" s="2"/>
    </row>
    <row r="58" spans="1:7" x14ac:dyDescent="0.35">
      <c r="A58" s="2" t="s">
        <v>917</v>
      </c>
      <c r="B58" s="2" t="s">
        <v>918</v>
      </c>
      <c r="C58" s="2" t="s">
        <v>919</v>
      </c>
      <c r="D58" s="2" t="s">
        <v>914</v>
      </c>
      <c r="E58" s="2" t="s">
        <v>201</v>
      </c>
      <c r="F58" s="2" t="s">
        <v>797</v>
      </c>
      <c r="G58" s="2"/>
    </row>
    <row r="59" spans="1:7" x14ac:dyDescent="0.35">
      <c r="A59" s="2" t="s">
        <v>106</v>
      </c>
      <c r="B59" s="2" t="s">
        <v>107</v>
      </c>
      <c r="C59" s="2" t="s">
        <v>108</v>
      </c>
      <c r="D59" s="2" t="s">
        <v>109</v>
      </c>
      <c r="E59" s="2" t="s">
        <v>61</v>
      </c>
      <c r="F59" s="2" t="s">
        <v>110</v>
      </c>
      <c r="G59" s="2"/>
    </row>
    <row r="60" spans="1:7" x14ac:dyDescent="0.35">
      <c r="A60" s="2" t="s">
        <v>168</v>
      </c>
      <c r="B60" s="2" t="s">
        <v>169</v>
      </c>
      <c r="C60" s="2" t="s">
        <v>170</v>
      </c>
      <c r="D60" s="2" t="s">
        <v>171</v>
      </c>
      <c r="E60" s="2" t="s">
        <v>172</v>
      </c>
      <c r="F60" s="2" t="s">
        <v>110</v>
      </c>
      <c r="G60" s="2"/>
    </row>
    <row r="61" spans="1:7" x14ac:dyDescent="0.35">
      <c r="A61" s="2" t="s">
        <v>246</v>
      </c>
      <c r="B61" s="2" t="s">
        <v>247</v>
      </c>
      <c r="C61" s="2" t="s">
        <v>248</v>
      </c>
      <c r="D61" s="2" t="s">
        <v>249</v>
      </c>
      <c r="E61" s="2" t="s">
        <v>61</v>
      </c>
      <c r="F61" s="2" t="s">
        <v>110</v>
      </c>
      <c r="G61" s="2"/>
    </row>
    <row r="62" spans="1:7" x14ac:dyDescent="0.35">
      <c r="A62" s="2" t="s">
        <v>250</v>
      </c>
      <c r="B62" s="2" t="s">
        <v>251</v>
      </c>
      <c r="C62" s="2" t="s">
        <v>252</v>
      </c>
      <c r="D62" s="2" t="s">
        <v>253</v>
      </c>
      <c r="E62" s="2" t="s">
        <v>254</v>
      </c>
      <c r="F62" s="2" t="s">
        <v>110</v>
      </c>
      <c r="G62" s="2"/>
    </row>
    <row r="63" spans="1:7" x14ac:dyDescent="0.35">
      <c r="A63" s="2" t="s">
        <v>264</v>
      </c>
      <c r="B63" s="2" t="s">
        <v>265</v>
      </c>
      <c r="C63" s="2" t="s">
        <v>266</v>
      </c>
      <c r="D63" s="2" t="s">
        <v>267</v>
      </c>
      <c r="E63" s="2" t="s">
        <v>61</v>
      </c>
      <c r="F63" s="2" t="s">
        <v>110</v>
      </c>
      <c r="G63" s="2"/>
    </row>
    <row r="64" spans="1:7" x14ac:dyDescent="0.35">
      <c r="A64" s="2" t="s">
        <v>289</v>
      </c>
      <c r="B64" s="2" t="s">
        <v>290</v>
      </c>
      <c r="C64" s="2" t="s">
        <v>291</v>
      </c>
      <c r="D64" s="2" t="s">
        <v>292</v>
      </c>
      <c r="E64" s="2" t="s">
        <v>172</v>
      </c>
      <c r="F64" s="2" t="s">
        <v>110</v>
      </c>
      <c r="G64" s="2"/>
    </row>
    <row r="65" spans="1:7" x14ac:dyDescent="0.35">
      <c r="A65" s="2" t="s">
        <v>298</v>
      </c>
      <c r="B65" s="2" t="s">
        <v>299</v>
      </c>
      <c r="C65" s="2" t="s">
        <v>300</v>
      </c>
      <c r="D65" s="2" t="s">
        <v>301</v>
      </c>
      <c r="E65" s="2" t="s">
        <v>172</v>
      </c>
      <c r="F65" s="2" t="s">
        <v>110</v>
      </c>
      <c r="G65" s="2"/>
    </row>
    <row r="66" spans="1:7" x14ac:dyDescent="0.35">
      <c r="A66" s="2" t="s">
        <v>302</v>
      </c>
      <c r="B66" s="2" t="s">
        <v>303</v>
      </c>
      <c r="C66" s="2" t="s">
        <v>304</v>
      </c>
      <c r="D66" s="2" t="s">
        <v>305</v>
      </c>
      <c r="E66" s="2" t="s">
        <v>306</v>
      </c>
      <c r="F66" s="2" t="s">
        <v>110</v>
      </c>
      <c r="G66" s="2"/>
    </row>
    <row r="67" spans="1:7" x14ac:dyDescent="0.35">
      <c r="A67" s="2" t="s">
        <v>307</v>
      </c>
      <c r="B67" s="2" t="s">
        <v>308</v>
      </c>
      <c r="C67" s="2" t="s">
        <v>309</v>
      </c>
      <c r="D67" s="2" t="s">
        <v>310</v>
      </c>
      <c r="E67" s="2" t="s">
        <v>172</v>
      </c>
      <c r="F67" s="2" t="s">
        <v>110</v>
      </c>
      <c r="G67" s="2"/>
    </row>
    <row r="68" spans="1:7" x14ac:dyDescent="0.35">
      <c r="A68" s="2" t="s">
        <v>332</v>
      </c>
      <c r="B68" s="2" t="s">
        <v>333</v>
      </c>
      <c r="C68" s="2" t="s">
        <v>334</v>
      </c>
      <c r="D68" s="2" t="s">
        <v>335</v>
      </c>
      <c r="E68" s="2" t="s">
        <v>61</v>
      </c>
      <c r="F68" s="2" t="s">
        <v>110</v>
      </c>
      <c r="G68" s="2"/>
    </row>
    <row r="69" spans="1:7" x14ac:dyDescent="0.35">
      <c r="A69" s="2" t="s">
        <v>336</v>
      </c>
      <c r="B69" s="2" t="s">
        <v>337</v>
      </c>
      <c r="C69" s="2" t="s">
        <v>338</v>
      </c>
      <c r="D69" s="2" t="s">
        <v>339</v>
      </c>
      <c r="E69" s="2" t="s">
        <v>254</v>
      </c>
      <c r="F69" s="2" t="s">
        <v>110</v>
      </c>
      <c r="G69" s="2"/>
    </row>
    <row r="70" spans="1:7" x14ac:dyDescent="0.35">
      <c r="A70" s="2" t="s">
        <v>368</v>
      </c>
      <c r="B70" s="2" t="s">
        <v>369</v>
      </c>
      <c r="C70" s="2" t="s">
        <v>370</v>
      </c>
      <c r="D70" s="2" t="s">
        <v>371</v>
      </c>
      <c r="E70" s="2" t="s">
        <v>172</v>
      </c>
      <c r="F70" s="2" t="s">
        <v>110</v>
      </c>
      <c r="G70" s="2"/>
    </row>
    <row r="71" spans="1:7" x14ac:dyDescent="0.35">
      <c r="A71" s="2" t="s">
        <v>372</v>
      </c>
      <c r="B71" s="2" t="s">
        <v>373</v>
      </c>
      <c r="C71" s="2" t="s">
        <v>374</v>
      </c>
      <c r="D71" s="2" t="s">
        <v>375</v>
      </c>
      <c r="E71" s="2" t="s">
        <v>172</v>
      </c>
      <c r="F71" s="2" t="s">
        <v>110</v>
      </c>
      <c r="G71" s="2"/>
    </row>
    <row r="72" spans="1:7" x14ac:dyDescent="0.35">
      <c r="A72" s="2" t="s">
        <v>376</v>
      </c>
      <c r="B72" s="2" t="s">
        <v>377</v>
      </c>
      <c r="C72" s="2" t="s">
        <v>378</v>
      </c>
      <c r="D72" s="2" t="s">
        <v>379</v>
      </c>
      <c r="E72" s="2" t="s">
        <v>172</v>
      </c>
      <c r="F72" s="2" t="s">
        <v>110</v>
      </c>
      <c r="G72" s="2"/>
    </row>
    <row r="73" spans="1:7" x14ac:dyDescent="0.35">
      <c r="A73" s="2" t="s">
        <v>391</v>
      </c>
      <c r="B73" s="2" t="s">
        <v>392</v>
      </c>
      <c r="C73" s="2" t="s">
        <v>393</v>
      </c>
      <c r="D73" s="2" t="s">
        <v>394</v>
      </c>
      <c r="E73" s="2" t="s">
        <v>259</v>
      </c>
      <c r="F73" s="2" t="s">
        <v>110</v>
      </c>
      <c r="G73" s="2"/>
    </row>
    <row r="74" spans="1:7" x14ac:dyDescent="0.35">
      <c r="A74" s="2" t="s">
        <v>395</v>
      </c>
      <c r="B74" s="2" t="s">
        <v>396</v>
      </c>
      <c r="C74" s="2" t="s">
        <v>397</v>
      </c>
      <c r="D74" s="2" t="s">
        <v>398</v>
      </c>
      <c r="E74" s="2" t="s">
        <v>172</v>
      </c>
      <c r="F74" s="2" t="s">
        <v>110</v>
      </c>
      <c r="G74" s="2"/>
    </row>
    <row r="75" spans="1:7" x14ac:dyDescent="0.35">
      <c r="A75" s="2" t="s">
        <v>399</v>
      </c>
      <c r="B75" s="2" t="s">
        <v>400</v>
      </c>
      <c r="C75" s="2" t="s">
        <v>401</v>
      </c>
      <c r="D75" s="2" t="s">
        <v>402</v>
      </c>
      <c r="E75" s="2" t="s">
        <v>172</v>
      </c>
      <c r="F75" s="2" t="s">
        <v>110</v>
      </c>
      <c r="G75" s="2"/>
    </row>
    <row r="76" spans="1:7" x14ac:dyDescent="0.35">
      <c r="A76" s="2" t="s">
        <v>403</v>
      </c>
      <c r="B76" s="2" t="s">
        <v>404</v>
      </c>
      <c r="C76" s="2" t="s">
        <v>405</v>
      </c>
      <c r="D76" s="2" t="s">
        <v>406</v>
      </c>
      <c r="E76" s="2" t="s">
        <v>172</v>
      </c>
      <c r="F76" s="2" t="s">
        <v>110</v>
      </c>
      <c r="G76" s="2"/>
    </row>
    <row r="77" spans="1:7" x14ac:dyDescent="0.35">
      <c r="A77" s="2" t="s">
        <v>407</v>
      </c>
      <c r="B77" s="2" t="s">
        <v>408</v>
      </c>
      <c r="C77" s="2" t="s">
        <v>409</v>
      </c>
      <c r="D77" s="2" t="s">
        <v>410</v>
      </c>
      <c r="E77" s="2" t="s">
        <v>172</v>
      </c>
      <c r="F77" s="2" t="s">
        <v>110</v>
      </c>
      <c r="G77" s="2"/>
    </row>
    <row r="78" spans="1:7" x14ac:dyDescent="0.35">
      <c r="A78" s="2" t="s">
        <v>411</v>
      </c>
      <c r="B78" s="2" t="s">
        <v>412</v>
      </c>
      <c r="C78" s="2" t="s">
        <v>413</v>
      </c>
      <c r="D78" s="2" t="s">
        <v>414</v>
      </c>
      <c r="E78" s="2" t="s">
        <v>61</v>
      </c>
      <c r="F78" s="2" t="s">
        <v>110</v>
      </c>
      <c r="G78" s="2"/>
    </row>
    <row r="79" spans="1:7" x14ac:dyDescent="0.35">
      <c r="A79" s="2" t="s">
        <v>420</v>
      </c>
      <c r="B79" s="2" t="s">
        <v>421</v>
      </c>
      <c r="C79" s="2" t="s">
        <v>422</v>
      </c>
      <c r="D79" s="2" t="s">
        <v>423</v>
      </c>
      <c r="E79" s="2" t="s">
        <v>259</v>
      </c>
      <c r="F79" s="2" t="s">
        <v>110</v>
      </c>
      <c r="G79" s="2"/>
    </row>
    <row r="80" spans="1:7" x14ac:dyDescent="0.35">
      <c r="A80" s="2" t="s">
        <v>436</v>
      </c>
      <c r="B80" s="2" t="s">
        <v>437</v>
      </c>
      <c r="C80" s="2" t="s">
        <v>438</v>
      </c>
      <c r="D80" s="2" t="s">
        <v>439</v>
      </c>
      <c r="E80" s="2" t="s">
        <v>172</v>
      </c>
      <c r="F80" s="2" t="s">
        <v>110</v>
      </c>
      <c r="G80" s="2"/>
    </row>
    <row r="81" spans="1:7" x14ac:dyDescent="0.35">
      <c r="A81" s="2" t="s">
        <v>470</v>
      </c>
      <c r="B81" s="2" t="s">
        <v>471</v>
      </c>
      <c r="C81" s="2" t="s">
        <v>472</v>
      </c>
      <c r="D81" s="2" t="s">
        <v>473</v>
      </c>
      <c r="E81" s="2" t="s">
        <v>172</v>
      </c>
      <c r="F81" s="2" t="s">
        <v>110</v>
      </c>
      <c r="G81" s="2"/>
    </row>
    <row r="82" spans="1:7" x14ac:dyDescent="0.35">
      <c r="A82" s="2" t="s">
        <v>487</v>
      </c>
      <c r="B82" s="2" t="s">
        <v>488</v>
      </c>
      <c r="C82" s="2" t="s">
        <v>489</v>
      </c>
      <c r="D82" s="2" t="s">
        <v>490</v>
      </c>
      <c r="E82" s="2" t="s">
        <v>172</v>
      </c>
      <c r="F82" s="2" t="s">
        <v>110</v>
      </c>
      <c r="G82" s="2"/>
    </row>
    <row r="83" spans="1:7" x14ac:dyDescent="0.35">
      <c r="A83" s="2" t="s">
        <v>498</v>
      </c>
      <c r="B83" s="2" t="s">
        <v>499</v>
      </c>
      <c r="C83" s="2" t="s">
        <v>500</v>
      </c>
      <c r="D83" s="2" t="s">
        <v>501</v>
      </c>
      <c r="E83" s="2" t="s">
        <v>61</v>
      </c>
      <c r="F83" s="2" t="s">
        <v>110</v>
      </c>
      <c r="G83" s="2"/>
    </row>
    <row r="84" spans="1:7" x14ac:dyDescent="0.35">
      <c r="A84" s="2" t="s">
        <v>502</v>
      </c>
      <c r="B84" s="2" t="s">
        <v>503</v>
      </c>
      <c r="C84" s="2" t="s">
        <v>504</v>
      </c>
      <c r="D84" s="2" t="s">
        <v>505</v>
      </c>
      <c r="E84" s="2" t="s">
        <v>172</v>
      </c>
      <c r="F84" s="2" t="s">
        <v>110</v>
      </c>
      <c r="G84" s="2"/>
    </row>
    <row r="85" spans="1:7" x14ac:dyDescent="0.35">
      <c r="A85" s="2" t="s">
        <v>509</v>
      </c>
      <c r="B85" s="2" t="s">
        <v>510</v>
      </c>
      <c r="C85" s="2" t="s">
        <v>511</v>
      </c>
      <c r="D85" s="2" t="s">
        <v>512</v>
      </c>
      <c r="E85" s="2" t="s">
        <v>172</v>
      </c>
      <c r="F85" s="2" t="s">
        <v>110</v>
      </c>
      <c r="G85" s="2"/>
    </row>
    <row r="86" spans="1:7" x14ac:dyDescent="0.35">
      <c r="A86" s="2" t="s">
        <v>513</v>
      </c>
      <c r="B86" s="2" t="s">
        <v>514</v>
      </c>
      <c r="C86" s="2" t="s">
        <v>515</v>
      </c>
      <c r="D86" s="2" t="s">
        <v>516</v>
      </c>
      <c r="E86" s="2" t="s">
        <v>172</v>
      </c>
      <c r="F86" s="2" t="s">
        <v>110</v>
      </c>
      <c r="G86" s="2"/>
    </row>
    <row r="87" spans="1:7" x14ac:dyDescent="0.35">
      <c r="A87" s="2" t="s">
        <v>521</v>
      </c>
      <c r="B87" s="2" t="s">
        <v>522</v>
      </c>
      <c r="C87" s="2" t="s">
        <v>523</v>
      </c>
      <c r="D87" s="2" t="s">
        <v>524</v>
      </c>
      <c r="E87" s="2" t="s">
        <v>172</v>
      </c>
      <c r="F87" s="2" t="s">
        <v>110</v>
      </c>
      <c r="G87" s="2"/>
    </row>
    <row r="88" spans="1:7" x14ac:dyDescent="0.35">
      <c r="A88" s="2" t="s">
        <v>559</v>
      </c>
      <c r="B88" s="2" t="s">
        <v>560</v>
      </c>
      <c r="C88" s="2" t="s">
        <v>561</v>
      </c>
      <c r="D88" s="2" t="s">
        <v>562</v>
      </c>
      <c r="E88" s="2" t="s">
        <v>259</v>
      </c>
      <c r="F88" s="2" t="s">
        <v>110</v>
      </c>
      <c r="G88" s="2"/>
    </row>
    <row r="89" spans="1:7" x14ac:dyDescent="0.35">
      <c r="A89" s="2" t="s">
        <v>572</v>
      </c>
      <c r="B89" s="2" t="s">
        <v>573</v>
      </c>
      <c r="C89" s="2" t="s">
        <v>574</v>
      </c>
      <c r="D89" s="2" t="s">
        <v>575</v>
      </c>
      <c r="E89" s="2" t="s">
        <v>87</v>
      </c>
      <c r="F89" s="2" t="s">
        <v>110</v>
      </c>
      <c r="G89" s="2" t="s">
        <v>576</v>
      </c>
    </row>
    <row r="90" spans="1:7" x14ac:dyDescent="0.35">
      <c r="A90" s="2" t="s">
        <v>589</v>
      </c>
      <c r="B90" s="2" t="s">
        <v>590</v>
      </c>
      <c r="C90" s="2" t="s">
        <v>591</v>
      </c>
      <c r="D90" s="2" t="s">
        <v>592</v>
      </c>
      <c r="E90" s="2" t="s">
        <v>145</v>
      </c>
      <c r="F90" s="2" t="s">
        <v>110</v>
      </c>
      <c r="G90" s="2"/>
    </row>
    <row r="91" spans="1:7" x14ac:dyDescent="0.35">
      <c r="A91" s="2" t="s">
        <v>607</v>
      </c>
      <c r="B91" s="2" t="s">
        <v>608</v>
      </c>
      <c r="C91" s="2" t="s">
        <v>609</v>
      </c>
      <c r="D91" s="2" t="s">
        <v>610</v>
      </c>
      <c r="E91" s="2" t="s">
        <v>172</v>
      </c>
      <c r="F91" s="2" t="s">
        <v>110</v>
      </c>
      <c r="G91" s="2"/>
    </row>
    <row r="92" spans="1:7" x14ac:dyDescent="0.35">
      <c r="A92" s="2" t="s">
        <v>615</v>
      </c>
      <c r="B92" s="2" t="s">
        <v>616</v>
      </c>
      <c r="C92" s="2" t="s">
        <v>617</v>
      </c>
      <c r="D92" s="2" t="s">
        <v>618</v>
      </c>
      <c r="E92" s="2" t="s">
        <v>259</v>
      </c>
      <c r="F92" s="2" t="s">
        <v>110</v>
      </c>
      <c r="G92" s="2"/>
    </row>
    <row r="93" spans="1:7" x14ac:dyDescent="0.35">
      <c r="A93" s="2" t="s">
        <v>619</v>
      </c>
      <c r="B93" s="2" t="s">
        <v>620</v>
      </c>
      <c r="C93" s="2" t="s">
        <v>621</v>
      </c>
      <c r="D93" s="2" t="s">
        <v>622</v>
      </c>
      <c r="E93" s="2" t="s">
        <v>172</v>
      </c>
      <c r="F93" s="2" t="s">
        <v>110</v>
      </c>
      <c r="G93" s="2"/>
    </row>
    <row r="94" spans="1:7" x14ac:dyDescent="0.35">
      <c r="A94" s="2" t="s">
        <v>638</v>
      </c>
      <c r="B94" s="2" t="s">
        <v>639</v>
      </c>
      <c r="C94" s="2" t="s">
        <v>640</v>
      </c>
      <c r="D94" s="2" t="s">
        <v>641</v>
      </c>
      <c r="E94" s="2" t="s">
        <v>145</v>
      </c>
      <c r="F94" s="2" t="s">
        <v>110</v>
      </c>
      <c r="G94" s="2"/>
    </row>
    <row r="95" spans="1:7" x14ac:dyDescent="0.35">
      <c r="A95" s="2" t="s">
        <v>686</v>
      </c>
      <c r="B95" s="2" t="s">
        <v>687</v>
      </c>
      <c r="C95" s="2" t="s">
        <v>688</v>
      </c>
      <c r="D95" s="2" t="s">
        <v>689</v>
      </c>
      <c r="E95" s="2" t="s">
        <v>172</v>
      </c>
      <c r="F95" s="2" t="s">
        <v>110</v>
      </c>
      <c r="G95" s="2"/>
    </row>
    <row r="96" spans="1:7" x14ac:dyDescent="0.35">
      <c r="A96" s="2" t="s">
        <v>690</v>
      </c>
      <c r="B96" s="2" t="s">
        <v>691</v>
      </c>
      <c r="C96" s="2" t="s">
        <v>692</v>
      </c>
      <c r="D96" s="2" t="s">
        <v>693</v>
      </c>
      <c r="E96" s="2" t="s">
        <v>172</v>
      </c>
      <c r="F96" s="2" t="s">
        <v>110</v>
      </c>
      <c r="G96" s="2"/>
    </row>
    <row r="97" spans="1:7" x14ac:dyDescent="0.35">
      <c r="A97" s="2" t="s">
        <v>698</v>
      </c>
      <c r="B97" s="2" t="s">
        <v>699</v>
      </c>
      <c r="C97" s="2" t="s">
        <v>700</v>
      </c>
      <c r="D97" s="2" t="s">
        <v>701</v>
      </c>
      <c r="E97" s="2" t="s">
        <v>172</v>
      </c>
      <c r="F97" s="2" t="s">
        <v>110</v>
      </c>
      <c r="G97" s="2"/>
    </row>
    <row r="98" spans="1:7" x14ac:dyDescent="0.35">
      <c r="A98" s="2" t="s">
        <v>720</v>
      </c>
      <c r="B98" s="2" t="s">
        <v>721</v>
      </c>
      <c r="C98" s="2" t="s">
        <v>722</v>
      </c>
      <c r="D98" s="2" t="s">
        <v>723</v>
      </c>
      <c r="E98" s="2" t="s">
        <v>172</v>
      </c>
      <c r="F98" s="2" t="s">
        <v>110</v>
      </c>
      <c r="G98" s="2"/>
    </row>
    <row r="99" spans="1:7" x14ac:dyDescent="0.35">
      <c r="A99" s="2" t="s">
        <v>741</v>
      </c>
      <c r="B99" s="2" t="s">
        <v>742</v>
      </c>
      <c r="C99" s="2" t="s">
        <v>743</v>
      </c>
      <c r="D99" s="2" t="s">
        <v>744</v>
      </c>
      <c r="E99" s="2" t="s">
        <v>172</v>
      </c>
      <c r="F99" s="2" t="s">
        <v>110</v>
      </c>
      <c r="G99" s="2"/>
    </row>
    <row r="100" spans="1:7" x14ac:dyDescent="0.35">
      <c r="A100" s="2" t="s">
        <v>763</v>
      </c>
      <c r="B100" s="2" t="s">
        <v>764</v>
      </c>
      <c r="C100" s="2" t="s">
        <v>765</v>
      </c>
      <c r="D100" s="2" t="s">
        <v>766</v>
      </c>
      <c r="E100" s="2" t="s">
        <v>172</v>
      </c>
      <c r="F100" s="2" t="s">
        <v>110</v>
      </c>
      <c r="G100" s="2"/>
    </row>
    <row r="101" spans="1:7" x14ac:dyDescent="0.35">
      <c r="A101" s="2" t="s">
        <v>767</v>
      </c>
      <c r="B101" s="2" t="s">
        <v>768</v>
      </c>
      <c r="C101" s="2" t="s">
        <v>769</v>
      </c>
      <c r="D101" s="2" t="s">
        <v>770</v>
      </c>
      <c r="E101" s="2" t="s">
        <v>771</v>
      </c>
      <c r="F101" s="2" t="s">
        <v>110</v>
      </c>
      <c r="G101" s="2"/>
    </row>
    <row r="102" spans="1:7" x14ac:dyDescent="0.35">
      <c r="A102" s="2" t="s">
        <v>782</v>
      </c>
      <c r="B102" s="2" t="s">
        <v>783</v>
      </c>
      <c r="C102" s="2" t="s">
        <v>784</v>
      </c>
      <c r="D102" s="2" t="s">
        <v>785</v>
      </c>
      <c r="E102" s="2" t="s">
        <v>172</v>
      </c>
      <c r="F102" s="2" t="s">
        <v>110</v>
      </c>
      <c r="G102" s="2"/>
    </row>
    <row r="103" spans="1:7" x14ac:dyDescent="0.35">
      <c r="A103" s="2" t="s">
        <v>806</v>
      </c>
      <c r="B103" s="2" t="s">
        <v>807</v>
      </c>
      <c r="C103" s="2" t="s">
        <v>808</v>
      </c>
      <c r="D103" s="2" t="s">
        <v>809</v>
      </c>
      <c r="E103" s="2" t="s">
        <v>172</v>
      </c>
      <c r="F103" s="2" t="s">
        <v>110</v>
      </c>
      <c r="G103" s="2"/>
    </row>
    <row r="104" spans="1:7" x14ac:dyDescent="0.35">
      <c r="A104" s="2" t="s">
        <v>823</v>
      </c>
      <c r="B104" s="2" t="s">
        <v>824</v>
      </c>
      <c r="C104" s="2" t="s">
        <v>825</v>
      </c>
      <c r="D104" s="2" t="s">
        <v>826</v>
      </c>
      <c r="E104" s="2" t="s">
        <v>172</v>
      </c>
      <c r="F104" s="2" t="s">
        <v>110</v>
      </c>
      <c r="G104" s="2"/>
    </row>
    <row r="105" spans="1:7" x14ac:dyDescent="0.35">
      <c r="A105" s="2" t="s">
        <v>844</v>
      </c>
      <c r="B105" s="2" t="s">
        <v>845</v>
      </c>
      <c r="C105" s="2" t="s">
        <v>846</v>
      </c>
      <c r="D105" s="2" t="s">
        <v>847</v>
      </c>
      <c r="E105" s="2" t="s">
        <v>172</v>
      </c>
      <c r="F105" s="2" t="s">
        <v>110</v>
      </c>
      <c r="G105" s="2"/>
    </row>
    <row r="106" spans="1:7" x14ac:dyDescent="0.35">
      <c r="A106" s="2" t="s">
        <v>30</v>
      </c>
      <c r="B106" s="2" t="s">
        <v>852</v>
      </c>
      <c r="C106" s="2" t="s">
        <v>853</v>
      </c>
      <c r="D106" s="2" t="s">
        <v>854</v>
      </c>
      <c r="E106" s="2" t="s">
        <v>172</v>
      </c>
      <c r="F106" s="2" t="s">
        <v>110</v>
      </c>
      <c r="G106" s="2"/>
    </row>
    <row r="107" spans="1:7" x14ac:dyDescent="0.35">
      <c r="A107" s="2" t="s">
        <v>30</v>
      </c>
      <c r="B107" s="2" t="s">
        <v>855</v>
      </c>
      <c r="C107" s="2" t="s">
        <v>856</v>
      </c>
      <c r="D107" s="2" t="s">
        <v>857</v>
      </c>
      <c r="E107" s="2" t="s">
        <v>172</v>
      </c>
      <c r="F107" s="2" t="s">
        <v>110</v>
      </c>
      <c r="G107" s="2"/>
    </row>
    <row r="108" spans="1:7" x14ac:dyDescent="0.35">
      <c r="A108" s="2" t="s">
        <v>863</v>
      </c>
      <c r="B108" s="2" t="s">
        <v>864</v>
      </c>
      <c r="C108" s="2" t="s">
        <v>865</v>
      </c>
      <c r="D108" s="2" t="s">
        <v>866</v>
      </c>
      <c r="E108" s="2" t="s">
        <v>172</v>
      </c>
      <c r="F108" s="2" t="s">
        <v>110</v>
      </c>
      <c r="G108" s="2"/>
    </row>
    <row r="109" spans="1:7" x14ac:dyDescent="0.35">
      <c r="A109" s="2" t="s">
        <v>867</v>
      </c>
      <c r="B109" s="2" t="s">
        <v>868</v>
      </c>
      <c r="C109" s="2" t="s">
        <v>869</v>
      </c>
      <c r="D109" s="2" t="s">
        <v>870</v>
      </c>
      <c r="E109" s="2" t="s">
        <v>172</v>
      </c>
      <c r="F109" s="2" t="s">
        <v>110</v>
      </c>
      <c r="G109" s="2"/>
    </row>
    <row r="110" spans="1:7" x14ac:dyDescent="0.35">
      <c r="A110" s="2" t="s">
        <v>889</v>
      </c>
      <c r="B110" s="2" t="s">
        <v>890</v>
      </c>
      <c r="C110" s="2" t="s">
        <v>891</v>
      </c>
      <c r="D110" s="2" t="s">
        <v>892</v>
      </c>
      <c r="E110" s="2" t="s">
        <v>172</v>
      </c>
      <c r="F110" s="2" t="s">
        <v>110</v>
      </c>
      <c r="G110" s="2"/>
    </row>
    <row r="111" spans="1:7" x14ac:dyDescent="0.35">
      <c r="A111" s="2" t="s">
        <v>903</v>
      </c>
      <c r="B111" s="2" t="s">
        <v>904</v>
      </c>
      <c r="C111" s="2" t="s">
        <v>905</v>
      </c>
      <c r="D111" s="2" t="s">
        <v>906</v>
      </c>
      <c r="E111" s="2" t="s">
        <v>172</v>
      </c>
      <c r="F111" s="2" t="s">
        <v>110</v>
      </c>
      <c r="G111" s="2"/>
    </row>
    <row r="112" spans="1:7" x14ac:dyDescent="0.35">
      <c r="A112" s="2" t="s">
        <v>30</v>
      </c>
      <c r="B112" s="2" t="s">
        <v>941</v>
      </c>
      <c r="C112" s="2" t="s">
        <v>942</v>
      </c>
      <c r="D112" s="2" t="s">
        <v>943</v>
      </c>
      <c r="E112" s="2" t="s">
        <v>172</v>
      </c>
      <c r="F112" s="2" t="s">
        <v>110</v>
      </c>
      <c r="G112" s="2"/>
    </row>
    <row r="113" spans="1:7" x14ac:dyDescent="0.35">
      <c r="A113" s="2" t="s">
        <v>1014</v>
      </c>
      <c r="B113" s="2" t="s">
        <v>1015</v>
      </c>
      <c r="C113" s="2" t="s">
        <v>1016</v>
      </c>
      <c r="D113" s="2" t="s">
        <v>1017</v>
      </c>
      <c r="E113" s="2" t="s">
        <v>172</v>
      </c>
      <c r="F113" s="2" t="s">
        <v>110</v>
      </c>
      <c r="G113" s="2"/>
    </row>
    <row r="114" spans="1:7" x14ac:dyDescent="0.35">
      <c r="A114" s="2" t="s">
        <v>30</v>
      </c>
      <c r="B114" s="2" t="s">
        <v>1018</v>
      </c>
      <c r="C114" s="2" t="s">
        <v>1019</v>
      </c>
      <c r="D114" s="2" t="s">
        <v>1020</v>
      </c>
      <c r="E114" s="2" t="s">
        <v>477</v>
      </c>
      <c r="F114" s="2" t="s">
        <v>110</v>
      </c>
      <c r="G114" s="2"/>
    </row>
    <row r="115" spans="1:7" x14ac:dyDescent="0.35">
      <c r="A115" s="2" t="s">
        <v>1021</v>
      </c>
      <c r="B115" s="2" t="s">
        <v>1022</v>
      </c>
      <c r="C115" s="2" t="s">
        <v>1023</v>
      </c>
      <c r="D115" s="2" t="s">
        <v>1024</v>
      </c>
      <c r="E115" s="2" t="s">
        <v>172</v>
      </c>
      <c r="F115" s="2" t="s">
        <v>110</v>
      </c>
      <c r="G115" s="2"/>
    </row>
    <row r="116" spans="1:7" x14ac:dyDescent="0.35">
      <c r="A116" s="2" t="s">
        <v>30</v>
      </c>
      <c r="B116" s="2" t="s">
        <v>1044</v>
      </c>
      <c r="C116" s="2" t="s">
        <v>1045</v>
      </c>
      <c r="D116" s="2" t="s">
        <v>1030</v>
      </c>
      <c r="E116" s="2" t="s">
        <v>172</v>
      </c>
      <c r="F116" s="2" t="s">
        <v>110</v>
      </c>
      <c r="G116" s="2"/>
    </row>
    <row r="117" spans="1:7" x14ac:dyDescent="0.35">
      <c r="A117" s="2" t="s">
        <v>214</v>
      </c>
      <c r="B117" s="2" t="s">
        <v>215</v>
      </c>
      <c r="C117" s="2" t="s">
        <v>216</v>
      </c>
      <c r="D117" s="2" t="s">
        <v>217</v>
      </c>
      <c r="E117" s="2" t="s">
        <v>218</v>
      </c>
      <c r="F117" s="2" t="s">
        <v>219</v>
      </c>
      <c r="G117" s="2" t="s">
        <v>220</v>
      </c>
    </row>
    <row r="118" spans="1:7" x14ac:dyDescent="0.35">
      <c r="A118" s="2" t="s">
        <v>225</v>
      </c>
      <c r="B118" s="2" t="s">
        <v>226</v>
      </c>
      <c r="C118" s="2" t="s">
        <v>227</v>
      </c>
      <c r="D118" s="2" t="s">
        <v>228</v>
      </c>
      <c r="E118" s="2" t="s">
        <v>40</v>
      </c>
      <c r="F118" s="2" t="s">
        <v>219</v>
      </c>
      <c r="G118" s="2"/>
    </row>
    <row r="119" spans="1:7" x14ac:dyDescent="0.35">
      <c r="A119" s="2" t="s">
        <v>50</v>
      </c>
      <c r="B119" s="2" t="s">
        <v>51</v>
      </c>
      <c r="C119" s="2" t="s">
        <v>52</v>
      </c>
      <c r="D119" s="2" t="s">
        <v>53</v>
      </c>
      <c r="E119" s="2" t="s">
        <v>54</v>
      </c>
      <c r="F119" s="2" t="s">
        <v>55</v>
      </c>
      <c r="G119" s="2" t="s">
        <v>56</v>
      </c>
    </row>
    <row r="120" spans="1:7" x14ac:dyDescent="0.35">
      <c r="A120" s="2" t="s">
        <v>101</v>
      </c>
      <c r="B120" s="2" t="s">
        <v>102</v>
      </c>
      <c r="C120" s="2" t="s">
        <v>103</v>
      </c>
      <c r="D120" s="2" t="s">
        <v>104</v>
      </c>
      <c r="E120" s="2" t="s">
        <v>105</v>
      </c>
      <c r="F120" s="2" t="s">
        <v>55</v>
      </c>
      <c r="G120" s="2"/>
    </row>
    <row r="121" spans="1:7" x14ac:dyDescent="0.35">
      <c r="A121" s="2" t="s">
        <v>111</v>
      </c>
      <c r="B121" s="2" t="s">
        <v>112</v>
      </c>
      <c r="C121" s="2" t="s">
        <v>113</v>
      </c>
      <c r="D121" s="2" t="s">
        <v>114</v>
      </c>
      <c r="E121" s="2" t="s">
        <v>34</v>
      </c>
      <c r="F121" s="2" t="s">
        <v>55</v>
      </c>
      <c r="G121" s="2"/>
    </row>
    <row r="122" spans="1:7" x14ac:dyDescent="0.35">
      <c r="A122" s="2" t="s">
        <v>124</v>
      </c>
      <c r="B122" s="2" t="s">
        <v>125</v>
      </c>
      <c r="C122" s="2" t="s">
        <v>126</v>
      </c>
      <c r="D122" s="2" t="s">
        <v>127</v>
      </c>
      <c r="E122" s="2" t="s">
        <v>34</v>
      </c>
      <c r="F122" s="2" t="s">
        <v>55</v>
      </c>
      <c r="G122" s="2"/>
    </row>
    <row r="123" spans="1:7" x14ac:dyDescent="0.35">
      <c r="A123" s="2" t="s">
        <v>147</v>
      </c>
      <c r="B123" s="2" t="s">
        <v>148</v>
      </c>
      <c r="C123" s="2" t="s">
        <v>149</v>
      </c>
      <c r="D123" s="2" t="s">
        <v>150</v>
      </c>
      <c r="E123" s="2" t="s">
        <v>34</v>
      </c>
      <c r="F123" s="2" t="s">
        <v>55</v>
      </c>
      <c r="G123" s="2"/>
    </row>
    <row r="124" spans="1:7" x14ac:dyDescent="0.35">
      <c r="A124" s="2" t="s">
        <v>202</v>
      </c>
      <c r="B124" s="2" t="s">
        <v>203</v>
      </c>
      <c r="C124" s="2" t="s">
        <v>204</v>
      </c>
      <c r="D124" s="2" t="s">
        <v>205</v>
      </c>
      <c r="E124" s="2" t="s">
        <v>34</v>
      </c>
      <c r="F124" s="2" t="s">
        <v>55</v>
      </c>
      <c r="G124" s="2"/>
    </row>
    <row r="125" spans="1:7" x14ac:dyDescent="0.35">
      <c r="A125" s="2" t="s">
        <v>221</v>
      </c>
      <c r="B125" s="2" t="s">
        <v>222</v>
      </c>
      <c r="C125" s="2" t="s">
        <v>223</v>
      </c>
      <c r="D125" s="2" t="s">
        <v>224</v>
      </c>
      <c r="E125" s="2" t="s">
        <v>34</v>
      </c>
      <c r="F125" s="2" t="s">
        <v>55</v>
      </c>
      <c r="G125" s="2"/>
    </row>
    <row r="126" spans="1:7" x14ac:dyDescent="0.35">
      <c r="A126" s="2" t="s">
        <v>229</v>
      </c>
      <c r="B126" s="2" t="s">
        <v>230</v>
      </c>
      <c r="C126" s="2" t="s">
        <v>231</v>
      </c>
      <c r="D126" s="2" t="s">
        <v>232</v>
      </c>
      <c r="E126" s="2" t="s">
        <v>34</v>
      </c>
      <c r="F126" s="2" t="s">
        <v>55</v>
      </c>
      <c r="G126" s="2" t="s">
        <v>233</v>
      </c>
    </row>
    <row r="127" spans="1:7" x14ac:dyDescent="0.35">
      <c r="A127" s="2" t="s">
        <v>234</v>
      </c>
      <c r="B127" s="2" t="s">
        <v>235</v>
      </c>
      <c r="C127" s="2" t="s">
        <v>236</v>
      </c>
      <c r="D127" s="2" t="s">
        <v>237</v>
      </c>
      <c r="E127" s="2" t="s">
        <v>34</v>
      </c>
      <c r="F127" s="2" t="s">
        <v>55</v>
      </c>
      <c r="G127" s="2"/>
    </row>
    <row r="128" spans="1:7" x14ac:dyDescent="0.35">
      <c r="A128" s="2" t="s">
        <v>260</v>
      </c>
      <c r="B128" s="2" t="s">
        <v>261</v>
      </c>
      <c r="C128" s="2" t="s">
        <v>262</v>
      </c>
      <c r="D128" s="2" t="s">
        <v>263</v>
      </c>
      <c r="E128" s="2" t="s">
        <v>34</v>
      </c>
      <c r="F128" s="2" t="s">
        <v>55</v>
      </c>
      <c r="G128" s="2"/>
    </row>
    <row r="129" spans="1:7" x14ac:dyDescent="0.35">
      <c r="A129" s="2" t="s">
        <v>293</v>
      </c>
      <c r="B129" s="2" t="s">
        <v>294</v>
      </c>
      <c r="C129" s="2" t="s">
        <v>295</v>
      </c>
      <c r="D129" s="2" t="s">
        <v>296</v>
      </c>
      <c r="E129" s="2" t="s">
        <v>34</v>
      </c>
      <c r="F129" s="2" t="s">
        <v>55</v>
      </c>
      <c r="G129" s="2" t="s">
        <v>297</v>
      </c>
    </row>
    <row r="130" spans="1:7" x14ac:dyDescent="0.35">
      <c r="A130" s="2" t="s">
        <v>340</v>
      </c>
      <c r="B130" s="2" t="s">
        <v>341</v>
      </c>
      <c r="C130" s="2" t="s">
        <v>342</v>
      </c>
      <c r="D130" s="2" t="s">
        <v>339</v>
      </c>
      <c r="E130" s="2" t="s">
        <v>34</v>
      </c>
      <c r="F130" s="2" t="s">
        <v>55</v>
      </c>
      <c r="G130" s="2"/>
    </row>
    <row r="131" spans="1:7" x14ac:dyDescent="0.35">
      <c r="A131" s="2" t="s">
        <v>354</v>
      </c>
      <c r="B131" s="2" t="s">
        <v>355</v>
      </c>
      <c r="C131" s="2" t="s">
        <v>356</v>
      </c>
      <c r="D131" s="2" t="s">
        <v>357</v>
      </c>
      <c r="E131" s="2" t="s">
        <v>34</v>
      </c>
      <c r="F131" s="2" t="s">
        <v>55</v>
      </c>
      <c r="G131" s="2"/>
    </row>
    <row r="132" spans="1:7" x14ac:dyDescent="0.35">
      <c r="A132" s="2" t="s">
        <v>358</v>
      </c>
      <c r="B132" s="2" t="s">
        <v>359</v>
      </c>
      <c r="C132" s="2" t="s">
        <v>360</v>
      </c>
      <c r="D132" s="2" t="s">
        <v>361</v>
      </c>
      <c r="E132" s="2" t="s">
        <v>34</v>
      </c>
      <c r="F132" s="2" t="s">
        <v>55</v>
      </c>
      <c r="G132" s="2" t="s">
        <v>362</v>
      </c>
    </row>
    <row r="133" spans="1:7" x14ac:dyDescent="0.35">
      <c r="A133" s="2" t="s">
        <v>428</v>
      </c>
      <c r="B133" s="2" t="s">
        <v>429</v>
      </c>
      <c r="C133" s="2" t="s">
        <v>430</v>
      </c>
      <c r="D133" s="2" t="s">
        <v>431</v>
      </c>
      <c r="E133" s="2" t="s">
        <v>34</v>
      </c>
      <c r="F133" s="2" t="s">
        <v>55</v>
      </c>
      <c r="G133" s="2"/>
    </row>
    <row r="134" spans="1:7" x14ac:dyDescent="0.35">
      <c r="A134" s="2" t="s">
        <v>462</v>
      </c>
      <c r="B134" s="2" t="s">
        <v>463</v>
      </c>
      <c r="C134" s="2" t="s">
        <v>464</v>
      </c>
      <c r="D134" s="2" t="s">
        <v>465</v>
      </c>
      <c r="E134" s="2" t="s">
        <v>34</v>
      </c>
      <c r="F134" s="2" t="s">
        <v>55</v>
      </c>
      <c r="G134" s="2" t="s">
        <v>466</v>
      </c>
    </row>
    <row r="135" spans="1:7" x14ac:dyDescent="0.35">
      <c r="A135" s="2" t="s">
        <v>593</v>
      </c>
      <c r="B135" s="2" t="s">
        <v>594</v>
      </c>
      <c r="C135" s="2" t="s">
        <v>595</v>
      </c>
      <c r="D135" s="2" t="s">
        <v>596</v>
      </c>
      <c r="E135" s="2" t="s">
        <v>34</v>
      </c>
      <c r="F135" s="2" t="s">
        <v>55</v>
      </c>
      <c r="G135" s="2" t="s">
        <v>597</v>
      </c>
    </row>
    <row r="136" spans="1:7" x14ac:dyDescent="0.35">
      <c r="A136" s="2" t="s">
        <v>642</v>
      </c>
      <c r="B136" s="2" t="s">
        <v>643</v>
      </c>
      <c r="C136" s="2" t="s">
        <v>644</v>
      </c>
      <c r="D136" s="2" t="s">
        <v>645</v>
      </c>
      <c r="E136" s="2" t="s">
        <v>34</v>
      </c>
      <c r="F136" s="2" t="s">
        <v>55</v>
      </c>
      <c r="G136" s="2"/>
    </row>
    <row r="137" spans="1:7" x14ac:dyDescent="0.35">
      <c r="A137" s="2" t="s">
        <v>320</v>
      </c>
      <c r="B137" s="2" t="s">
        <v>321</v>
      </c>
      <c r="C137" s="2" t="s">
        <v>322</v>
      </c>
      <c r="D137" s="2" t="s">
        <v>323</v>
      </c>
      <c r="E137" s="2" t="s">
        <v>61</v>
      </c>
      <c r="F137" s="2" t="s">
        <v>324</v>
      </c>
      <c r="G137" s="2"/>
    </row>
    <row r="138" spans="1:7" x14ac:dyDescent="0.35">
      <c r="A138" s="2" t="s">
        <v>672</v>
      </c>
      <c r="B138" s="2" t="s">
        <v>673</v>
      </c>
      <c r="C138" s="2" t="s">
        <v>674</v>
      </c>
      <c r="D138" s="2" t="s">
        <v>675</v>
      </c>
      <c r="E138" s="2" t="s">
        <v>676</v>
      </c>
      <c r="F138" s="2" t="s">
        <v>324</v>
      </c>
      <c r="G138" s="2"/>
    </row>
    <row r="139" spans="1:7" x14ac:dyDescent="0.35">
      <c r="A139" s="2" t="s">
        <v>753</v>
      </c>
      <c r="B139" s="2" t="s">
        <v>754</v>
      </c>
      <c r="C139" s="2" t="s">
        <v>755</v>
      </c>
      <c r="D139" s="2" t="s">
        <v>756</v>
      </c>
      <c r="E139" s="2" t="s">
        <v>61</v>
      </c>
      <c r="F139" s="2" t="s">
        <v>324</v>
      </c>
      <c r="G139" s="2"/>
    </row>
    <row r="140" spans="1:7" x14ac:dyDescent="0.35">
      <c r="A140" s="2" t="s">
        <v>89</v>
      </c>
      <c r="B140" s="2" t="s">
        <v>90</v>
      </c>
      <c r="C140" s="2" t="s">
        <v>91</v>
      </c>
      <c r="D140" s="2" t="s">
        <v>92</v>
      </c>
      <c r="E140" s="2" t="s">
        <v>93</v>
      </c>
      <c r="F140" s="2" t="s">
        <v>94</v>
      </c>
      <c r="G140" s="2"/>
    </row>
    <row r="141" spans="1:7" x14ac:dyDescent="0.35">
      <c r="A141" s="2" t="s">
        <v>132</v>
      </c>
      <c r="B141" s="2" t="s">
        <v>133</v>
      </c>
      <c r="C141" s="2" t="s">
        <v>134</v>
      </c>
      <c r="D141" s="2" t="s">
        <v>135</v>
      </c>
      <c r="E141" s="2" t="s">
        <v>93</v>
      </c>
      <c r="F141" s="2" t="s">
        <v>94</v>
      </c>
      <c r="G141" s="2"/>
    </row>
    <row r="142" spans="1:7" x14ac:dyDescent="0.35">
      <c r="A142" s="2" t="s">
        <v>491</v>
      </c>
      <c r="B142" s="2" t="s">
        <v>492</v>
      </c>
      <c r="C142" s="2" t="s">
        <v>493</v>
      </c>
      <c r="D142" s="2" t="s">
        <v>490</v>
      </c>
      <c r="E142" s="2" t="s">
        <v>87</v>
      </c>
      <c r="F142" s="2" t="s">
        <v>94</v>
      </c>
      <c r="G142" s="2"/>
    </row>
    <row r="143" spans="1:7" x14ac:dyDescent="0.35">
      <c r="A143" s="2" t="s">
        <v>494</v>
      </c>
      <c r="B143" s="2" t="s">
        <v>495</v>
      </c>
      <c r="C143" s="2" t="s">
        <v>496</v>
      </c>
      <c r="D143" s="2" t="s">
        <v>497</v>
      </c>
      <c r="E143" s="2" t="s">
        <v>93</v>
      </c>
      <c r="F143" s="2" t="s">
        <v>94</v>
      </c>
      <c r="G143" s="2"/>
    </row>
    <row r="144" spans="1:7" x14ac:dyDescent="0.35">
      <c r="A144" s="2" t="s">
        <v>554</v>
      </c>
      <c r="B144" s="2" t="s">
        <v>555</v>
      </c>
      <c r="C144" s="2" t="s">
        <v>556</v>
      </c>
      <c r="D144" s="2" t="s">
        <v>557</v>
      </c>
      <c r="E144" s="2" t="s">
        <v>87</v>
      </c>
      <c r="F144" s="2" t="s">
        <v>94</v>
      </c>
      <c r="G144" s="2" t="s">
        <v>558</v>
      </c>
    </row>
    <row r="145" spans="1:7" x14ac:dyDescent="0.35">
      <c r="A145" s="2" t="s">
        <v>577</v>
      </c>
      <c r="B145" s="2" t="s">
        <v>578</v>
      </c>
      <c r="C145" s="2" t="s">
        <v>579</v>
      </c>
      <c r="D145" s="2" t="s">
        <v>571</v>
      </c>
      <c r="E145" s="2" t="s">
        <v>40</v>
      </c>
      <c r="F145" s="2" t="s">
        <v>94</v>
      </c>
      <c r="G145" s="2" t="s">
        <v>580</v>
      </c>
    </row>
    <row r="146" spans="1:7" x14ac:dyDescent="0.35">
      <c r="A146" s="2" t="s">
        <v>585</v>
      </c>
      <c r="B146" s="2" t="s">
        <v>586</v>
      </c>
      <c r="C146" s="2" t="s">
        <v>587</v>
      </c>
      <c r="D146" s="2" t="s">
        <v>588</v>
      </c>
      <c r="E146" s="2" t="s">
        <v>93</v>
      </c>
      <c r="F146" s="2" t="s">
        <v>94</v>
      </c>
      <c r="G146" s="2"/>
    </row>
    <row r="147" spans="1:7" x14ac:dyDescent="0.35">
      <c r="A147" s="2" t="s">
        <v>655</v>
      </c>
      <c r="B147" s="2" t="s">
        <v>656</v>
      </c>
      <c r="C147" s="2" t="s">
        <v>657</v>
      </c>
      <c r="D147" s="2" t="s">
        <v>658</v>
      </c>
      <c r="E147" s="2" t="s">
        <v>201</v>
      </c>
      <c r="F147" s="2" t="s">
        <v>94</v>
      </c>
      <c r="G147" s="2"/>
    </row>
    <row r="148" spans="1:7" x14ac:dyDescent="0.35">
      <c r="A148" s="2" t="s">
        <v>30</v>
      </c>
      <c r="B148" s="2" t="s">
        <v>786</v>
      </c>
      <c r="C148" s="2" t="s">
        <v>787</v>
      </c>
      <c r="D148" s="2" t="s">
        <v>788</v>
      </c>
      <c r="E148" s="2" t="s">
        <v>314</v>
      </c>
      <c r="F148" s="2" t="s">
        <v>94</v>
      </c>
      <c r="G148" s="2"/>
    </row>
    <row r="149" spans="1:7" x14ac:dyDescent="0.35">
      <c r="A149" s="2" t="s">
        <v>827</v>
      </c>
      <c r="B149" s="2" t="s">
        <v>828</v>
      </c>
      <c r="C149" s="2" t="s">
        <v>829</v>
      </c>
      <c r="D149" s="2" t="s">
        <v>830</v>
      </c>
      <c r="E149" s="2" t="s">
        <v>87</v>
      </c>
      <c r="F149" s="2" t="s">
        <v>94</v>
      </c>
      <c r="G149" s="2"/>
    </row>
    <row r="150" spans="1:7" x14ac:dyDescent="0.35">
      <c r="A150" s="2" t="s">
        <v>30</v>
      </c>
      <c r="B150" s="2" t="s">
        <v>893</v>
      </c>
      <c r="C150" s="2" t="s">
        <v>894</v>
      </c>
      <c r="D150" s="2" t="s">
        <v>895</v>
      </c>
      <c r="E150" s="2" t="s">
        <v>482</v>
      </c>
      <c r="F150" s="2" t="s">
        <v>94</v>
      </c>
      <c r="G150" s="2"/>
    </row>
    <row r="151" spans="1:7" x14ac:dyDescent="0.35">
      <c r="A151" s="2" t="s">
        <v>30</v>
      </c>
      <c r="B151" s="2" t="s">
        <v>947</v>
      </c>
      <c r="C151" s="2" t="s">
        <v>948</v>
      </c>
      <c r="D151" s="2" t="s">
        <v>949</v>
      </c>
      <c r="E151" s="2" t="s">
        <v>87</v>
      </c>
      <c r="F151" s="2" t="s">
        <v>94</v>
      </c>
      <c r="G151" s="2"/>
    </row>
    <row r="152" spans="1:7" x14ac:dyDescent="0.35">
      <c r="A152" s="2" t="s">
        <v>415</v>
      </c>
      <c r="B152" s="2" t="s">
        <v>416</v>
      </c>
      <c r="C152" s="2" t="s">
        <v>417</v>
      </c>
      <c r="D152" s="2" t="s">
        <v>418</v>
      </c>
      <c r="E152" s="2" t="s">
        <v>201</v>
      </c>
      <c r="F152" s="2" t="s">
        <v>419</v>
      </c>
      <c r="G152" s="2"/>
    </row>
    <row r="153" spans="1:7" x14ac:dyDescent="0.35">
      <c r="A153" s="2" t="s">
        <v>30</v>
      </c>
      <c r="B153" s="2" t="s">
        <v>506</v>
      </c>
      <c r="C153" s="2" t="s">
        <v>507</v>
      </c>
      <c r="D153" s="2" t="s">
        <v>508</v>
      </c>
      <c r="E153" s="2" t="s">
        <v>314</v>
      </c>
      <c r="F153" s="2" t="s">
        <v>419</v>
      </c>
      <c r="G153" s="2"/>
    </row>
    <row r="154" spans="1:7" x14ac:dyDescent="0.35">
      <c r="A154" s="2" t="s">
        <v>745</v>
      </c>
      <c r="B154" s="2" t="s">
        <v>746</v>
      </c>
      <c r="C154" s="2" t="s">
        <v>747</v>
      </c>
      <c r="D154" s="2" t="s">
        <v>748</v>
      </c>
      <c r="E154" s="2" t="s">
        <v>145</v>
      </c>
      <c r="F154" s="2" t="s">
        <v>419</v>
      </c>
      <c r="G154" s="2"/>
    </row>
    <row r="155" spans="1:7" x14ac:dyDescent="0.35">
      <c r="A155" s="2" t="s">
        <v>973</v>
      </c>
      <c r="B155" s="2" t="s">
        <v>974</v>
      </c>
      <c r="C155" s="2" t="s">
        <v>975</v>
      </c>
      <c r="D155" s="2" t="s">
        <v>976</v>
      </c>
      <c r="E155" s="2" t="s">
        <v>254</v>
      </c>
      <c r="F155" s="2" t="s">
        <v>419</v>
      </c>
      <c r="G155" s="2"/>
    </row>
    <row r="156" spans="1:7" x14ac:dyDescent="0.35">
      <c r="A156" s="2" t="s">
        <v>30</v>
      </c>
      <c r="B156" s="2" t="s">
        <v>1007</v>
      </c>
      <c r="C156" s="2" t="s">
        <v>1008</v>
      </c>
      <c r="D156" s="2" t="s">
        <v>1009</v>
      </c>
      <c r="E156" s="2" t="s">
        <v>172</v>
      </c>
      <c r="F156" s="2" t="s">
        <v>1010</v>
      </c>
      <c r="G156" s="2"/>
    </row>
    <row r="157" spans="1:7" x14ac:dyDescent="0.35">
      <c r="A157" s="2" t="s">
        <v>36</v>
      </c>
      <c r="B157" s="2" t="s">
        <v>37</v>
      </c>
      <c r="C157" s="2" t="s">
        <v>38</v>
      </c>
      <c r="D157" s="2" t="s">
        <v>39</v>
      </c>
      <c r="E157" s="2" t="s">
        <v>40</v>
      </c>
      <c r="F157" s="2" t="s">
        <v>41</v>
      </c>
      <c r="G157" s="2" t="s">
        <v>42</v>
      </c>
    </row>
    <row r="158" spans="1:7" x14ac:dyDescent="0.35">
      <c r="A158" s="2" t="s">
        <v>57</v>
      </c>
      <c r="B158" s="2" t="s">
        <v>58</v>
      </c>
      <c r="C158" s="2" t="s">
        <v>59</v>
      </c>
      <c r="D158" s="2" t="s">
        <v>60</v>
      </c>
      <c r="E158" s="2" t="s">
        <v>61</v>
      </c>
      <c r="F158" s="2" t="s">
        <v>41</v>
      </c>
      <c r="G158" s="2"/>
    </row>
    <row r="159" spans="1:7" x14ac:dyDescent="0.35">
      <c r="A159" s="2" t="s">
        <v>83</v>
      </c>
      <c r="B159" s="2" t="s">
        <v>84</v>
      </c>
      <c r="C159" s="2" t="s">
        <v>85</v>
      </c>
      <c r="D159" s="2" t="s">
        <v>86</v>
      </c>
      <c r="E159" s="2" t="s">
        <v>87</v>
      </c>
      <c r="F159" s="2" t="s">
        <v>41</v>
      </c>
      <c r="G159" s="2" t="s">
        <v>88</v>
      </c>
    </row>
    <row r="160" spans="1:7" x14ac:dyDescent="0.35">
      <c r="A160" s="2" t="s">
        <v>115</v>
      </c>
      <c r="B160" s="2" t="s">
        <v>116</v>
      </c>
      <c r="C160" s="2" t="s">
        <v>117</v>
      </c>
      <c r="D160" s="2" t="s">
        <v>118</v>
      </c>
      <c r="E160" s="2" t="s">
        <v>119</v>
      </c>
      <c r="F160" s="2" t="s">
        <v>41</v>
      </c>
      <c r="G160" s="2"/>
    </row>
    <row r="161" spans="1:7" x14ac:dyDescent="0.35">
      <c r="A161" s="2" t="s">
        <v>128</v>
      </c>
      <c r="B161" s="2" t="s">
        <v>129</v>
      </c>
      <c r="C161" s="2" t="s">
        <v>130</v>
      </c>
      <c r="D161" s="2" t="s">
        <v>131</v>
      </c>
      <c r="E161" s="2" t="s">
        <v>40</v>
      </c>
      <c r="F161" s="2" t="s">
        <v>41</v>
      </c>
      <c r="G161" s="2"/>
    </row>
    <row r="162" spans="1:7" x14ac:dyDescent="0.35">
      <c r="A162" s="2" t="s">
        <v>136</v>
      </c>
      <c r="B162" s="2" t="s">
        <v>137</v>
      </c>
      <c r="C162" s="2" t="s">
        <v>138</v>
      </c>
      <c r="D162" s="2" t="s">
        <v>139</v>
      </c>
      <c r="E162" s="2" t="s">
        <v>87</v>
      </c>
      <c r="F162" s="2" t="s">
        <v>41</v>
      </c>
      <c r="G162" s="2" t="s">
        <v>140</v>
      </c>
    </row>
    <row r="163" spans="1:7" x14ac:dyDescent="0.35">
      <c r="A163" s="2" t="s">
        <v>141</v>
      </c>
      <c r="B163" s="2" t="s">
        <v>142</v>
      </c>
      <c r="C163" s="2" t="s">
        <v>143</v>
      </c>
      <c r="D163" s="2" t="s">
        <v>144</v>
      </c>
      <c r="E163" s="2" t="s">
        <v>145</v>
      </c>
      <c r="F163" s="2" t="s">
        <v>41</v>
      </c>
      <c r="G163" s="2" t="s">
        <v>146</v>
      </c>
    </row>
    <row r="164" spans="1:7" x14ac:dyDescent="0.35">
      <c r="A164" s="2" t="s">
        <v>158</v>
      </c>
      <c r="B164" s="2" t="s">
        <v>159</v>
      </c>
      <c r="C164" s="2" t="s">
        <v>160</v>
      </c>
      <c r="D164" s="2" t="s">
        <v>161</v>
      </c>
      <c r="E164" s="2" t="s">
        <v>61</v>
      </c>
      <c r="F164" s="2" t="s">
        <v>41</v>
      </c>
      <c r="G164" s="2"/>
    </row>
    <row r="165" spans="1:7" x14ac:dyDescent="0.35">
      <c r="A165" s="2" t="s">
        <v>173</v>
      </c>
      <c r="B165" s="2" t="s">
        <v>174</v>
      </c>
      <c r="C165" s="2" t="s">
        <v>175</v>
      </c>
      <c r="D165" s="2" t="s">
        <v>176</v>
      </c>
      <c r="E165" s="2" t="s">
        <v>40</v>
      </c>
      <c r="F165" s="2" t="s">
        <v>41</v>
      </c>
      <c r="G165" s="2"/>
    </row>
    <row r="166" spans="1:7" x14ac:dyDescent="0.35">
      <c r="A166" s="2" t="s">
        <v>181</v>
      </c>
      <c r="B166" s="2" t="s">
        <v>182</v>
      </c>
      <c r="C166" s="2" t="s">
        <v>183</v>
      </c>
      <c r="D166" s="2" t="s">
        <v>184</v>
      </c>
      <c r="E166" s="2" t="s">
        <v>61</v>
      </c>
      <c r="F166" s="2" t="s">
        <v>41</v>
      </c>
      <c r="G166" s="2"/>
    </row>
    <row r="167" spans="1:7" x14ac:dyDescent="0.35">
      <c r="A167" s="2" t="s">
        <v>197</v>
      </c>
      <c r="B167" s="2" t="s">
        <v>198</v>
      </c>
      <c r="C167" s="2" t="s">
        <v>199</v>
      </c>
      <c r="D167" s="2" t="s">
        <v>200</v>
      </c>
      <c r="E167" s="2" t="s">
        <v>201</v>
      </c>
      <c r="F167" s="2" t="s">
        <v>41</v>
      </c>
      <c r="G167" s="2"/>
    </row>
    <row r="168" spans="1:7" x14ac:dyDescent="0.35">
      <c r="A168" s="2" t="s">
        <v>210</v>
      </c>
      <c r="B168" s="2" t="s">
        <v>211</v>
      </c>
      <c r="C168" s="2" t="s">
        <v>212</v>
      </c>
      <c r="D168" s="2" t="s">
        <v>213</v>
      </c>
      <c r="E168" s="2" t="s">
        <v>172</v>
      </c>
      <c r="F168" s="2" t="s">
        <v>41</v>
      </c>
      <c r="G168" s="2"/>
    </row>
    <row r="169" spans="1:7" x14ac:dyDescent="0.35">
      <c r="A169" s="2" t="s">
        <v>238</v>
      </c>
      <c r="B169" s="2" t="s">
        <v>239</v>
      </c>
      <c r="C169" s="2" t="s">
        <v>240</v>
      </c>
      <c r="D169" s="2" t="s">
        <v>241</v>
      </c>
      <c r="E169" s="2" t="s">
        <v>172</v>
      </c>
      <c r="F169" s="2" t="s">
        <v>41</v>
      </c>
      <c r="G169" s="2"/>
    </row>
    <row r="170" spans="1:7" x14ac:dyDescent="0.35">
      <c r="A170" s="2" t="s">
        <v>255</v>
      </c>
      <c r="B170" s="2" t="s">
        <v>256</v>
      </c>
      <c r="C170" s="2" t="s">
        <v>257</v>
      </c>
      <c r="D170" s="2" t="s">
        <v>258</v>
      </c>
      <c r="E170" s="2" t="s">
        <v>259</v>
      </c>
      <c r="F170" s="2" t="s">
        <v>41</v>
      </c>
      <c r="G170" s="2"/>
    </row>
    <row r="171" spans="1:7" x14ac:dyDescent="0.35">
      <c r="A171" s="2" t="s">
        <v>30</v>
      </c>
      <c r="B171" s="2" t="s">
        <v>311</v>
      </c>
      <c r="C171" s="2" t="s">
        <v>312</v>
      </c>
      <c r="D171" s="2" t="s">
        <v>313</v>
      </c>
      <c r="E171" s="2" t="s">
        <v>314</v>
      </c>
      <c r="F171" s="2" t="s">
        <v>41</v>
      </c>
      <c r="G171" s="2" t="s">
        <v>315</v>
      </c>
    </row>
    <row r="172" spans="1:7" x14ac:dyDescent="0.35">
      <c r="A172" s="2" t="s">
        <v>325</v>
      </c>
      <c r="B172" s="2" t="s">
        <v>326</v>
      </c>
      <c r="C172" s="2" t="s">
        <v>327</v>
      </c>
      <c r="D172" s="2" t="s">
        <v>323</v>
      </c>
      <c r="E172" s="2" t="s">
        <v>61</v>
      </c>
      <c r="F172" s="2" t="s">
        <v>41</v>
      </c>
      <c r="G172" s="2"/>
    </row>
    <row r="173" spans="1:7" x14ac:dyDescent="0.35">
      <c r="A173" s="2" t="s">
        <v>424</v>
      </c>
      <c r="B173" s="2" t="s">
        <v>425</v>
      </c>
      <c r="C173" s="2" t="s">
        <v>426</v>
      </c>
      <c r="D173" s="2" t="s">
        <v>423</v>
      </c>
      <c r="E173" s="2" t="s">
        <v>427</v>
      </c>
      <c r="F173" s="2" t="s">
        <v>41</v>
      </c>
      <c r="G173" s="2"/>
    </row>
    <row r="174" spans="1:7" x14ac:dyDescent="0.35">
      <c r="A174" s="2" t="s">
        <v>432</v>
      </c>
      <c r="B174" s="2" t="s">
        <v>433</v>
      </c>
      <c r="C174" s="2" t="s">
        <v>434</v>
      </c>
      <c r="D174" s="2" t="s">
        <v>435</v>
      </c>
      <c r="E174" s="2" t="s">
        <v>314</v>
      </c>
      <c r="F174" s="2" t="s">
        <v>41</v>
      </c>
      <c r="G174" s="2"/>
    </row>
    <row r="175" spans="1:7" x14ac:dyDescent="0.35">
      <c r="A175" s="2" t="s">
        <v>467</v>
      </c>
      <c r="B175" s="2" t="s">
        <v>468</v>
      </c>
      <c r="C175" s="2" t="s">
        <v>469</v>
      </c>
      <c r="D175" s="2" t="s">
        <v>465</v>
      </c>
      <c r="E175" s="2" t="s">
        <v>87</v>
      </c>
      <c r="F175" s="2" t="s">
        <v>41</v>
      </c>
      <c r="G175" s="2"/>
    </row>
    <row r="176" spans="1:7" x14ac:dyDescent="0.35">
      <c r="A176" s="2" t="s">
        <v>474</v>
      </c>
      <c r="B176" s="2" t="s">
        <v>475</v>
      </c>
      <c r="C176" s="2" t="s">
        <v>476</v>
      </c>
      <c r="D176" s="2" t="s">
        <v>473</v>
      </c>
      <c r="E176" s="2" t="s">
        <v>477</v>
      </c>
      <c r="F176" s="2" t="s">
        <v>41</v>
      </c>
      <c r="G176" s="2"/>
    </row>
    <row r="177" spans="1:7" x14ac:dyDescent="0.35">
      <c r="A177" s="2" t="s">
        <v>478</v>
      </c>
      <c r="B177" s="2" t="s">
        <v>479</v>
      </c>
      <c r="C177" s="2" t="s">
        <v>480</v>
      </c>
      <c r="D177" s="2" t="s">
        <v>481</v>
      </c>
      <c r="E177" s="2" t="s">
        <v>482</v>
      </c>
      <c r="F177" s="2" t="s">
        <v>41</v>
      </c>
      <c r="G177" s="2"/>
    </row>
    <row r="178" spans="1:7" x14ac:dyDescent="0.35">
      <c r="A178" s="2" t="s">
        <v>483</v>
      </c>
      <c r="B178" s="2" t="s">
        <v>484</v>
      </c>
      <c r="C178" s="2" t="s">
        <v>485</v>
      </c>
      <c r="D178" s="2" t="s">
        <v>486</v>
      </c>
      <c r="E178" s="2" t="s">
        <v>201</v>
      </c>
      <c r="F178" s="2" t="s">
        <v>41</v>
      </c>
      <c r="G178" s="2"/>
    </row>
    <row r="179" spans="1:7" x14ac:dyDescent="0.35">
      <c r="A179" s="2" t="s">
        <v>535</v>
      </c>
      <c r="B179" s="2" t="s">
        <v>536</v>
      </c>
      <c r="C179" s="2" t="s">
        <v>537</v>
      </c>
      <c r="D179" s="2" t="s">
        <v>538</v>
      </c>
      <c r="E179" s="2" t="s">
        <v>539</v>
      </c>
      <c r="F179" s="2" t="s">
        <v>41</v>
      </c>
      <c r="G179" s="2"/>
    </row>
    <row r="180" spans="1:7" x14ac:dyDescent="0.35">
      <c r="A180" s="2" t="s">
        <v>581</v>
      </c>
      <c r="B180" s="2" t="s">
        <v>582</v>
      </c>
      <c r="C180" s="2" t="s">
        <v>583</v>
      </c>
      <c r="D180" s="2" t="s">
        <v>584</v>
      </c>
      <c r="E180" s="2" t="s">
        <v>145</v>
      </c>
      <c r="F180" s="2" t="s">
        <v>41</v>
      </c>
      <c r="G180" s="2"/>
    </row>
    <row r="181" spans="1:7" x14ac:dyDescent="0.35">
      <c r="A181" s="2" t="s">
        <v>603</v>
      </c>
      <c r="B181" s="2" t="s">
        <v>604</v>
      </c>
      <c r="C181" s="2" t="s">
        <v>605</v>
      </c>
      <c r="D181" s="2" t="s">
        <v>606</v>
      </c>
      <c r="E181" s="2" t="s">
        <v>482</v>
      </c>
      <c r="F181" s="2" t="s">
        <v>41</v>
      </c>
      <c r="G181" s="2"/>
    </row>
    <row r="182" spans="1:7" x14ac:dyDescent="0.35">
      <c r="A182" s="2" t="s">
        <v>629</v>
      </c>
      <c r="B182" s="2" t="s">
        <v>630</v>
      </c>
      <c r="C182" s="2" t="s">
        <v>631</v>
      </c>
      <c r="D182" s="2" t="s">
        <v>632</v>
      </c>
      <c r="E182" s="2" t="s">
        <v>201</v>
      </c>
      <c r="F182" s="2" t="s">
        <v>41</v>
      </c>
      <c r="G182" s="2" t="s">
        <v>633</v>
      </c>
    </row>
    <row r="183" spans="1:7" x14ac:dyDescent="0.35">
      <c r="A183" s="2" t="s">
        <v>646</v>
      </c>
      <c r="B183" s="2" t="s">
        <v>647</v>
      </c>
      <c r="C183" s="2" t="s">
        <v>648</v>
      </c>
      <c r="D183" s="2" t="s">
        <v>649</v>
      </c>
      <c r="E183" s="2" t="s">
        <v>259</v>
      </c>
      <c r="F183" s="2" t="s">
        <v>41</v>
      </c>
      <c r="G183" s="2"/>
    </row>
    <row r="184" spans="1:7" x14ac:dyDescent="0.35">
      <c r="A184" s="2" t="s">
        <v>663</v>
      </c>
      <c r="B184" s="2" t="s">
        <v>664</v>
      </c>
      <c r="C184" s="2" t="s">
        <v>665</v>
      </c>
      <c r="D184" s="2" t="s">
        <v>666</v>
      </c>
      <c r="E184" s="2" t="s">
        <v>477</v>
      </c>
      <c r="F184" s="2" t="s">
        <v>41</v>
      </c>
      <c r="G184" s="2"/>
    </row>
    <row r="185" spans="1:7" x14ac:dyDescent="0.35">
      <c r="A185" s="2" t="s">
        <v>667</v>
      </c>
      <c r="B185" s="2" t="s">
        <v>668</v>
      </c>
      <c r="C185" s="2" t="s">
        <v>669</v>
      </c>
      <c r="D185" s="2" t="s">
        <v>670</v>
      </c>
      <c r="E185" s="2" t="s">
        <v>671</v>
      </c>
      <c r="F185" s="2" t="s">
        <v>41</v>
      </c>
      <c r="G185" s="2"/>
    </row>
    <row r="186" spans="1:7" x14ac:dyDescent="0.35">
      <c r="A186" s="2" t="s">
        <v>681</v>
      </c>
      <c r="B186" s="2" t="s">
        <v>682</v>
      </c>
      <c r="C186" s="2" t="s">
        <v>683</v>
      </c>
      <c r="D186" s="2" t="s">
        <v>684</v>
      </c>
      <c r="E186" s="2" t="s">
        <v>477</v>
      </c>
      <c r="F186" s="2" t="s">
        <v>41</v>
      </c>
      <c r="G186" s="2" t="s">
        <v>685</v>
      </c>
    </row>
    <row r="187" spans="1:7" x14ac:dyDescent="0.35">
      <c r="A187" s="2" t="s">
        <v>30</v>
      </c>
      <c r="B187" s="2" t="s">
        <v>716</v>
      </c>
      <c r="C187" s="2" t="s">
        <v>717</v>
      </c>
      <c r="D187" s="2" t="s">
        <v>718</v>
      </c>
      <c r="E187" s="2" t="s">
        <v>482</v>
      </c>
      <c r="F187" s="2" t="s">
        <v>41</v>
      </c>
      <c r="G187" s="2" t="s">
        <v>719</v>
      </c>
    </row>
    <row r="188" spans="1:7" x14ac:dyDescent="0.35">
      <c r="A188" s="2" t="s">
        <v>724</v>
      </c>
      <c r="B188" s="2" t="s">
        <v>725</v>
      </c>
      <c r="C188" s="2" t="s">
        <v>726</v>
      </c>
      <c r="D188" s="2" t="s">
        <v>727</v>
      </c>
      <c r="E188" s="2" t="s">
        <v>172</v>
      </c>
      <c r="F188" s="2" t="s">
        <v>41</v>
      </c>
      <c r="G188" s="2"/>
    </row>
    <row r="189" spans="1:7" x14ac:dyDescent="0.35">
      <c r="A189" s="2" t="s">
        <v>733</v>
      </c>
      <c r="B189" s="2" t="s">
        <v>734</v>
      </c>
      <c r="C189" s="2" t="s">
        <v>735</v>
      </c>
      <c r="D189" s="2" t="s">
        <v>736</v>
      </c>
      <c r="E189" s="2" t="s">
        <v>145</v>
      </c>
      <c r="F189" s="2" t="s">
        <v>41</v>
      </c>
      <c r="G189" s="2"/>
    </row>
    <row r="190" spans="1:7" x14ac:dyDescent="0.35">
      <c r="A190" s="2" t="s">
        <v>737</v>
      </c>
      <c r="B190" s="2" t="s">
        <v>738</v>
      </c>
      <c r="C190" s="2" t="s">
        <v>739</v>
      </c>
      <c r="D190" s="2" t="s">
        <v>740</v>
      </c>
      <c r="E190" s="2" t="s">
        <v>201</v>
      </c>
      <c r="F190" s="2" t="s">
        <v>41</v>
      </c>
      <c r="G190" s="2"/>
    </row>
    <row r="191" spans="1:7" x14ac:dyDescent="0.35">
      <c r="A191" s="2" t="s">
        <v>778</v>
      </c>
      <c r="B191" s="2" t="s">
        <v>779</v>
      </c>
      <c r="C191" s="2" t="s">
        <v>780</v>
      </c>
      <c r="D191" s="2" t="s">
        <v>781</v>
      </c>
      <c r="E191" s="2" t="s">
        <v>306</v>
      </c>
      <c r="F191" s="2" t="s">
        <v>41</v>
      </c>
      <c r="G191" s="2"/>
    </row>
    <row r="192" spans="1:7" x14ac:dyDescent="0.35">
      <c r="A192" s="2" t="s">
        <v>789</v>
      </c>
      <c r="B192" s="2" t="s">
        <v>790</v>
      </c>
      <c r="C192" s="2" t="s">
        <v>791</v>
      </c>
      <c r="D192" s="2" t="s">
        <v>792</v>
      </c>
      <c r="E192" s="2" t="s">
        <v>201</v>
      </c>
      <c r="F192" s="2" t="s">
        <v>41</v>
      </c>
      <c r="G192" s="2"/>
    </row>
    <row r="193" spans="1:7" x14ac:dyDescent="0.35">
      <c r="A193" s="2" t="s">
        <v>798</v>
      </c>
      <c r="B193" s="2" t="s">
        <v>799</v>
      </c>
      <c r="C193" s="2" t="s">
        <v>800</v>
      </c>
      <c r="D193" s="2" t="s">
        <v>801</v>
      </c>
      <c r="E193" s="2" t="s">
        <v>306</v>
      </c>
      <c r="F193" s="2" t="s">
        <v>41</v>
      </c>
      <c r="G193" s="2"/>
    </row>
    <row r="194" spans="1:7" x14ac:dyDescent="0.35">
      <c r="A194" s="2" t="s">
        <v>815</v>
      </c>
      <c r="B194" s="2" t="s">
        <v>816</v>
      </c>
      <c r="C194" s="2" t="s">
        <v>817</v>
      </c>
      <c r="D194" s="2" t="s">
        <v>818</v>
      </c>
      <c r="E194" s="2" t="s">
        <v>61</v>
      </c>
      <c r="F194" s="2" t="s">
        <v>41</v>
      </c>
      <c r="G194" s="2"/>
    </row>
    <row r="195" spans="1:7" x14ac:dyDescent="0.35">
      <c r="A195" s="2" t="s">
        <v>819</v>
      </c>
      <c r="B195" s="2" t="s">
        <v>820</v>
      </c>
      <c r="C195" s="2" t="s">
        <v>821</v>
      </c>
      <c r="D195" s="2" t="s">
        <v>822</v>
      </c>
      <c r="E195" s="2" t="s">
        <v>172</v>
      </c>
      <c r="F195" s="2" t="s">
        <v>41</v>
      </c>
      <c r="G195" s="2"/>
    </row>
    <row r="196" spans="1:7" x14ac:dyDescent="0.35">
      <c r="A196" s="2" t="s">
        <v>831</v>
      </c>
      <c r="B196" s="2" t="s">
        <v>832</v>
      </c>
      <c r="C196" s="2" t="s">
        <v>833</v>
      </c>
      <c r="D196" s="2" t="s">
        <v>834</v>
      </c>
      <c r="E196" s="2" t="s">
        <v>835</v>
      </c>
      <c r="F196" s="2" t="s">
        <v>41</v>
      </c>
      <c r="G196" s="2"/>
    </row>
    <row r="197" spans="1:7" x14ac:dyDescent="0.35">
      <c r="A197" s="2" t="s">
        <v>30</v>
      </c>
      <c r="B197" s="2" t="s">
        <v>836</v>
      </c>
      <c r="C197" s="2" t="s">
        <v>837</v>
      </c>
      <c r="D197" s="2" t="s">
        <v>838</v>
      </c>
      <c r="E197" s="2" t="s">
        <v>482</v>
      </c>
      <c r="F197" s="2" t="s">
        <v>41</v>
      </c>
      <c r="G197" s="2" t="s">
        <v>839</v>
      </c>
    </row>
    <row r="198" spans="1:7" x14ac:dyDescent="0.35">
      <c r="A198" s="2" t="s">
        <v>30</v>
      </c>
      <c r="B198" s="2" t="s">
        <v>840</v>
      </c>
      <c r="C198" s="2" t="s">
        <v>841</v>
      </c>
      <c r="D198" s="2" t="s">
        <v>842</v>
      </c>
      <c r="E198" s="2" t="s">
        <v>40</v>
      </c>
      <c r="F198" s="2" t="s">
        <v>41</v>
      </c>
      <c r="G198" s="2" t="s">
        <v>843</v>
      </c>
    </row>
    <row r="199" spans="1:7" x14ac:dyDescent="0.35">
      <c r="A199" s="2" t="s">
        <v>30</v>
      </c>
      <c r="B199" s="2" t="s">
        <v>858</v>
      </c>
      <c r="C199" s="2" t="s">
        <v>859</v>
      </c>
      <c r="D199" s="2" t="s">
        <v>860</v>
      </c>
      <c r="E199" s="2" t="s">
        <v>861</v>
      </c>
      <c r="F199" s="2" t="s">
        <v>41</v>
      </c>
      <c r="G199" s="2" t="s">
        <v>862</v>
      </c>
    </row>
    <row r="200" spans="1:7" x14ac:dyDescent="0.35">
      <c r="A200" s="2" t="s">
        <v>871</v>
      </c>
      <c r="B200" s="2" t="s">
        <v>872</v>
      </c>
      <c r="C200" s="2" t="s">
        <v>873</v>
      </c>
      <c r="D200" s="2" t="s">
        <v>874</v>
      </c>
      <c r="E200" s="2" t="s">
        <v>676</v>
      </c>
      <c r="F200" s="2" t="s">
        <v>41</v>
      </c>
      <c r="G200" s="2"/>
    </row>
    <row r="201" spans="1:7" x14ac:dyDescent="0.35">
      <c r="A201" s="2" t="s">
        <v>30</v>
      </c>
      <c r="B201" s="2" t="s">
        <v>878</v>
      </c>
      <c r="C201" s="2" t="s">
        <v>879</v>
      </c>
      <c r="D201" s="2" t="s">
        <v>877</v>
      </c>
      <c r="E201" s="2" t="s">
        <v>477</v>
      </c>
      <c r="F201" s="2" t="s">
        <v>41</v>
      </c>
      <c r="G201" s="2"/>
    </row>
    <row r="202" spans="1:7" x14ac:dyDescent="0.35">
      <c r="A202" s="2" t="s">
        <v>30</v>
      </c>
      <c r="B202" s="2" t="s">
        <v>880</v>
      </c>
      <c r="C202" s="2" t="s">
        <v>881</v>
      </c>
      <c r="D202" s="2" t="s">
        <v>882</v>
      </c>
      <c r="E202" s="2" t="s">
        <v>883</v>
      </c>
      <c r="F202" s="2" t="s">
        <v>41</v>
      </c>
      <c r="G202" s="2" t="s">
        <v>884</v>
      </c>
    </row>
    <row r="203" spans="1:7" x14ac:dyDescent="0.35">
      <c r="A203" s="2" t="s">
        <v>896</v>
      </c>
      <c r="B203" s="2" t="s">
        <v>897</v>
      </c>
      <c r="C203" s="2" t="s">
        <v>898</v>
      </c>
      <c r="D203" s="2" t="s">
        <v>899</v>
      </c>
      <c r="E203" s="2" t="s">
        <v>259</v>
      </c>
      <c r="F203" s="2" t="s">
        <v>41</v>
      </c>
      <c r="G203" s="2"/>
    </row>
    <row r="204" spans="1:7" x14ac:dyDescent="0.35">
      <c r="A204" s="2" t="s">
        <v>30</v>
      </c>
      <c r="B204" s="2" t="s">
        <v>900</v>
      </c>
      <c r="C204" s="2" t="s">
        <v>901</v>
      </c>
      <c r="D204" s="2" t="s">
        <v>902</v>
      </c>
      <c r="E204" s="2" t="s">
        <v>835</v>
      </c>
      <c r="F204" s="2" t="s">
        <v>41</v>
      </c>
      <c r="G204" s="2"/>
    </row>
    <row r="205" spans="1:7" x14ac:dyDescent="0.35">
      <c r="A205" s="2" t="s">
        <v>928</v>
      </c>
      <c r="B205" s="2" t="s">
        <v>929</v>
      </c>
      <c r="C205" s="2" t="s">
        <v>930</v>
      </c>
      <c r="D205" s="2" t="s">
        <v>931</v>
      </c>
      <c r="E205" s="2" t="s">
        <v>166</v>
      </c>
      <c r="F205" s="2" t="s">
        <v>41</v>
      </c>
      <c r="G205" s="2"/>
    </row>
    <row r="206" spans="1:7" x14ac:dyDescent="0.35">
      <c r="A206" s="2" t="s">
        <v>30</v>
      </c>
      <c r="B206" s="2" t="s">
        <v>953</v>
      </c>
      <c r="C206" s="2" t="s">
        <v>954</v>
      </c>
      <c r="D206" s="2" t="s">
        <v>955</v>
      </c>
      <c r="E206" s="2" t="s">
        <v>314</v>
      </c>
      <c r="F206" s="2" t="s">
        <v>41</v>
      </c>
      <c r="G206" s="2" t="s">
        <v>956</v>
      </c>
    </row>
    <row r="207" spans="1:7" x14ac:dyDescent="0.35">
      <c r="A207" s="2" t="s">
        <v>30</v>
      </c>
      <c r="B207" s="2" t="s">
        <v>967</v>
      </c>
      <c r="C207" s="2" t="s">
        <v>968</v>
      </c>
      <c r="D207" s="2" t="s">
        <v>969</v>
      </c>
      <c r="E207" s="2" t="s">
        <v>259</v>
      </c>
      <c r="F207" s="2" t="s">
        <v>41</v>
      </c>
      <c r="G207" s="2"/>
    </row>
    <row r="208" spans="1:7" x14ac:dyDescent="0.35">
      <c r="A208" s="2" t="s">
        <v>30</v>
      </c>
      <c r="B208" s="2" t="s">
        <v>970</v>
      </c>
      <c r="C208" s="2" t="s">
        <v>971</v>
      </c>
      <c r="D208" s="2" t="s">
        <v>972</v>
      </c>
      <c r="E208" s="2" t="s">
        <v>477</v>
      </c>
      <c r="F208" s="2" t="s">
        <v>41</v>
      </c>
      <c r="G208" s="2"/>
    </row>
    <row r="209" spans="1:7" x14ac:dyDescent="0.35">
      <c r="A209" s="2" t="s">
        <v>981</v>
      </c>
      <c r="B209" s="2" t="s">
        <v>982</v>
      </c>
      <c r="C209" s="2" t="s">
        <v>983</v>
      </c>
      <c r="D209" s="2" t="s">
        <v>984</v>
      </c>
      <c r="E209" s="2" t="s">
        <v>314</v>
      </c>
      <c r="F209" s="2" t="s">
        <v>41</v>
      </c>
      <c r="G209" s="2"/>
    </row>
    <row r="210" spans="1:7" x14ac:dyDescent="0.35">
      <c r="A210" s="2" t="s">
        <v>30</v>
      </c>
      <c r="B210" s="2" t="s">
        <v>993</v>
      </c>
      <c r="C210" s="2" t="s">
        <v>994</v>
      </c>
      <c r="D210" s="2" t="s">
        <v>995</v>
      </c>
      <c r="E210" s="2" t="s">
        <v>996</v>
      </c>
      <c r="F210" s="2" t="s">
        <v>41</v>
      </c>
      <c r="G210" s="2"/>
    </row>
    <row r="211" spans="1:7" x14ac:dyDescent="0.35">
      <c r="A211" s="2" t="s">
        <v>30</v>
      </c>
      <c r="B211" s="2" t="s">
        <v>1025</v>
      </c>
      <c r="C211" s="2" t="s">
        <v>1026</v>
      </c>
      <c r="D211" s="2" t="s">
        <v>1027</v>
      </c>
      <c r="E211" s="2" t="s">
        <v>996</v>
      </c>
      <c r="F211" s="2" t="s">
        <v>41</v>
      </c>
      <c r="G211" s="2"/>
    </row>
    <row r="212" spans="1:7" x14ac:dyDescent="0.35">
      <c r="A212" s="2" t="s">
        <v>30</v>
      </c>
      <c r="B212" s="2" t="s">
        <v>1028</v>
      </c>
      <c r="C212" s="2" t="s">
        <v>1029</v>
      </c>
      <c r="D212" s="2" t="s">
        <v>1030</v>
      </c>
      <c r="E212" s="2" t="s">
        <v>996</v>
      </c>
      <c r="F212" s="2" t="s">
        <v>41</v>
      </c>
      <c r="G212" s="2"/>
    </row>
    <row r="213" spans="1:7" x14ac:dyDescent="0.35">
      <c r="A213" s="2" t="s">
        <v>30</v>
      </c>
      <c r="B213" s="2" t="s">
        <v>1053</v>
      </c>
      <c r="C213" s="2" t="s">
        <v>264</v>
      </c>
      <c r="D213" s="2" t="s">
        <v>1030</v>
      </c>
      <c r="E213" s="2" t="s">
        <v>172</v>
      </c>
      <c r="F213" s="2" t="s">
        <v>41</v>
      </c>
      <c r="G213" s="2"/>
    </row>
    <row r="214" spans="1:7" x14ac:dyDescent="0.35">
      <c r="A214" s="2" t="s">
        <v>43</v>
      </c>
      <c r="B214" s="2" t="s">
        <v>44</v>
      </c>
      <c r="C214" s="2" t="s">
        <v>45</v>
      </c>
      <c r="D214" s="2" t="s">
        <v>46</v>
      </c>
      <c r="E214" s="2" t="s">
        <v>47</v>
      </c>
      <c r="F214" s="2" t="s">
        <v>48</v>
      </c>
      <c r="G214" s="2" t="s">
        <v>49</v>
      </c>
    </row>
    <row r="215" spans="1:7" x14ac:dyDescent="0.35">
      <c r="A215" s="2" t="s">
        <v>177</v>
      </c>
      <c r="B215" s="2" t="s">
        <v>178</v>
      </c>
      <c r="C215" s="2" t="s">
        <v>179</v>
      </c>
      <c r="D215" s="2" t="s">
        <v>180</v>
      </c>
      <c r="E215" s="2" t="s">
        <v>145</v>
      </c>
      <c r="F215" s="2" t="s">
        <v>48</v>
      </c>
      <c r="G215" s="2"/>
    </row>
    <row r="216" spans="1:7" x14ac:dyDescent="0.35">
      <c r="A216" s="2" t="s">
        <v>206</v>
      </c>
      <c r="B216" s="2" t="s">
        <v>207</v>
      </c>
      <c r="C216" s="2" t="s">
        <v>208</v>
      </c>
      <c r="D216" s="2" t="s">
        <v>209</v>
      </c>
      <c r="E216" s="2" t="s">
        <v>172</v>
      </c>
      <c r="F216" s="2" t="s">
        <v>48</v>
      </c>
      <c r="G216" s="2"/>
    </row>
    <row r="217" spans="1:7" x14ac:dyDescent="0.35">
      <c r="A217" s="2" t="s">
        <v>72</v>
      </c>
      <c r="B217" s="2" t="s">
        <v>73</v>
      </c>
      <c r="C217" s="2" t="s">
        <v>74</v>
      </c>
      <c r="D217" s="2" t="s">
        <v>75</v>
      </c>
      <c r="E217" s="2" t="s">
        <v>34</v>
      </c>
      <c r="F217" s="2" t="s">
        <v>76</v>
      </c>
      <c r="G217" s="2"/>
    </row>
    <row r="218" spans="1:7" x14ac:dyDescent="0.35">
      <c r="A218" s="2" t="s">
        <v>20</v>
      </c>
      <c r="B218" s="2" t="s">
        <v>21</v>
      </c>
      <c r="C218" s="2" t="s">
        <v>27</v>
      </c>
      <c r="D218" s="2" t="s">
        <v>27</v>
      </c>
      <c r="E218" s="2" t="s">
        <v>24</v>
      </c>
      <c r="F218" s="2" t="s">
        <v>25</v>
      </c>
      <c r="G218" s="2" t="s">
        <v>26</v>
      </c>
    </row>
    <row r="219" spans="1:7" x14ac:dyDescent="0.35">
      <c r="A219" s="2" t="s">
        <v>20</v>
      </c>
      <c r="B219" s="2" t="s">
        <v>21</v>
      </c>
      <c r="C219" s="2" t="s">
        <v>28</v>
      </c>
      <c r="D219" s="2" t="s">
        <v>29</v>
      </c>
      <c r="E219" s="2" t="s">
        <v>24</v>
      </c>
      <c r="F219" s="2" t="s">
        <v>25</v>
      </c>
      <c r="G219" s="2" t="s">
        <v>26</v>
      </c>
    </row>
    <row r="220" spans="1:7" x14ac:dyDescent="0.35">
      <c r="A220" s="2" t="s">
        <v>62</v>
      </c>
      <c r="B220" s="2" t="s">
        <v>63</v>
      </c>
      <c r="C220" s="2" t="s">
        <v>64</v>
      </c>
      <c r="D220" s="2" t="s">
        <v>65</v>
      </c>
      <c r="E220" s="2" t="s">
        <v>61</v>
      </c>
      <c r="F220" s="2" t="s">
        <v>66</v>
      </c>
      <c r="G220" s="2" t="s">
        <v>67</v>
      </c>
    </row>
    <row r="221" spans="1:7" x14ac:dyDescent="0.35">
      <c r="A221" s="2" t="s">
        <v>68</v>
      </c>
      <c r="B221" s="2" t="s">
        <v>69</v>
      </c>
      <c r="C221" s="2" t="s">
        <v>70</v>
      </c>
      <c r="D221" s="2" t="s">
        <v>71</v>
      </c>
      <c r="E221" s="2" t="s">
        <v>61</v>
      </c>
      <c r="F221" s="2" t="s">
        <v>66</v>
      </c>
      <c r="G221" s="2"/>
    </row>
    <row r="222" spans="1:7" x14ac:dyDescent="0.35">
      <c r="A222" s="2" t="s">
        <v>120</v>
      </c>
      <c r="B222" s="2" t="s">
        <v>121</v>
      </c>
      <c r="C222" s="2" t="s">
        <v>122</v>
      </c>
      <c r="D222" s="2" t="s">
        <v>123</v>
      </c>
      <c r="E222" s="2" t="s">
        <v>61</v>
      </c>
      <c r="F222" s="2" t="s">
        <v>66</v>
      </c>
      <c r="G222" s="2"/>
    </row>
    <row r="223" spans="1:7" x14ac:dyDescent="0.35">
      <c r="A223" s="2" t="s">
        <v>242</v>
      </c>
      <c r="B223" s="2" t="s">
        <v>243</v>
      </c>
      <c r="C223" s="2" t="s">
        <v>244</v>
      </c>
      <c r="D223" s="2" t="s">
        <v>245</v>
      </c>
      <c r="E223" s="2" t="s">
        <v>61</v>
      </c>
      <c r="F223" s="2" t="s">
        <v>66</v>
      </c>
      <c r="G223" s="2"/>
    </row>
    <row r="224" spans="1:7" x14ac:dyDescent="0.35">
      <c r="A224" s="2" t="s">
        <v>285</v>
      </c>
      <c r="B224" s="2" t="s">
        <v>286</v>
      </c>
      <c r="C224" s="2" t="s">
        <v>287</v>
      </c>
      <c r="D224" s="2" t="s">
        <v>288</v>
      </c>
      <c r="E224" s="2" t="s">
        <v>61</v>
      </c>
      <c r="F224" s="2" t="s">
        <v>66</v>
      </c>
      <c r="G224" s="2"/>
    </row>
    <row r="225" spans="1:7" x14ac:dyDescent="0.35">
      <c r="A225" s="2" t="s">
        <v>316</v>
      </c>
      <c r="B225" s="2" t="s">
        <v>317</v>
      </c>
      <c r="C225" s="2" t="s">
        <v>318</v>
      </c>
      <c r="D225" s="2" t="s">
        <v>319</v>
      </c>
      <c r="E225" s="2" t="s">
        <v>61</v>
      </c>
      <c r="F225" s="2" t="s">
        <v>66</v>
      </c>
      <c r="G225" s="2"/>
    </row>
    <row r="226" spans="1:7" x14ac:dyDescent="0.35">
      <c r="A226" s="2" t="s">
        <v>328</v>
      </c>
      <c r="B226" s="2" t="s">
        <v>329</v>
      </c>
      <c r="C226" s="2" t="s">
        <v>330</v>
      </c>
      <c r="D226" s="2" t="s">
        <v>331</v>
      </c>
      <c r="E226" s="2" t="s">
        <v>172</v>
      </c>
      <c r="F226" s="2" t="s">
        <v>66</v>
      </c>
      <c r="G226" s="2"/>
    </row>
    <row r="227" spans="1:7" x14ac:dyDescent="0.35">
      <c r="A227" s="2" t="s">
        <v>363</v>
      </c>
      <c r="B227" s="2" t="s">
        <v>364</v>
      </c>
      <c r="C227" s="2" t="s">
        <v>365</v>
      </c>
      <c r="D227" s="2" t="s">
        <v>366</v>
      </c>
      <c r="E227" s="2" t="s">
        <v>172</v>
      </c>
      <c r="F227" s="2" t="s">
        <v>66</v>
      </c>
      <c r="G227" s="2" t="s">
        <v>367</v>
      </c>
    </row>
    <row r="228" spans="1:7" x14ac:dyDescent="0.35">
      <c r="A228" s="2" t="s">
        <v>525</v>
      </c>
      <c r="B228" s="2" t="s">
        <v>526</v>
      </c>
      <c r="C228" s="2" t="s">
        <v>527</v>
      </c>
      <c r="D228" s="2" t="s">
        <v>528</v>
      </c>
      <c r="E228" s="2" t="s">
        <v>61</v>
      </c>
      <c r="F228" s="2" t="s">
        <v>66</v>
      </c>
      <c r="G228" s="2"/>
    </row>
    <row r="229" spans="1:7" x14ac:dyDescent="0.35">
      <c r="A229" s="2" t="s">
        <v>546</v>
      </c>
      <c r="B229" s="2" t="s">
        <v>547</v>
      </c>
      <c r="C229" s="2" t="s">
        <v>548</v>
      </c>
      <c r="D229" s="2" t="s">
        <v>549</v>
      </c>
      <c r="E229" s="2" t="s">
        <v>172</v>
      </c>
      <c r="F229" s="2" t="s">
        <v>66</v>
      </c>
      <c r="G229" s="2"/>
    </row>
    <row r="230" spans="1:7" x14ac:dyDescent="0.35">
      <c r="A230" s="2" t="s">
        <v>550</v>
      </c>
      <c r="B230" s="2" t="s">
        <v>551</v>
      </c>
      <c r="C230" s="2" t="s">
        <v>552</v>
      </c>
      <c r="D230" s="2" t="s">
        <v>553</v>
      </c>
      <c r="E230" s="2" t="s">
        <v>172</v>
      </c>
      <c r="F230" s="2" t="s">
        <v>66</v>
      </c>
      <c r="G230" s="2"/>
    </row>
    <row r="231" spans="1:7" x14ac:dyDescent="0.35">
      <c r="A231" s="2" t="s">
        <v>568</v>
      </c>
      <c r="B231" s="2" t="s">
        <v>569</v>
      </c>
      <c r="C231" s="2" t="s">
        <v>570</v>
      </c>
      <c r="D231" s="2" t="s">
        <v>571</v>
      </c>
      <c r="E231" s="2" t="s">
        <v>172</v>
      </c>
      <c r="F231" s="2" t="s">
        <v>66</v>
      </c>
      <c r="G231" s="2"/>
    </row>
    <row r="232" spans="1:7" x14ac:dyDescent="0.35">
      <c r="A232" s="2" t="s">
        <v>634</v>
      </c>
      <c r="B232" s="2" t="s">
        <v>635</v>
      </c>
      <c r="C232" s="2" t="s">
        <v>636</v>
      </c>
      <c r="D232" s="2" t="s">
        <v>637</v>
      </c>
      <c r="E232" s="2" t="s">
        <v>172</v>
      </c>
      <c r="F232" s="2" t="s">
        <v>66</v>
      </c>
      <c r="G232" s="2"/>
    </row>
    <row r="233" spans="1:7" x14ac:dyDescent="0.35">
      <c r="A233" s="2" t="s">
        <v>677</v>
      </c>
      <c r="B233" s="2" t="s">
        <v>678</v>
      </c>
      <c r="C233" s="2" t="s">
        <v>679</v>
      </c>
      <c r="D233" s="2" t="s">
        <v>680</v>
      </c>
      <c r="E233" s="2" t="s">
        <v>172</v>
      </c>
      <c r="F233" s="2" t="s">
        <v>66</v>
      </c>
      <c r="G233" s="2"/>
    </row>
    <row r="234" spans="1:7" x14ac:dyDescent="0.35">
      <c r="A234" s="2" t="s">
        <v>694</v>
      </c>
      <c r="B234" s="2" t="s">
        <v>695</v>
      </c>
      <c r="C234" s="2" t="s">
        <v>696</v>
      </c>
      <c r="D234" s="2" t="s">
        <v>697</v>
      </c>
      <c r="E234" s="2" t="s">
        <v>172</v>
      </c>
      <c r="F234" s="2" t="s">
        <v>66</v>
      </c>
      <c r="G234" s="2"/>
    </row>
    <row r="235" spans="1:7" x14ac:dyDescent="0.35">
      <c r="A235" s="2" t="s">
        <v>749</v>
      </c>
      <c r="B235" s="2" t="s">
        <v>750</v>
      </c>
      <c r="C235" s="2" t="s">
        <v>751</v>
      </c>
      <c r="D235" s="2" t="s">
        <v>752</v>
      </c>
      <c r="E235" s="2" t="s">
        <v>172</v>
      </c>
      <c r="F235" s="2" t="s">
        <v>66</v>
      </c>
      <c r="G235" s="2"/>
    </row>
    <row r="236" spans="1:7" x14ac:dyDescent="0.35">
      <c r="A236" s="2" t="s">
        <v>30</v>
      </c>
      <c r="B236" s="2" t="s">
        <v>802</v>
      </c>
      <c r="C236" s="2" t="s">
        <v>803</v>
      </c>
      <c r="D236" s="2" t="s">
        <v>804</v>
      </c>
      <c r="E236" s="2" t="s">
        <v>172</v>
      </c>
      <c r="F236" s="2" t="s">
        <v>66</v>
      </c>
      <c r="G236" s="2" t="s">
        <v>805</v>
      </c>
    </row>
    <row r="237" spans="1:7" x14ac:dyDescent="0.35">
      <c r="A237" s="2" t="s">
        <v>848</v>
      </c>
      <c r="B237" s="2" t="s">
        <v>849</v>
      </c>
      <c r="C237" s="2" t="s">
        <v>850</v>
      </c>
      <c r="D237" s="2" t="s">
        <v>851</v>
      </c>
      <c r="E237" s="2" t="s">
        <v>172</v>
      </c>
      <c r="F237" s="2" t="s">
        <v>66</v>
      </c>
      <c r="G237" s="2"/>
    </row>
    <row r="238" spans="1:7" x14ac:dyDescent="0.35">
      <c r="A238" s="2" t="s">
        <v>885</v>
      </c>
      <c r="B238" s="2" t="s">
        <v>886</v>
      </c>
      <c r="C238" s="2" t="s">
        <v>887</v>
      </c>
      <c r="D238" s="2" t="s">
        <v>888</v>
      </c>
      <c r="E238" s="2" t="s">
        <v>172</v>
      </c>
      <c r="F238" s="2" t="s">
        <v>66</v>
      </c>
      <c r="G238" s="2"/>
    </row>
    <row r="239" spans="1:7" x14ac:dyDescent="0.35">
      <c r="A239" s="2" t="s">
        <v>932</v>
      </c>
      <c r="B239" s="2" t="s">
        <v>933</v>
      </c>
      <c r="C239" s="2" t="s">
        <v>934</v>
      </c>
      <c r="D239" s="2" t="s">
        <v>935</v>
      </c>
      <c r="E239" s="2" t="s">
        <v>172</v>
      </c>
      <c r="F239" s="2" t="s">
        <v>66</v>
      </c>
      <c r="G239" s="2"/>
    </row>
    <row r="240" spans="1:7" x14ac:dyDescent="0.35">
      <c r="A240" s="2" t="s">
        <v>960</v>
      </c>
      <c r="B240" s="2" t="s">
        <v>961</v>
      </c>
      <c r="C240" s="2" t="s">
        <v>962</v>
      </c>
      <c r="D240" s="2" t="s">
        <v>963</v>
      </c>
      <c r="E240" s="2" t="s">
        <v>172</v>
      </c>
      <c r="F240" s="2" t="s">
        <v>66</v>
      </c>
      <c r="G240" s="2"/>
    </row>
    <row r="241" spans="1:7" x14ac:dyDescent="0.35">
      <c r="A241" s="2" t="s">
        <v>30</v>
      </c>
      <c r="B241" s="2" t="s">
        <v>990</v>
      </c>
      <c r="C241" s="2" t="s">
        <v>991</v>
      </c>
      <c r="D241" s="2" t="s">
        <v>992</v>
      </c>
      <c r="E241" s="2" t="s">
        <v>172</v>
      </c>
      <c r="F241" s="2" t="s">
        <v>66</v>
      </c>
      <c r="G241" s="2"/>
    </row>
    <row r="242" spans="1:7" x14ac:dyDescent="0.35">
      <c r="A242" s="2" t="s">
        <v>30</v>
      </c>
      <c r="B242" s="2" t="s">
        <v>997</v>
      </c>
      <c r="C242" s="2" t="s">
        <v>998</v>
      </c>
      <c r="D242" s="2" t="s">
        <v>999</v>
      </c>
      <c r="E242" s="2" t="s">
        <v>172</v>
      </c>
      <c r="F242" s="2" t="s">
        <v>66</v>
      </c>
      <c r="G242" s="2"/>
    </row>
    <row r="243" spans="1:7" x14ac:dyDescent="0.35">
      <c r="A243" s="2" t="s">
        <v>30</v>
      </c>
      <c r="B243" s="2" t="s">
        <v>1033</v>
      </c>
      <c r="C243" s="2" t="s">
        <v>1034</v>
      </c>
      <c r="D243" s="2" t="s">
        <v>1030</v>
      </c>
      <c r="E243" s="2" t="s">
        <v>172</v>
      </c>
      <c r="F243" s="2" t="s">
        <v>66</v>
      </c>
      <c r="G243" s="2"/>
    </row>
    <row r="244" spans="1:7" x14ac:dyDescent="0.35">
      <c r="A244" s="2" t="s">
        <v>30</v>
      </c>
      <c r="B244" s="2" t="s">
        <v>1035</v>
      </c>
      <c r="C244" s="2" t="s">
        <v>1036</v>
      </c>
      <c r="D244" s="2" t="s">
        <v>1030</v>
      </c>
      <c r="E244" s="2" t="s">
        <v>172</v>
      </c>
      <c r="F244" s="2" t="s">
        <v>66</v>
      </c>
      <c r="G244" s="2"/>
    </row>
    <row r="245" spans="1:7" x14ac:dyDescent="0.35">
      <c r="A245" s="2" t="s">
        <v>30</v>
      </c>
      <c r="B245" s="2" t="s">
        <v>31</v>
      </c>
      <c r="C245" s="2" t="s">
        <v>32</v>
      </c>
      <c r="D245" s="2" t="s">
        <v>33</v>
      </c>
      <c r="E245" s="2" t="s">
        <v>34</v>
      </c>
      <c r="F245" s="2" t="s">
        <v>35</v>
      </c>
      <c r="G245"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23469-DB59-4089-9C89-D7AFB85441B9}">
  <dimension ref="B1:F12"/>
  <sheetViews>
    <sheetView workbookViewId="0">
      <selection activeCell="B1" sqref="B1:E11"/>
    </sheetView>
  </sheetViews>
  <sheetFormatPr defaultRowHeight="14.5" x14ac:dyDescent="0.35"/>
  <sheetData>
    <row r="1" spans="2:6" x14ac:dyDescent="0.35">
      <c r="B1" t="s">
        <v>1056</v>
      </c>
      <c r="C1" t="s">
        <v>1057</v>
      </c>
      <c r="D1" t="s">
        <v>1058</v>
      </c>
      <c r="E1" t="s">
        <v>1059</v>
      </c>
      <c r="F1" s="8" t="s">
        <v>1074</v>
      </c>
    </row>
    <row r="2" spans="2:6" x14ac:dyDescent="0.35">
      <c r="B2" t="s">
        <v>1060</v>
      </c>
      <c r="C2">
        <v>27</v>
      </c>
      <c r="D2">
        <v>0.3</v>
      </c>
      <c r="E2">
        <f>C2*D2</f>
        <v>8.1</v>
      </c>
      <c r="F2" s="6">
        <f t="shared" ref="F2:F11" si="0">SUM(E2)/SUM($E$2:$E$11)</f>
        <v>7.4958356468628543E-3</v>
      </c>
    </row>
    <row r="3" spans="2:6" x14ac:dyDescent="0.35">
      <c r="B3" t="s">
        <v>1061</v>
      </c>
      <c r="C3">
        <v>26</v>
      </c>
      <c r="D3">
        <v>0.73</v>
      </c>
      <c r="E3">
        <f t="shared" ref="E3:E11" si="1">C3*D3</f>
        <v>18.98</v>
      </c>
      <c r="F3" s="6">
        <f t="shared" si="0"/>
        <v>1.75643161206737E-2</v>
      </c>
    </row>
    <row r="4" spans="2:6" x14ac:dyDescent="0.35">
      <c r="B4" t="s">
        <v>1062</v>
      </c>
      <c r="C4">
        <v>15</v>
      </c>
      <c r="D4">
        <v>8.09</v>
      </c>
      <c r="E4">
        <f t="shared" si="1"/>
        <v>121.35</v>
      </c>
      <c r="F4" s="6">
        <f t="shared" si="0"/>
        <v>0.11229872293170461</v>
      </c>
    </row>
    <row r="5" spans="2:6" x14ac:dyDescent="0.35">
      <c r="B5" t="s">
        <v>1063</v>
      </c>
      <c r="C5">
        <v>17</v>
      </c>
      <c r="D5">
        <v>9.8000000000000007</v>
      </c>
      <c r="E5">
        <f t="shared" si="1"/>
        <v>166.60000000000002</v>
      </c>
      <c r="F5" s="6">
        <f t="shared" si="0"/>
        <v>0.15417360725522861</v>
      </c>
    </row>
    <row r="6" spans="2:6" x14ac:dyDescent="0.35">
      <c r="B6" t="s">
        <v>1064</v>
      </c>
      <c r="C6">
        <v>28</v>
      </c>
      <c r="D6">
        <v>5.5</v>
      </c>
      <c r="E6">
        <f t="shared" si="1"/>
        <v>154</v>
      </c>
      <c r="F6" s="6">
        <f t="shared" si="0"/>
        <v>0.1425134184712197</v>
      </c>
    </row>
    <row r="7" spans="2:6" x14ac:dyDescent="0.35">
      <c r="B7" t="s">
        <v>1065</v>
      </c>
      <c r="C7">
        <v>28</v>
      </c>
      <c r="D7">
        <v>9.26</v>
      </c>
      <c r="E7">
        <f t="shared" si="1"/>
        <v>259.27999999999997</v>
      </c>
      <c r="F7" s="6">
        <f t="shared" si="0"/>
        <v>0.23994077364427169</v>
      </c>
    </row>
    <row r="8" spans="2:6" x14ac:dyDescent="0.35">
      <c r="B8" t="s">
        <v>1066</v>
      </c>
      <c r="C8">
        <v>19</v>
      </c>
      <c r="D8">
        <v>4.21</v>
      </c>
      <c r="E8">
        <f t="shared" si="1"/>
        <v>79.989999999999995</v>
      </c>
      <c r="F8" s="6">
        <f t="shared" si="0"/>
        <v>7.4023690542291326E-2</v>
      </c>
    </row>
    <row r="9" spans="2:6" x14ac:dyDescent="0.35">
      <c r="B9" t="s">
        <v>1067</v>
      </c>
      <c r="C9">
        <v>20</v>
      </c>
      <c r="D9">
        <v>3.68</v>
      </c>
      <c r="E9">
        <f t="shared" si="1"/>
        <v>73.600000000000009</v>
      </c>
      <c r="F9" s="6">
        <f t="shared" si="0"/>
        <v>6.8110309087543966E-2</v>
      </c>
    </row>
    <row r="10" spans="2:6" x14ac:dyDescent="0.35">
      <c r="B10" t="s">
        <v>1068</v>
      </c>
      <c r="C10">
        <v>20</v>
      </c>
      <c r="D10">
        <v>7.66</v>
      </c>
      <c r="E10">
        <f t="shared" si="1"/>
        <v>153.19999999999999</v>
      </c>
      <c r="F10" s="6">
        <f t="shared" si="0"/>
        <v>0.14177308902461597</v>
      </c>
    </row>
    <row r="11" spans="2:6" x14ac:dyDescent="0.35">
      <c r="B11" t="s">
        <v>1069</v>
      </c>
      <c r="C11">
        <v>14</v>
      </c>
      <c r="D11">
        <v>3.25</v>
      </c>
      <c r="E11">
        <f t="shared" si="1"/>
        <v>45.5</v>
      </c>
      <c r="F11" s="6">
        <f t="shared" si="0"/>
        <v>4.2106237275587641E-2</v>
      </c>
    </row>
    <row r="12" spans="2:6" x14ac:dyDescent="0.35">
      <c r="B12" s="1" t="s">
        <v>1070</v>
      </c>
      <c r="C12" s="1">
        <f t="shared" ref="C12:E12" si="2">SUM(C2:C11)</f>
        <v>214</v>
      </c>
      <c r="D12" s="1">
        <f t="shared" si="2"/>
        <v>52.480000000000004</v>
      </c>
      <c r="E12" s="1">
        <f t="shared" si="2"/>
        <v>1080.5999999999999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AA127-21E4-4799-90DD-843A8B763787}">
  <dimension ref="B3:Q17"/>
  <sheetViews>
    <sheetView tabSelected="1" topLeftCell="B1" workbookViewId="0">
      <selection activeCell="N3" sqref="N3:Q3"/>
    </sheetView>
  </sheetViews>
  <sheetFormatPr defaultRowHeight="14.5" x14ac:dyDescent="0.35"/>
  <cols>
    <col min="3" max="3" width="10.1796875" customWidth="1"/>
    <col min="4" max="5" width="10.90625" customWidth="1"/>
    <col min="8" max="8" width="12.36328125" bestFit="1" customWidth="1"/>
    <col min="9" max="9" width="14.54296875" bestFit="1" customWidth="1"/>
    <col min="10" max="10" width="18.453125" bestFit="1" customWidth="1"/>
    <col min="11" max="11" width="3.81640625" bestFit="1" customWidth="1"/>
    <col min="12" max="12" width="4.81640625" bestFit="1" customWidth="1"/>
    <col min="13" max="13" width="5.81640625" bestFit="1" customWidth="1"/>
    <col min="14" max="16" width="10.26953125" customWidth="1"/>
    <col min="17" max="17" width="10.7265625" bestFit="1" customWidth="1"/>
  </cols>
  <sheetData>
    <row r="3" spans="2:17" x14ac:dyDescent="0.35">
      <c r="B3" t="s">
        <v>1056</v>
      </c>
      <c r="C3" t="s">
        <v>1057</v>
      </c>
      <c r="D3" t="s">
        <v>1058</v>
      </c>
      <c r="E3" t="s">
        <v>1059</v>
      </c>
      <c r="H3" s="29" t="s">
        <v>1075</v>
      </c>
      <c r="I3" t="s">
        <v>1161</v>
      </c>
      <c r="J3" t="s">
        <v>1162</v>
      </c>
      <c r="N3" t="s">
        <v>1054</v>
      </c>
      <c r="O3" t="s">
        <v>1055</v>
      </c>
      <c r="P3" t="s">
        <v>1164</v>
      </c>
      <c r="Q3" t="s">
        <v>1165</v>
      </c>
    </row>
    <row r="4" spans="2:17" x14ac:dyDescent="0.35">
      <c r="B4" t="s">
        <v>1060</v>
      </c>
      <c r="C4">
        <v>27</v>
      </c>
      <c r="D4">
        <v>0.3</v>
      </c>
      <c r="E4">
        <f>C4*D4</f>
        <v>8.1</v>
      </c>
      <c r="H4" s="30" t="s">
        <v>1060</v>
      </c>
      <c r="I4" s="2">
        <v>27</v>
      </c>
      <c r="J4" s="2">
        <v>0.3</v>
      </c>
      <c r="N4" t="s">
        <v>1060</v>
      </c>
      <c r="O4">
        <v>27</v>
      </c>
      <c r="P4">
        <v>0.3</v>
      </c>
      <c r="Q4">
        <v>8.1</v>
      </c>
    </row>
    <row r="5" spans="2:17" x14ac:dyDescent="0.35">
      <c r="B5" t="s">
        <v>1061</v>
      </c>
      <c r="C5">
        <v>26</v>
      </c>
      <c r="D5">
        <v>0.73</v>
      </c>
      <c r="E5">
        <f t="shared" ref="E5:E13" si="0">C5*D5</f>
        <v>18.98</v>
      </c>
      <c r="H5" s="30" t="s">
        <v>1061</v>
      </c>
      <c r="I5" s="2">
        <v>26</v>
      </c>
      <c r="J5" s="2">
        <v>0.73</v>
      </c>
      <c r="N5" t="s">
        <v>1061</v>
      </c>
      <c r="O5">
        <v>26</v>
      </c>
      <c r="P5">
        <v>0.73</v>
      </c>
      <c r="Q5">
        <v>18.98</v>
      </c>
    </row>
    <row r="6" spans="2:17" x14ac:dyDescent="0.35">
      <c r="B6" t="s">
        <v>1062</v>
      </c>
      <c r="C6">
        <v>15</v>
      </c>
      <c r="D6">
        <v>8.09</v>
      </c>
      <c r="E6">
        <f t="shared" si="0"/>
        <v>121.35</v>
      </c>
      <c r="H6" s="30" t="s">
        <v>1062</v>
      </c>
      <c r="I6" s="2">
        <v>15</v>
      </c>
      <c r="J6" s="2">
        <v>8.09</v>
      </c>
      <c r="N6" t="s">
        <v>1062</v>
      </c>
      <c r="O6">
        <v>15</v>
      </c>
      <c r="P6">
        <v>8.09</v>
      </c>
      <c r="Q6">
        <v>121.35</v>
      </c>
    </row>
    <row r="7" spans="2:17" x14ac:dyDescent="0.35">
      <c r="B7" t="s">
        <v>1063</v>
      </c>
      <c r="C7">
        <v>17</v>
      </c>
      <c r="D7">
        <v>9.8000000000000007</v>
      </c>
      <c r="E7">
        <f t="shared" si="0"/>
        <v>166.60000000000002</v>
      </c>
      <c r="H7" s="30" t="s">
        <v>1063</v>
      </c>
      <c r="I7" s="2">
        <v>17</v>
      </c>
      <c r="J7" s="2">
        <v>9.8000000000000007</v>
      </c>
      <c r="N7" t="s">
        <v>1063</v>
      </c>
      <c r="O7">
        <v>17</v>
      </c>
      <c r="P7">
        <v>9.8000000000000007</v>
      </c>
      <c r="Q7">
        <v>166.60000000000002</v>
      </c>
    </row>
    <row r="8" spans="2:17" x14ac:dyDescent="0.35">
      <c r="B8" t="s">
        <v>1064</v>
      </c>
      <c r="C8">
        <v>28</v>
      </c>
      <c r="D8">
        <v>5.5</v>
      </c>
      <c r="E8">
        <f t="shared" si="0"/>
        <v>154</v>
      </c>
      <c r="H8" s="30" t="s">
        <v>1064</v>
      </c>
      <c r="I8" s="2">
        <v>28</v>
      </c>
      <c r="J8" s="2">
        <v>5.5</v>
      </c>
      <c r="N8" t="s">
        <v>1064</v>
      </c>
      <c r="O8">
        <v>28</v>
      </c>
      <c r="P8">
        <v>5.5</v>
      </c>
      <c r="Q8">
        <v>154</v>
      </c>
    </row>
    <row r="9" spans="2:17" x14ac:dyDescent="0.35">
      <c r="B9" t="s">
        <v>1065</v>
      </c>
      <c r="C9">
        <v>28</v>
      </c>
      <c r="D9">
        <v>9.26</v>
      </c>
      <c r="E9">
        <f t="shared" si="0"/>
        <v>259.27999999999997</v>
      </c>
      <c r="H9" s="30" t="s">
        <v>1065</v>
      </c>
      <c r="I9" s="2">
        <v>28</v>
      </c>
      <c r="J9" s="2">
        <v>9.26</v>
      </c>
      <c r="N9" t="s">
        <v>1065</v>
      </c>
      <c r="O9">
        <v>17</v>
      </c>
      <c r="P9">
        <v>9.26</v>
      </c>
      <c r="Q9">
        <v>259.27999999999997</v>
      </c>
    </row>
    <row r="10" spans="2:17" x14ac:dyDescent="0.35">
      <c r="B10" t="s">
        <v>1066</v>
      </c>
      <c r="C10">
        <v>19</v>
      </c>
      <c r="D10">
        <v>4.21</v>
      </c>
      <c r="E10">
        <f t="shared" si="0"/>
        <v>79.989999999999995</v>
      </c>
      <c r="H10" s="30" t="s">
        <v>1066</v>
      </c>
      <c r="I10" s="2">
        <v>19</v>
      </c>
      <c r="J10" s="2">
        <v>4.21</v>
      </c>
      <c r="N10" t="s">
        <v>1066</v>
      </c>
      <c r="O10">
        <v>19</v>
      </c>
      <c r="P10">
        <v>4.21</v>
      </c>
      <c r="Q10">
        <v>79.989999999999995</v>
      </c>
    </row>
    <row r="11" spans="2:17" x14ac:dyDescent="0.35">
      <c r="B11" t="s">
        <v>1067</v>
      </c>
      <c r="C11">
        <v>20</v>
      </c>
      <c r="D11">
        <v>3.68</v>
      </c>
      <c r="E11">
        <f t="shared" si="0"/>
        <v>73.600000000000009</v>
      </c>
      <c r="H11" s="30" t="s">
        <v>1067</v>
      </c>
      <c r="I11" s="2">
        <v>20</v>
      </c>
      <c r="J11" s="2">
        <v>3.68</v>
      </c>
      <c r="N11" t="s">
        <v>1067</v>
      </c>
      <c r="O11">
        <v>20</v>
      </c>
      <c r="P11">
        <v>3.68</v>
      </c>
      <c r="Q11">
        <v>73.600000000000009</v>
      </c>
    </row>
    <row r="12" spans="2:17" x14ac:dyDescent="0.35">
      <c r="B12" t="s">
        <v>1068</v>
      </c>
      <c r="C12">
        <v>20</v>
      </c>
      <c r="D12">
        <v>7.66</v>
      </c>
      <c r="E12">
        <f t="shared" si="0"/>
        <v>153.19999999999999</v>
      </c>
      <c r="H12" s="30" t="s">
        <v>1068</v>
      </c>
      <c r="I12" s="2">
        <v>20</v>
      </c>
      <c r="J12" s="2">
        <v>7.66</v>
      </c>
      <c r="N12" t="s">
        <v>1068</v>
      </c>
      <c r="O12">
        <v>20</v>
      </c>
      <c r="P12">
        <v>7.66</v>
      </c>
      <c r="Q12">
        <v>153.19999999999999</v>
      </c>
    </row>
    <row r="13" spans="2:17" x14ac:dyDescent="0.35">
      <c r="B13" t="s">
        <v>1069</v>
      </c>
      <c r="C13">
        <v>14</v>
      </c>
      <c r="D13">
        <v>3.25</v>
      </c>
      <c r="E13">
        <f t="shared" si="0"/>
        <v>45.5</v>
      </c>
      <c r="H13" s="30" t="s">
        <v>1069</v>
      </c>
      <c r="I13" s="2">
        <v>14</v>
      </c>
      <c r="J13" s="2">
        <v>3.25</v>
      </c>
      <c r="N13" t="s">
        <v>1069</v>
      </c>
      <c r="O13">
        <v>14</v>
      </c>
      <c r="P13">
        <v>3.25</v>
      </c>
      <c r="Q13">
        <v>45.5</v>
      </c>
    </row>
    <row r="14" spans="2:17" x14ac:dyDescent="0.35">
      <c r="B14" t="s">
        <v>1163</v>
      </c>
      <c r="E14">
        <f>SUBTOTAL(109,fruits[Line Total])</f>
        <v>1080.5999999999999</v>
      </c>
      <c r="H14" s="30" t="s">
        <v>1076</v>
      </c>
      <c r="I14" s="2">
        <v>214</v>
      </c>
      <c r="J14" s="2">
        <v>5.2480000000000002</v>
      </c>
      <c r="N14" t="s">
        <v>1163</v>
      </c>
      <c r="P14">
        <f>SUBTOTAL(109,Table4[Column3])</f>
        <v>52.480000000000004</v>
      </c>
      <c r="Q14">
        <f>SUBTOTAL(109,Table4[Column4])</f>
        <v>1080.5999999999999</v>
      </c>
    </row>
    <row r="17" spans="4:14" x14ac:dyDescent="0.35">
      <c r="D17">
        <f>SUM(fruits[Quantity])</f>
        <v>214</v>
      </c>
      <c r="N17" s="7">
        <f>SUBTOTAL(4,Table4[Column2])</f>
        <v>28</v>
      </c>
    </row>
  </sheetData>
  <pageMargins left="0.7" right="0.7" top="0.75" bottom="0.75" header="0.3" footer="0.3"/>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40DD6-2A6C-46F2-B2F8-523787020747}">
  <dimension ref="A1:G279"/>
  <sheetViews>
    <sheetView topLeftCell="A260" workbookViewId="0">
      <selection activeCell="F278" sqref="F278"/>
    </sheetView>
  </sheetViews>
  <sheetFormatPr defaultRowHeight="14.5" outlineLevelRow="2" x14ac:dyDescent="0.35"/>
  <cols>
    <col min="1" max="1" width="4.90625" bestFit="1" customWidth="1"/>
    <col min="2" max="2" width="54.6328125" bestFit="1" customWidth="1"/>
    <col min="3" max="3" width="18.26953125" bestFit="1" customWidth="1"/>
    <col min="4" max="4" width="13" bestFit="1" customWidth="1"/>
    <col min="5" max="5" width="11.36328125" bestFit="1" customWidth="1"/>
    <col min="6" max="6" width="37.1796875" customWidth="1"/>
    <col min="7" max="7" width="255.6328125" bestFit="1" customWidth="1"/>
  </cols>
  <sheetData>
    <row r="1" spans="1:7" x14ac:dyDescent="0.35">
      <c r="A1" s="3" t="s">
        <v>20</v>
      </c>
      <c r="B1" s="4" t="s">
        <v>21</v>
      </c>
      <c r="C1" s="4" t="s">
        <v>22</v>
      </c>
      <c r="D1" s="4" t="s">
        <v>23</v>
      </c>
      <c r="E1" s="4" t="s">
        <v>24</v>
      </c>
      <c r="F1" s="4" t="s">
        <v>25</v>
      </c>
      <c r="G1" s="5" t="s">
        <v>26</v>
      </c>
    </row>
    <row r="2" spans="1:7" outlineLevel="2" x14ac:dyDescent="0.35">
      <c r="A2" s="9" t="s">
        <v>772</v>
      </c>
      <c r="B2" s="10" t="s">
        <v>773</v>
      </c>
      <c r="C2" s="19">
        <v>758316</v>
      </c>
      <c r="D2" s="10" t="s">
        <v>775</v>
      </c>
      <c r="E2" s="10" t="s">
        <v>776</v>
      </c>
      <c r="F2" s="10" t="s">
        <v>777</v>
      </c>
      <c r="G2" s="11"/>
    </row>
    <row r="3" spans="1:7" outlineLevel="1" x14ac:dyDescent="0.35">
      <c r="A3" s="9"/>
      <c r="B3" s="10"/>
      <c r="C3" s="10">
        <f>SUBTOTAL(9,C2:C2)</f>
        <v>758316</v>
      </c>
      <c r="D3" s="10"/>
      <c r="E3" s="10"/>
      <c r="F3" s="15" t="s">
        <v>1077</v>
      </c>
      <c r="G3" s="11"/>
    </row>
    <row r="4" spans="1:7" outlineLevel="2" x14ac:dyDescent="0.35">
      <c r="A4" s="12" t="s">
        <v>30</v>
      </c>
      <c r="B4" s="13" t="s">
        <v>1041</v>
      </c>
      <c r="C4" s="20">
        <v>1647</v>
      </c>
      <c r="D4" s="13" t="s">
        <v>1030</v>
      </c>
      <c r="E4" s="13" t="s">
        <v>996</v>
      </c>
      <c r="F4" s="13" t="s">
        <v>1043</v>
      </c>
      <c r="G4" s="14"/>
    </row>
    <row r="5" spans="1:7" outlineLevel="1" x14ac:dyDescent="0.35">
      <c r="A5" s="12"/>
      <c r="B5" s="13"/>
      <c r="C5" s="13">
        <f>SUBTOTAL(9,C4:C4)</f>
        <v>1647</v>
      </c>
      <c r="D5" s="13"/>
      <c r="E5" s="13"/>
      <c r="F5" s="16" t="s">
        <v>1078</v>
      </c>
      <c r="G5" s="14"/>
    </row>
    <row r="6" spans="1:7" outlineLevel="2" x14ac:dyDescent="0.35">
      <c r="A6" s="9" t="s">
        <v>185</v>
      </c>
      <c r="B6" s="10" t="s">
        <v>186</v>
      </c>
      <c r="C6" s="19">
        <v>47564296</v>
      </c>
      <c r="D6" s="10" t="s">
        <v>188</v>
      </c>
      <c r="E6" s="10" t="s">
        <v>189</v>
      </c>
      <c r="F6" s="10" t="s">
        <v>190</v>
      </c>
      <c r="G6" s="11"/>
    </row>
    <row r="7" spans="1:7" outlineLevel="2" x14ac:dyDescent="0.35">
      <c r="A7" s="12" t="s">
        <v>380</v>
      </c>
      <c r="B7" s="13" t="s">
        <v>381</v>
      </c>
      <c r="C7" s="20">
        <v>15552211</v>
      </c>
      <c r="D7" s="13" t="s">
        <v>383</v>
      </c>
      <c r="E7" s="13" t="s">
        <v>384</v>
      </c>
      <c r="F7" s="13" t="s">
        <v>190</v>
      </c>
      <c r="G7" s="14"/>
    </row>
    <row r="8" spans="1:7" outlineLevel="1" x14ac:dyDescent="0.35">
      <c r="A8" s="12"/>
      <c r="B8" s="13"/>
      <c r="C8" s="13">
        <f>SUBTOTAL(9,C6:C7)</f>
        <v>63116507</v>
      </c>
      <c r="D8" s="13"/>
      <c r="E8" s="13"/>
      <c r="F8" s="16" t="s">
        <v>1079</v>
      </c>
      <c r="G8" s="14"/>
    </row>
    <row r="9" spans="1:7" outlineLevel="2" x14ac:dyDescent="0.35">
      <c r="A9" s="9" t="s">
        <v>30</v>
      </c>
      <c r="B9" s="10" t="s">
        <v>650</v>
      </c>
      <c r="C9" s="19">
        <v>3285874</v>
      </c>
      <c r="D9" s="10" t="s">
        <v>652</v>
      </c>
      <c r="E9" s="10" t="s">
        <v>653</v>
      </c>
      <c r="F9" s="10" t="s">
        <v>654</v>
      </c>
      <c r="G9" s="11"/>
    </row>
    <row r="10" spans="1:7" outlineLevel="2" x14ac:dyDescent="0.35">
      <c r="A10" s="12" t="s">
        <v>728</v>
      </c>
      <c r="B10" s="13" t="s">
        <v>729</v>
      </c>
      <c r="C10" s="20">
        <v>1501635</v>
      </c>
      <c r="D10" s="13" t="s">
        <v>731</v>
      </c>
      <c r="E10" s="13" t="s">
        <v>732</v>
      </c>
      <c r="F10" s="13" t="s">
        <v>654</v>
      </c>
      <c r="G10" s="14"/>
    </row>
    <row r="11" spans="1:7" outlineLevel="2" x14ac:dyDescent="0.35">
      <c r="A11" s="9" t="s">
        <v>30</v>
      </c>
      <c r="B11" s="10" t="s">
        <v>875</v>
      </c>
      <c r="C11" s="19">
        <v>153836</v>
      </c>
      <c r="D11" s="10" t="s">
        <v>877</v>
      </c>
      <c r="E11" s="10" t="s">
        <v>653</v>
      </c>
      <c r="F11" s="10" t="s">
        <v>654</v>
      </c>
      <c r="G11" s="11"/>
    </row>
    <row r="12" spans="1:7" outlineLevel="2" x14ac:dyDescent="0.35">
      <c r="A12" s="12" t="s">
        <v>30</v>
      </c>
      <c r="B12" s="13" t="s">
        <v>920</v>
      </c>
      <c r="C12" s="20">
        <v>87146</v>
      </c>
      <c r="D12" s="13" t="s">
        <v>922</v>
      </c>
      <c r="E12" s="13" t="s">
        <v>653</v>
      </c>
      <c r="F12" s="13" t="s">
        <v>654</v>
      </c>
      <c r="G12" s="14"/>
    </row>
    <row r="13" spans="1:7" outlineLevel="2" x14ac:dyDescent="0.35">
      <c r="A13" s="9" t="s">
        <v>30</v>
      </c>
      <c r="B13" s="10" t="s">
        <v>957</v>
      </c>
      <c r="C13" s="19">
        <v>49710</v>
      </c>
      <c r="D13" s="10" t="s">
        <v>959</v>
      </c>
      <c r="E13" s="10" t="s">
        <v>653</v>
      </c>
      <c r="F13" s="10" t="s">
        <v>654</v>
      </c>
      <c r="G13" s="11"/>
    </row>
    <row r="14" spans="1:7" outlineLevel="2" x14ac:dyDescent="0.35">
      <c r="A14" s="12" t="s">
        <v>30</v>
      </c>
      <c r="B14" s="13" t="s">
        <v>964</v>
      </c>
      <c r="C14" s="20">
        <v>47329</v>
      </c>
      <c r="D14" s="13" t="s">
        <v>966</v>
      </c>
      <c r="E14" s="13" t="s">
        <v>653</v>
      </c>
      <c r="F14" s="13" t="s">
        <v>654</v>
      </c>
      <c r="G14" s="14"/>
    </row>
    <row r="15" spans="1:7" outlineLevel="1" x14ac:dyDescent="0.35">
      <c r="A15" s="12"/>
      <c r="B15" s="13"/>
      <c r="C15" s="13">
        <f>SUBTOTAL(9,C9:C14)</f>
        <v>5125530</v>
      </c>
      <c r="D15" s="13"/>
      <c r="E15" s="13"/>
      <c r="F15" s="16" t="s">
        <v>1080</v>
      </c>
      <c r="G15" s="14"/>
    </row>
    <row r="16" spans="1:7" outlineLevel="2" x14ac:dyDescent="0.35">
      <c r="A16" s="9" t="s">
        <v>623</v>
      </c>
      <c r="B16" s="10" t="s">
        <v>624</v>
      </c>
      <c r="C16" s="19">
        <v>3871833</v>
      </c>
      <c r="D16" s="10" t="s">
        <v>626</v>
      </c>
      <c r="E16" s="10" t="s">
        <v>627</v>
      </c>
      <c r="F16" s="10" t="s">
        <v>628</v>
      </c>
      <c r="G16" s="11"/>
    </row>
    <row r="17" spans="1:7" outlineLevel="2" x14ac:dyDescent="0.35">
      <c r="A17" s="12" t="s">
        <v>30</v>
      </c>
      <c r="B17" s="13" t="s">
        <v>936</v>
      </c>
      <c r="C17" s="20">
        <v>71105</v>
      </c>
      <c r="D17" s="13" t="s">
        <v>938</v>
      </c>
      <c r="E17" s="13" t="s">
        <v>939</v>
      </c>
      <c r="F17" s="13" t="s">
        <v>940</v>
      </c>
      <c r="G17" s="14"/>
    </row>
    <row r="18" spans="1:7" outlineLevel="2" x14ac:dyDescent="0.35">
      <c r="A18" s="9" t="s">
        <v>30</v>
      </c>
      <c r="B18" s="10" t="s">
        <v>944</v>
      </c>
      <c r="C18" s="19">
        <v>63823</v>
      </c>
      <c r="D18" s="10" t="s">
        <v>946</v>
      </c>
      <c r="E18" s="10" t="s">
        <v>539</v>
      </c>
      <c r="F18" s="10" t="s">
        <v>940</v>
      </c>
      <c r="G18" s="11"/>
    </row>
    <row r="19" spans="1:7" outlineLevel="2" x14ac:dyDescent="0.35">
      <c r="A19" s="12" t="s">
        <v>977</v>
      </c>
      <c r="B19" s="13" t="s">
        <v>978</v>
      </c>
      <c r="C19" s="20">
        <v>39262</v>
      </c>
      <c r="D19" s="13" t="s">
        <v>980</v>
      </c>
      <c r="E19" s="13" t="s">
        <v>172</v>
      </c>
      <c r="F19" s="13" t="s">
        <v>940</v>
      </c>
      <c r="G19" s="14"/>
    </row>
    <row r="20" spans="1:7" outlineLevel="2" x14ac:dyDescent="0.35">
      <c r="A20" s="9" t="s">
        <v>1003</v>
      </c>
      <c r="B20" s="10" t="s">
        <v>1004</v>
      </c>
      <c r="C20" s="19">
        <v>16733</v>
      </c>
      <c r="D20" s="10" t="s">
        <v>1006</v>
      </c>
      <c r="E20" s="10" t="s">
        <v>172</v>
      </c>
      <c r="F20" s="10" t="s">
        <v>940</v>
      </c>
      <c r="G20" s="11"/>
    </row>
    <row r="21" spans="1:7" outlineLevel="2" x14ac:dyDescent="0.35">
      <c r="A21" s="12" t="s">
        <v>30</v>
      </c>
      <c r="B21" s="13" t="s">
        <v>1011</v>
      </c>
      <c r="C21" s="20">
        <v>15040</v>
      </c>
      <c r="D21" s="13" t="s">
        <v>1013</v>
      </c>
      <c r="E21" s="13" t="s">
        <v>172</v>
      </c>
      <c r="F21" s="13" t="s">
        <v>940</v>
      </c>
      <c r="G21" s="14"/>
    </row>
    <row r="22" spans="1:7" outlineLevel="2" x14ac:dyDescent="0.35">
      <c r="A22" s="9" t="s">
        <v>30</v>
      </c>
      <c r="B22" s="10" t="s">
        <v>1031</v>
      </c>
      <c r="C22" s="19">
        <v>5651</v>
      </c>
      <c r="D22" s="10" t="s">
        <v>1030</v>
      </c>
      <c r="E22" s="10" t="s">
        <v>172</v>
      </c>
      <c r="F22" s="10" t="s">
        <v>940</v>
      </c>
      <c r="G22" s="11"/>
    </row>
    <row r="23" spans="1:7" outlineLevel="2" x14ac:dyDescent="0.35">
      <c r="A23" s="12" t="s">
        <v>30</v>
      </c>
      <c r="B23" s="13" t="s">
        <v>1037</v>
      </c>
      <c r="C23" s="20">
        <v>2188</v>
      </c>
      <c r="D23" s="13" t="s">
        <v>1030</v>
      </c>
      <c r="E23" s="13" t="s">
        <v>477</v>
      </c>
      <c r="F23" s="13" t="s">
        <v>940</v>
      </c>
      <c r="G23" s="14"/>
    </row>
    <row r="24" spans="1:7" outlineLevel="2" x14ac:dyDescent="0.35">
      <c r="A24" s="9" t="s">
        <v>30</v>
      </c>
      <c r="B24" s="10" t="s">
        <v>1039</v>
      </c>
      <c r="C24" s="19">
        <v>1692</v>
      </c>
      <c r="D24" s="10" t="s">
        <v>1030</v>
      </c>
      <c r="E24" s="10" t="s">
        <v>477</v>
      </c>
      <c r="F24" s="10" t="s">
        <v>940</v>
      </c>
      <c r="G24" s="11"/>
    </row>
    <row r="25" spans="1:7" outlineLevel="2" x14ac:dyDescent="0.35">
      <c r="A25" s="12" t="s">
        <v>30</v>
      </c>
      <c r="B25" s="13" t="s">
        <v>1051</v>
      </c>
      <c r="C25" s="13">
        <v>593</v>
      </c>
      <c r="D25" s="13" t="s">
        <v>1030</v>
      </c>
      <c r="E25" s="13" t="s">
        <v>539</v>
      </c>
      <c r="F25" s="13" t="s">
        <v>940</v>
      </c>
      <c r="G25" s="14"/>
    </row>
    <row r="26" spans="1:7" outlineLevel="1" x14ac:dyDescent="0.35">
      <c r="A26" s="12"/>
      <c r="B26" s="13"/>
      <c r="C26" s="13">
        <f>SUBTOTAL(9,C16:C25)</f>
        <v>4087920</v>
      </c>
      <c r="D26" s="13"/>
      <c r="E26" s="13"/>
      <c r="F26" s="16" t="s">
        <v>1081</v>
      </c>
      <c r="G26" s="14"/>
    </row>
    <row r="27" spans="1:7" outlineLevel="2" x14ac:dyDescent="0.35">
      <c r="A27" s="9" t="s">
        <v>447</v>
      </c>
      <c r="B27" s="10" t="s">
        <v>448</v>
      </c>
      <c r="C27" s="19">
        <v>10432481</v>
      </c>
      <c r="D27" s="10" t="s">
        <v>450</v>
      </c>
      <c r="E27" s="10" t="s">
        <v>451</v>
      </c>
      <c r="F27" s="10" t="s">
        <v>452</v>
      </c>
      <c r="G27" s="11"/>
    </row>
    <row r="28" spans="1:7" outlineLevel="2" x14ac:dyDescent="0.35">
      <c r="A28" s="12" t="s">
        <v>453</v>
      </c>
      <c r="B28" s="13" t="s">
        <v>454</v>
      </c>
      <c r="C28" s="20">
        <v>10344802</v>
      </c>
      <c r="D28" s="13" t="s">
        <v>456</v>
      </c>
      <c r="E28" s="13" t="s">
        <v>457</v>
      </c>
      <c r="F28" s="13" t="s">
        <v>452</v>
      </c>
      <c r="G28" s="14"/>
    </row>
    <row r="29" spans="1:7" outlineLevel="2" x14ac:dyDescent="0.35">
      <c r="A29" s="9" t="s">
        <v>757</v>
      </c>
      <c r="B29" s="10" t="s">
        <v>758</v>
      </c>
      <c r="C29" s="19">
        <v>918100</v>
      </c>
      <c r="D29" s="10" t="s">
        <v>760</v>
      </c>
      <c r="E29" s="10" t="s">
        <v>761</v>
      </c>
      <c r="F29" s="10" t="s">
        <v>452</v>
      </c>
      <c r="G29" s="11" t="s">
        <v>762</v>
      </c>
    </row>
    <row r="30" spans="1:7" outlineLevel="1" x14ac:dyDescent="0.35">
      <c r="A30" s="9"/>
      <c r="B30" s="10"/>
      <c r="C30" s="10">
        <f>SUBTOTAL(9,C27:C29)</f>
        <v>21695383</v>
      </c>
      <c r="D30" s="10"/>
      <c r="E30" s="10"/>
      <c r="F30" s="15" t="s">
        <v>1082</v>
      </c>
      <c r="G30" s="11"/>
    </row>
    <row r="31" spans="1:7" outlineLevel="2" x14ac:dyDescent="0.35">
      <c r="A31" s="12" t="s">
        <v>274</v>
      </c>
      <c r="B31" s="13" t="s">
        <v>275</v>
      </c>
      <c r="C31" s="20">
        <v>29389150</v>
      </c>
      <c r="D31" s="13" t="s">
        <v>277</v>
      </c>
      <c r="E31" s="13" t="s">
        <v>278</v>
      </c>
      <c r="F31" s="13" t="s">
        <v>279</v>
      </c>
      <c r="G31" s="14"/>
    </row>
    <row r="32" spans="1:7" outlineLevel="2" x14ac:dyDescent="0.35">
      <c r="A32" s="9" t="s">
        <v>280</v>
      </c>
      <c r="B32" s="10" t="s">
        <v>281</v>
      </c>
      <c r="C32" s="19">
        <v>29192480</v>
      </c>
      <c r="D32" s="10" t="s">
        <v>283</v>
      </c>
      <c r="E32" s="10" t="s">
        <v>284</v>
      </c>
      <c r="F32" s="10" t="s">
        <v>279</v>
      </c>
      <c r="G32" s="11"/>
    </row>
    <row r="33" spans="1:7" outlineLevel="2" x14ac:dyDescent="0.35">
      <c r="A33" s="12" t="s">
        <v>702</v>
      </c>
      <c r="B33" s="13" t="s">
        <v>703</v>
      </c>
      <c r="C33" s="20">
        <v>2108977</v>
      </c>
      <c r="D33" s="13" t="s">
        <v>705</v>
      </c>
      <c r="E33" s="13" t="s">
        <v>477</v>
      </c>
      <c r="F33" s="13" t="s">
        <v>279</v>
      </c>
      <c r="G33" s="14"/>
    </row>
    <row r="34" spans="1:7" outlineLevel="2" x14ac:dyDescent="0.35">
      <c r="A34" s="9" t="s">
        <v>711</v>
      </c>
      <c r="B34" s="10" t="s">
        <v>712</v>
      </c>
      <c r="C34" s="19">
        <v>1832696</v>
      </c>
      <c r="D34" s="10" t="s">
        <v>714</v>
      </c>
      <c r="E34" s="10" t="s">
        <v>715</v>
      </c>
      <c r="F34" s="10" t="s">
        <v>279</v>
      </c>
      <c r="G34" s="11"/>
    </row>
    <row r="35" spans="1:7" outlineLevel="1" x14ac:dyDescent="0.35">
      <c r="A35" s="9"/>
      <c r="B35" s="10"/>
      <c r="C35" s="10">
        <f>SUBTOTAL(9,C31:C34)</f>
        <v>62523303</v>
      </c>
      <c r="D35" s="10"/>
      <c r="E35" s="10"/>
      <c r="F35" s="15" t="s">
        <v>1083</v>
      </c>
      <c r="G35" s="11"/>
    </row>
    <row r="36" spans="1:7" outlineLevel="2" x14ac:dyDescent="0.35">
      <c r="A36" s="12" t="s">
        <v>268</v>
      </c>
      <c r="B36" s="13" t="s">
        <v>269</v>
      </c>
      <c r="C36" s="20">
        <v>30832019</v>
      </c>
      <c r="D36" s="13" t="s">
        <v>271</v>
      </c>
      <c r="E36" s="13" t="s">
        <v>272</v>
      </c>
      <c r="F36" s="13" t="s">
        <v>273</v>
      </c>
      <c r="G36" s="14"/>
    </row>
    <row r="37" spans="1:7" outlineLevel="2" x14ac:dyDescent="0.35">
      <c r="A37" s="9" t="s">
        <v>30</v>
      </c>
      <c r="B37" s="10" t="s">
        <v>923</v>
      </c>
      <c r="C37" s="19">
        <v>84069</v>
      </c>
      <c r="D37" s="10" t="s">
        <v>925</v>
      </c>
      <c r="E37" s="10" t="s">
        <v>926</v>
      </c>
      <c r="F37" s="10" t="s">
        <v>927</v>
      </c>
      <c r="G37" s="11"/>
    </row>
    <row r="38" spans="1:7" outlineLevel="1" x14ac:dyDescent="0.35">
      <c r="A38" s="9"/>
      <c r="B38" s="10"/>
      <c r="C38" s="10">
        <f>SUBTOTAL(9,C36:C37)</f>
        <v>30916088</v>
      </c>
      <c r="D38" s="10"/>
      <c r="E38" s="10"/>
      <c r="F38" s="15" t="s">
        <v>1084</v>
      </c>
      <c r="G38" s="11"/>
    </row>
    <row r="39" spans="1:7" outlineLevel="2" x14ac:dyDescent="0.35">
      <c r="A39" s="12" t="s">
        <v>911</v>
      </c>
      <c r="B39" s="13" t="s">
        <v>912</v>
      </c>
      <c r="C39" s="20">
        <v>100447</v>
      </c>
      <c r="D39" s="13" t="s">
        <v>914</v>
      </c>
      <c r="E39" s="13" t="s">
        <v>915</v>
      </c>
      <c r="F39" s="13" t="s">
        <v>916</v>
      </c>
      <c r="G39" s="14"/>
    </row>
    <row r="40" spans="1:7" outlineLevel="1" x14ac:dyDescent="0.35">
      <c r="A40" s="12"/>
      <c r="B40" s="13"/>
      <c r="C40" s="13">
        <f>SUBTOTAL(9,C39:C39)</f>
        <v>100447</v>
      </c>
      <c r="D40" s="13"/>
      <c r="E40" s="13"/>
      <c r="F40" s="16" t="s">
        <v>1085</v>
      </c>
      <c r="G40" s="14"/>
    </row>
    <row r="41" spans="1:7" outlineLevel="2" x14ac:dyDescent="0.35">
      <c r="A41" s="9" t="s">
        <v>191</v>
      </c>
      <c r="B41" s="10" t="s">
        <v>192</v>
      </c>
      <c r="C41" s="19">
        <v>46044703</v>
      </c>
      <c r="D41" s="10" t="s">
        <v>194</v>
      </c>
      <c r="E41" s="10" t="s">
        <v>195</v>
      </c>
      <c r="F41" s="10" t="s">
        <v>196</v>
      </c>
      <c r="G41" s="11"/>
    </row>
    <row r="42" spans="1:7" outlineLevel="2" x14ac:dyDescent="0.35">
      <c r="A42" s="12" t="s">
        <v>349</v>
      </c>
      <c r="B42" s="13" t="s">
        <v>350</v>
      </c>
      <c r="C42" s="20">
        <v>19053815</v>
      </c>
      <c r="D42" s="13" t="s">
        <v>352</v>
      </c>
      <c r="E42" s="13" t="s">
        <v>353</v>
      </c>
      <c r="F42" s="13" t="s">
        <v>196</v>
      </c>
      <c r="G42" s="14"/>
    </row>
    <row r="43" spans="1:7" outlineLevel="1" x14ac:dyDescent="0.35">
      <c r="A43" s="12"/>
      <c r="B43" s="13"/>
      <c r="C43" s="13">
        <f>SUBTOTAL(9,C41:C42)</f>
        <v>65098518</v>
      </c>
      <c r="D43" s="13"/>
      <c r="E43" s="13"/>
      <c r="F43" s="16" t="s">
        <v>1086</v>
      </c>
      <c r="G43" s="14"/>
    </row>
    <row r="44" spans="1:7" outlineLevel="2" x14ac:dyDescent="0.35">
      <c r="A44" s="9" t="s">
        <v>529</v>
      </c>
      <c r="B44" s="10" t="s">
        <v>530</v>
      </c>
      <c r="C44" s="19">
        <v>6690887</v>
      </c>
      <c r="D44" s="10" t="s">
        <v>532</v>
      </c>
      <c r="E44" s="10" t="s">
        <v>166</v>
      </c>
      <c r="F44" s="10" t="s">
        <v>533</v>
      </c>
      <c r="G44" s="11" t="s">
        <v>534</v>
      </c>
    </row>
    <row r="45" spans="1:7" outlineLevel="2" x14ac:dyDescent="0.35">
      <c r="A45" s="12" t="s">
        <v>598</v>
      </c>
      <c r="B45" s="13" t="s">
        <v>599</v>
      </c>
      <c r="C45" s="20">
        <v>5123536</v>
      </c>
      <c r="D45" s="13" t="s">
        <v>601</v>
      </c>
      <c r="E45" s="13" t="s">
        <v>602</v>
      </c>
      <c r="F45" s="13" t="s">
        <v>533</v>
      </c>
      <c r="G45" s="14"/>
    </row>
    <row r="46" spans="1:7" outlineLevel="1" x14ac:dyDescent="0.35">
      <c r="A46" s="12"/>
      <c r="B46" s="13"/>
      <c r="C46" s="13">
        <f>SUBTOTAL(9,C44:C45)</f>
        <v>11814423</v>
      </c>
      <c r="D46" s="13"/>
      <c r="E46" s="13"/>
      <c r="F46" s="16" t="s">
        <v>1087</v>
      </c>
      <c r="G46" s="14"/>
    </row>
    <row r="47" spans="1:7" outlineLevel="2" x14ac:dyDescent="0.35">
      <c r="A47" s="9" t="s">
        <v>440</v>
      </c>
      <c r="B47" s="10" t="s">
        <v>441</v>
      </c>
      <c r="C47" s="19">
        <v>10526937</v>
      </c>
      <c r="D47" s="10" t="s">
        <v>439</v>
      </c>
      <c r="E47" s="10" t="s">
        <v>93</v>
      </c>
      <c r="F47" s="10" t="s">
        <v>443</v>
      </c>
      <c r="G47" s="11"/>
    </row>
    <row r="48" spans="1:7" outlineLevel="1" x14ac:dyDescent="0.35">
      <c r="A48" s="9"/>
      <c r="B48" s="10"/>
      <c r="C48" s="10">
        <f>SUBTOTAL(9,C47:C47)</f>
        <v>10526937</v>
      </c>
      <c r="D48" s="10"/>
      <c r="E48" s="10"/>
      <c r="F48" s="15" t="s">
        <v>1088</v>
      </c>
      <c r="G48" s="11"/>
    </row>
    <row r="49" spans="1:7" outlineLevel="2" x14ac:dyDescent="0.35">
      <c r="A49" s="12" t="s">
        <v>77</v>
      </c>
      <c r="B49" s="13" t="s">
        <v>78</v>
      </c>
      <c r="C49" s="20">
        <v>169828911</v>
      </c>
      <c r="D49" s="13" t="s">
        <v>80</v>
      </c>
      <c r="E49" s="13" t="s">
        <v>81</v>
      </c>
      <c r="F49" s="13" t="s">
        <v>82</v>
      </c>
      <c r="G49" s="14"/>
    </row>
    <row r="50" spans="1:7" outlineLevel="1" x14ac:dyDescent="0.35">
      <c r="A50" s="12"/>
      <c r="B50" s="13"/>
      <c r="C50" s="13">
        <f>SUBTOTAL(9,C49:C49)</f>
        <v>169828911</v>
      </c>
      <c r="D50" s="13"/>
      <c r="E50" s="13"/>
      <c r="F50" s="16" t="s">
        <v>1089</v>
      </c>
      <c r="G50" s="14"/>
    </row>
    <row r="51" spans="1:7" outlineLevel="2" x14ac:dyDescent="0.35">
      <c r="A51" s="9" t="s">
        <v>385</v>
      </c>
      <c r="B51" s="10" t="s">
        <v>386</v>
      </c>
      <c r="C51" s="19">
        <v>15178979</v>
      </c>
      <c r="D51" s="10" t="s">
        <v>388</v>
      </c>
      <c r="E51" s="10" t="s">
        <v>389</v>
      </c>
      <c r="F51" s="10" t="s">
        <v>390</v>
      </c>
      <c r="G51" s="11"/>
    </row>
    <row r="52" spans="1:7" outlineLevel="1" x14ac:dyDescent="0.35">
      <c r="A52" s="9"/>
      <c r="B52" s="10"/>
      <c r="C52" s="10">
        <f>SUBTOTAL(9,C51:C51)</f>
        <v>15178979</v>
      </c>
      <c r="D52" s="10"/>
      <c r="E52" s="10"/>
      <c r="F52" s="15" t="s">
        <v>1090</v>
      </c>
      <c r="G52" s="11"/>
    </row>
    <row r="53" spans="1:7" outlineLevel="2" x14ac:dyDescent="0.35">
      <c r="A53" s="12" t="s">
        <v>343</v>
      </c>
      <c r="B53" s="13" t="s">
        <v>344</v>
      </c>
      <c r="C53" s="20">
        <v>19610769</v>
      </c>
      <c r="D53" s="13" t="s">
        <v>346</v>
      </c>
      <c r="E53" s="13" t="s">
        <v>347</v>
      </c>
      <c r="F53" s="13" t="s">
        <v>348</v>
      </c>
      <c r="G53" s="14"/>
    </row>
    <row r="54" spans="1:7" outlineLevel="1" x14ac:dyDescent="0.35">
      <c r="A54" s="12"/>
      <c r="B54" s="13"/>
      <c r="C54" s="13">
        <f>SUBTOTAL(9,C53:C53)</f>
        <v>19610769</v>
      </c>
      <c r="D54" s="13"/>
      <c r="E54" s="13"/>
      <c r="F54" s="16" t="s">
        <v>1091</v>
      </c>
      <c r="G54" s="14"/>
    </row>
    <row r="55" spans="1:7" outlineLevel="2" x14ac:dyDescent="0.35">
      <c r="A55" s="9" t="s">
        <v>540</v>
      </c>
      <c r="B55" s="10" t="s">
        <v>541</v>
      </c>
      <c r="C55" s="19">
        <v>6519789</v>
      </c>
      <c r="D55" s="10" t="s">
        <v>543</v>
      </c>
      <c r="E55" s="10" t="s">
        <v>544</v>
      </c>
      <c r="F55" s="10" t="s">
        <v>545</v>
      </c>
      <c r="G55" s="11"/>
    </row>
    <row r="56" spans="1:7" outlineLevel="2" x14ac:dyDescent="0.35">
      <c r="A56" s="12" t="s">
        <v>810</v>
      </c>
      <c r="B56" s="13" t="s">
        <v>811</v>
      </c>
      <c r="C56" s="20">
        <v>519562</v>
      </c>
      <c r="D56" s="13" t="s">
        <v>813</v>
      </c>
      <c r="E56" s="13" t="s">
        <v>814</v>
      </c>
      <c r="F56" s="13" t="s">
        <v>545</v>
      </c>
      <c r="G56" s="14"/>
    </row>
    <row r="57" spans="1:7" outlineLevel="1" x14ac:dyDescent="0.35">
      <c r="A57" s="12"/>
      <c r="B57" s="13"/>
      <c r="C57" s="13">
        <f>SUBTOTAL(9,C55:C56)</f>
        <v>7039351</v>
      </c>
      <c r="D57" s="13"/>
      <c r="E57" s="13"/>
      <c r="F57" s="16" t="s">
        <v>1092</v>
      </c>
      <c r="G57" s="14"/>
    </row>
    <row r="58" spans="1:7" outlineLevel="2" x14ac:dyDescent="0.35">
      <c r="A58" s="9" t="s">
        <v>151</v>
      </c>
      <c r="B58" s="10" t="s">
        <v>152</v>
      </c>
      <c r="C58" s="19">
        <v>61741120</v>
      </c>
      <c r="D58" s="10" t="s">
        <v>154</v>
      </c>
      <c r="E58" s="10" t="s">
        <v>155</v>
      </c>
      <c r="F58" s="10" t="s">
        <v>156</v>
      </c>
      <c r="G58" s="11" t="s">
        <v>157</v>
      </c>
    </row>
    <row r="59" spans="1:7" outlineLevel="1" x14ac:dyDescent="0.35">
      <c r="A59" s="9"/>
      <c r="B59" s="10"/>
      <c r="C59" s="10">
        <f>SUBTOTAL(9,C58:C58)</f>
        <v>61741120</v>
      </c>
      <c r="D59" s="10"/>
      <c r="E59" s="10"/>
      <c r="F59" s="15" t="s">
        <v>1093</v>
      </c>
      <c r="G59" s="11"/>
    </row>
    <row r="60" spans="1:7" outlineLevel="2" x14ac:dyDescent="0.35">
      <c r="A60" s="12" t="s">
        <v>95</v>
      </c>
      <c r="B60" s="13" t="s">
        <v>96</v>
      </c>
      <c r="C60" s="20">
        <v>124630000</v>
      </c>
      <c r="D60" s="13" t="s">
        <v>98</v>
      </c>
      <c r="E60" s="13" t="s">
        <v>99</v>
      </c>
      <c r="F60" s="13" t="s">
        <v>100</v>
      </c>
      <c r="G60" s="14"/>
    </row>
    <row r="61" spans="1:7" outlineLevel="1" x14ac:dyDescent="0.35">
      <c r="A61" s="12"/>
      <c r="B61" s="13"/>
      <c r="C61" s="13">
        <f>SUBTOTAL(9,C60:C60)</f>
        <v>124630000</v>
      </c>
      <c r="D61" s="13"/>
      <c r="E61" s="13"/>
      <c r="F61" s="16" t="s">
        <v>1094</v>
      </c>
      <c r="G61" s="14"/>
    </row>
    <row r="62" spans="1:7" outlineLevel="2" x14ac:dyDescent="0.35">
      <c r="A62" s="9" t="s">
        <v>162</v>
      </c>
      <c r="B62" s="10" t="s">
        <v>163</v>
      </c>
      <c r="C62" s="19">
        <v>58887359</v>
      </c>
      <c r="D62" s="10" t="s">
        <v>165</v>
      </c>
      <c r="E62" s="10" t="s">
        <v>166</v>
      </c>
      <c r="F62" s="10" t="s">
        <v>167</v>
      </c>
      <c r="G62" s="11"/>
    </row>
    <row r="63" spans="1:7" outlineLevel="2" x14ac:dyDescent="0.35">
      <c r="A63" s="12" t="s">
        <v>444</v>
      </c>
      <c r="B63" s="13" t="s">
        <v>445</v>
      </c>
      <c r="C63" s="20">
        <v>10521556</v>
      </c>
      <c r="D63" s="13" t="s">
        <v>439</v>
      </c>
      <c r="E63" s="13" t="s">
        <v>40</v>
      </c>
      <c r="F63" s="13" t="s">
        <v>167</v>
      </c>
      <c r="G63" s="14"/>
    </row>
    <row r="64" spans="1:7" outlineLevel="2" x14ac:dyDescent="0.35">
      <c r="A64" s="9" t="s">
        <v>458</v>
      </c>
      <c r="B64" s="10" t="s">
        <v>459</v>
      </c>
      <c r="C64" s="19">
        <v>10127145</v>
      </c>
      <c r="D64" s="10" t="s">
        <v>461</v>
      </c>
      <c r="E64" s="10" t="s">
        <v>87</v>
      </c>
      <c r="F64" s="10" t="s">
        <v>167</v>
      </c>
      <c r="G64" s="11"/>
    </row>
    <row r="65" spans="1:7" outlineLevel="2" x14ac:dyDescent="0.35">
      <c r="A65" s="12" t="s">
        <v>517</v>
      </c>
      <c r="B65" s="13" t="s">
        <v>518</v>
      </c>
      <c r="C65" s="20">
        <v>7000000</v>
      </c>
      <c r="D65" s="13" t="s">
        <v>520</v>
      </c>
      <c r="E65" s="13" t="s">
        <v>427</v>
      </c>
      <c r="F65" s="13" t="s">
        <v>167</v>
      </c>
      <c r="G65" s="14"/>
    </row>
    <row r="66" spans="1:7" outlineLevel="2" x14ac:dyDescent="0.35">
      <c r="A66" s="9" t="s">
        <v>563</v>
      </c>
      <c r="B66" s="10" t="s">
        <v>564</v>
      </c>
      <c r="C66" s="19">
        <v>5528796</v>
      </c>
      <c r="D66" s="10" t="s">
        <v>566</v>
      </c>
      <c r="E66" s="10" t="s">
        <v>93</v>
      </c>
      <c r="F66" s="10" t="s">
        <v>167</v>
      </c>
      <c r="G66" s="11" t="s">
        <v>567</v>
      </c>
    </row>
    <row r="67" spans="1:7" outlineLevel="2" x14ac:dyDescent="0.35">
      <c r="A67" s="12" t="s">
        <v>611</v>
      </c>
      <c r="B67" s="13" t="s">
        <v>612</v>
      </c>
      <c r="C67" s="20">
        <v>4527446</v>
      </c>
      <c r="D67" s="13" t="s">
        <v>614</v>
      </c>
      <c r="E67" s="13" t="s">
        <v>314</v>
      </c>
      <c r="F67" s="13" t="s">
        <v>167</v>
      </c>
      <c r="G67" s="14"/>
    </row>
    <row r="68" spans="1:7" outlineLevel="2" x14ac:dyDescent="0.35">
      <c r="A68" s="9" t="s">
        <v>659</v>
      </c>
      <c r="B68" s="10" t="s">
        <v>660</v>
      </c>
      <c r="C68" s="19">
        <v>2839020</v>
      </c>
      <c r="D68" s="10" t="s">
        <v>662</v>
      </c>
      <c r="E68" s="10" t="s">
        <v>427</v>
      </c>
      <c r="F68" s="10" t="s">
        <v>167</v>
      </c>
      <c r="G68" s="11"/>
    </row>
    <row r="69" spans="1:7" outlineLevel="2" x14ac:dyDescent="0.35">
      <c r="A69" s="12" t="s">
        <v>706</v>
      </c>
      <c r="B69" s="13" t="s">
        <v>707</v>
      </c>
      <c r="C69" s="20">
        <v>1895400</v>
      </c>
      <c r="D69" s="13" t="s">
        <v>709</v>
      </c>
      <c r="E69" s="13" t="s">
        <v>710</v>
      </c>
      <c r="F69" s="13" t="s">
        <v>167</v>
      </c>
      <c r="G69" s="14"/>
    </row>
    <row r="70" spans="1:7" outlineLevel="2" x14ac:dyDescent="0.35">
      <c r="A70" s="9" t="s">
        <v>30</v>
      </c>
      <c r="B70" s="10" t="s">
        <v>950</v>
      </c>
      <c r="C70" s="19">
        <v>54255</v>
      </c>
      <c r="D70" s="10" t="s">
        <v>952</v>
      </c>
      <c r="E70" s="10" t="s">
        <v>87</v>
      </c>
      <c r="F70" s="10" t="s">
        <v>167</v>
      </c>
      <c r="G70" s="11"/>
    </row>
    <row r="71" spans="1:7" outlineLevel="2" x14ac:dyDescent="0.35">
      <c r="A71" s="12" t="s">
        <v>985</v>
      </c>
      <c r="B71" s="13" t="s">
        <v>986</v>
      </c>
      <c r="C71" s="20">
        <v>33785</v>
      </c>
      <c r="D71" s="13" t="s">
        <v>988</v>
      </c>
      <c r="E71" s="13" t="s">
        <v>989</v>
      </c>
      <c r="F71" s="13" t="s">
        <v>167</v>
      </c>
      <c r="G71" s="14"/>
    </row>
    <row r="72" spans="1:7" outlineLevel="2" x14ac:dyDescent="0.35">
      <c r="A72" s="9" t="s">
        <v>30</v>
      </c>
      <c r="B72" s="10" t="s">
        <v>1000</v>
      </c>
      <c r="C72" s="19">
        <v>30402</v>
      </c>
      <c r="D72" s="10" t="s">
        <v>1002</v>
      </c>
      <c r="E72" s="10" t="s">
        <v>93</v>
      </c>
      <c r="F72" s="10" t="s">
        <v>167</v>
      </c>
      <c r="G72" s="11"/>
    </row>
    <row r="73" spans="1:7" outlineLevel="2" x14ac:dyDescent="0.35">
      <c r="A73" s="12" t="s">
        <v>1046</v>
      </c>
      <c r="B73" s="13" t="s">
        <v>1047</v>
      </c>
      <c r="C73" s="13">
        <v>825</v>
      </c>
      <c r="D73" s="13" t="s">
        <v>1030</v>
      </c>
      <c r="E73" s="13" t="s">
        <v>1049</v>
      </c>
      <c r="F73" s="13" t="s">
        <v>167</v>
      </c>
      <c r="G73" s="14" t="s">
        <v>1050</v>
      </c>
    </row>
    <row r="74" spans="1:7" outlineLevel="1" x14ac:dyDescent="0.35">
      <c r="A74" s="12"/>
      <c r="B74" s="13"/>
      <c r="C74" s="13">
        <f>SUBTOTAL(9,C62:C73)</f>
        <v>101445989</v>
      </c>
      <c r="D74" s="13"/>
      <c r="E74" s="13"/>
      <c r="F74" s="16" t="s">
        <v>1095</v>
      </c>
      <c r="G74" s="14"/>
    </row>
    <row r="75" spans="1:7" outlineLevel="2" x14ac:dyDescent="0.35">
      <c r="A75" s="9" t="s">
        <v>793</v>
      </c>
      <c r="B75" s="10" t="s">
        <v>794</v>
      </c>
      <c r="C75" s="19">
        <v>617683</v>
      </c>
      <c r="D75" s="10" t="s">
        <v>796</v>
      </c>
      <c r="E75" s="10" t="s">
        <v>201</v>
      </c>
      <c r="F75" s="10" t="s">
        <v>797</v>
      </c>
      <c r="G75" s="11"/>
    </row>
    <row r="76" spans="1:7" outlineLevel="2" x14ac:dyDescent="0.35">
      <c r="A76" s="12" t="s">
        <v>907</v>
      </c>
      <c r="B76" s="13" t="s">
        <v>908</v>
      </c>
      <c r="C76" s="20">
        <v>100772</v>
      </c>
      <c r="D76" s="13" t="s">
        <v>910</v>
      </c>
      <c r="E76" s="13" t="s">
        <v>201</v>
      </c>
      <c r="F76" s="13" t="s">
        <v>797</v>
      </c>
      <c r="G76" s="14"/>
    </row>
    <row r="77" spans="1:7" outlineLevel="2" x14ac:dyDescent="0.35">
      <c r="A77" s="9" t="s">
        <v>917</v>
      </c>
      <c r="B77" s="10" t="s">
        <v>918</v>
      </c>
      <c r="C77" s="19">
        <v>100179</v>
      </c>
      <c r="D77" s="10" t="s">
        <v>914</v>
      </c>
      <c r="E77" s="10" t="s">
        <v>201</v>
      </c>
      <c r="F77" s="10" t="s">
        <v>797</v>
      </c>
      <c r="G77" s="11"/>
    </row>
    <row r="78" spans="1:7" outlineLevel="1" x14ac:dyDescent="0.35">
      <c r="A78" s="9"/>
      <c r="B78" s="10"/>
      <c r="C78" s="10">
        <f>SUBTOTAL(9,C75:C77)</f>
        <v>818634</v>
      </c>
      <c r="D78" s="10"/>
      <c r="E78" s="10"/>
      <c r="F78" s="15" t="s">
        <v>1096</v>
      </c>
      <c r="G78" s="11"/>
    </row>
    <row r="79" spans="1:7" outlineLevel="2" x14ac:dyDescent="0.35">
      <c r="A79" s="12" t="s">
        <v>106</v>
      </c>
      <c r="B79" s="13" t="s">
        <v>107</v>
      </c>
      <c r="C79" s="20">
        <v>105163988</v>
      </c>
      <c r="D79" s="13" t="s">
        <v>109</v>
      </c>
      <c r="E79" s="13" t="s">
        <v>61</v>
      </c>
      <c r="F79" s="13" t="s">
        <v>110</v>
      </c>
      <c r="G79" s="14"/>
    </row>
    <row r="80" spans="1:7" outlineLevel="2" x14ac:dyDescent="0.35">
      <c r="A80" s="9" t="s">
        <v>168</v>
      </c>
      <c r="B80" s="10" t="s">
        <v>169</v>
      </c>
      <c r="C80" s="19">
        <v>55294979</v>
      </c>
      <c r="D80" s="10" t="s">
        <v>171</v>
      </c>
      <c r="E80" s="10" t="s">
        <v>172</v>
      </c>
      <c r="F80" s="10" t="s">
        <v>110</v>
      </c>
      <c r="G80" s="11"/>
    </row>
    <row r="81" spans="1:7" outlineLevel="2" x14ac:dyDescent="0.35">
      <c r="A81" s="12" t="s">
        <v>246</v>
      </c>
      <c r="B81" s="13" t="s">
        <v>247</v>
      </c>
      <c r="C81" s="20">
        <v>33396698</v>
      </c>
      <c r="D81" s="13" t="s">
        <v>249</v>
      </c>
      <c r="E81" s="13" t="s">
        <v>61</v>
      </c>
      <c r="F81" s="13" t="s">
        <v>110</v>
      </c>
      <c r="G81" s="14"/>
    </row>
    <row r="82" spans="1:7" outlineLevel="2" x14ac:dyDescent="0.35">
      <c r="A82" s="9" t="s">
        <v>250</v>
      </c>
      <c r="B82" s="10" t="s">
        <v>251</v>
      </c>
      <c r="C82" s="19">
        <v>33086278</v>
      </c>
      <c r="D82" s="10" t="s">
        <v>253</v>
      </c>
      <c r="E82" s="10" t="s">
        <v>254</v>
      </c>
      <c r="F82" s="10" t="s">
        <v>110</v>
      </c>
      <c r="G82" s="11"/>
    </row>
    <row r="83" spans="1:7" outlineLevel="2" x14ac:dyDescent="0.35">
      <c r="A83" s="12" t="s">
        <v>264</v>
      </c>
      <c r="B83" s="13" t="s">
        <v>265</v>
      </c>
      <c r="C83" s="20">
        <v>32419747</v>
      </c>
      <c r="D83" s="13" t="s">
        <v>267</v>
      </c>
      <c r="E83" s="13" t="s">
        <v>61</v>
      </c>
      <c r="F83" s="13" t="s">
        <v>110</v>
      </c>
      <c r="G83" s="14"/>
    </row>
    <row r="84" spans="1:7" outlineLevel="2" x14ac:dyDescent="0.35">
      <c r="A84" s="9" t="s">
        <v>289</v>
      </c>
      <c r="B84" s="10" t="s">
        <v>290</v>
      </c>
      <c r="C84" s="19">
        <v>26923353</v>
      </c>
      <c r="D84" s="10" t="s">
        <v>292</v>
      </c>
      <c r="E84" s="10" t="s">
        <v>172</v>
      </c>
      <c r="F84" s="10" t="s">
        <v>110</v>
      </c>
      <c r="G84" s="11"/>
    </row>
    <row r="85" spans="1:7" outlineLevel="2" x14ac:dyDescent="0.35">
      <c r="A85" s="12" t="s">
        <v>298</v>
      </c>
      <c r="B85" s="13" t="s">
        <v>299</v>
      </c>
      <c r="C85" s="20">
        <v>25660000</v>
      </c>
      <c r="D85" s="13" t="s">
        <v>301</v>
      </c>
      <c r="E85" s="13" t="s">
        <v>172</v>
      </c>
      <c r="F85" s="13" t="s">
        <v>110</v>
      </c>
      <c r="G85" s="14"/>
    </row>
    <row r="86" spans="1:7" outlineLevel="2" x14ac:dyDescent="0.35">
      <c r="A86" s="9" t="s">
        <v>302</v>
      </c>
      <c r="B86" s="10" t="s">
        <v>303</v>
      </c>
      <c r="C86" s="19">
        <v>24348251</v>
      </c>
      <c r="D86" s="10" t="s">
        <v>305</v>
      </c>
      <c r="E86" s="10" t="s">
        <v>306</v>
      </c>
      <c r="F86" s="10" t="s">
        <v>110</v>
      </c>
      <c r="G86" s="11"/>
    </row>
    <row r="87" spans="1:7" outlineLevel="2" x14ac:dyDescent="0.35">
      <c r="A87" s="12" t="s">
        <v>307</v>
      </c>
      <c r="B87" s="13" t="s">
        <v>308</v>
      </c>
      <c r="C87" s="20">
        <v>24112753</v>
      </c>
      <c r="D87" s="13" t="s">
        <v>310</v>
      </c>
      <c r="E87" s="13" t="s">
        <v>172</v>
      </c>
      <c r="F87" s="13" t="s">
        <v>110</v>
      </c>
      <c r="G87" s="14"/>
    </row>
    <row r="88" spans="1:7" outlineLevel="2" x14ac:dyDescent="0.35">
      <c r="A88" s="9" t="s">
        <v>332</v>
      </c>
      <c r="B88" s="10" t="s">
        <v>333</v>
      </c>
      <c r="C88" s="19">
        <v>21507723</v>
      </c>
      <c r="D88" s="10" t="s">
        <v>335</v>
      </c>
      <c r="E88" s="10" t="s">
        <v>61</v>
      </c>
      <c r="F88" s="10" t="s">
        <v>110</v>
      </c>
      <c r="G88" s="11"/>
    </row>
    <row r="89" spans="1:7" outlineLevel="2" x14ac:dyDescent="0.35">
      <c r="A89" s="12" t="s">
        <v>336</v>
      </c>
      <c r="B89" s="13" t="s">
        <v>337</v>
      </c>
      <c r="C89" s="20">
        <v>19828563</v>
      </c>
      <c r="D89" s="13" t="s">
        <v>339</v>
      </c>
      <c r="E89" s="13" t="s">
        <v>254</v>
      </c>
      <c r="F89" s="13" t="s">
        <v>110</v>
      </c>
      <c r="G89" s="14"/>
    </row>
    <row r="90" spans="1:7" outlineLevel="2" x14ac:dyDescent="0.35">
      <c r="A90" s="9" t="s">
        <v>368</v>
      </c>
      <c r="B90" s="10" t="s">
        <v>369</v>
      </c>
      <c r="C90" s="19">
        <v>17223497</v>
      </c>
      <c r="D90" s="10" t="s">
        <v>371</v>
      </c>
      <c r="E90" s="10" t="s">
        <v>172</v>
      </c>
      <c r="F90" s="10" t="s">
        <v>110</v>
      </c>
      <c r="G90" s="11"/>
    </row>
    <row r="91" spans="1:7" outlineLevel="2" x14ac:dyDescent="0.35">
      <c r="A91" s="12" t="s">
        <v>372</v>
      </c>
      <c r="B91" s="13" t="s">
        <v>373</v>
      </c>
      <c r="C91" s="20">
        <v>17109746</v>
      </c>
      <c r="D91" s="13" t="s">
        <v>375</v>
      </c>
      <c r="E91" s="13" t="s">
        <v>172</v>
      </c>
      <c r="F91" s="13" t="s">
        <v>110</v>
      </c>
      <c r="G91" s="14"/>
    </row>
    <row r="92" spans="1:7" outlineLevel="2" x14ac:dyDescent="0.35">
      <c r="A92" s="9" t="s">
        <v>376</v>
      </c>
      <c r="B92" s="10" t="s">
        <v>377</v>
      </c>
      <c r="C92" s="19">
        <v>16818391</v>
      </c>
      <c r="D92" s="10" t="s">
        <v>379</v>
      </c>
      <c r="E92" s="10" t="s">
        <v>172</v>
      </c>
      <c r="F92" s="10" t="s">
        <v>110</v>
      </c>
      <c r="G92" s="11"/>
    </row>
    <row r="93" spans="1:7" outlineLevel="2" x14ac:dyDescent="0.35">
      <c r="A93" s="12" t="s">
        <v>391</v>
      </c>
      <c r="B93" s="13" t="s">
        <v>392</v>
      </c>
      <c r="C93" s="20">
        <v>13249924</v>
      </c>
      <c r="D93" s="13" t="s">
        <v>394</v>
      </c>
      <c r="E93" s="13" t="s">
        <v>259</v>
      </c>
      <c r="F93" s="13" t="s">
        <v>110</v>
      </c>
      <c r="G93" s="14"/>
    </row>
    <row r="94" spans="1:7" outlineLevel="2" x14ac:dyDescent="0.35">
      <c r="A94" s="9" t="s">
        <v>395</v>
      </c>
      <c r="B94" s="10" t="s">
        <v>396</v>
      </c>
      <c r="C94" s="19">
        <v>12955768</v>
      </c>
      <c r="D94" s="10" t="s">
        <v>398</v>
      </c>
      <c r="E94" s="10" t="s">
        <v>172</v>
      </c>
      <c r="F94" s="10" t="s">
        <v>110</v>
      </c>
      <c r="G94" s="11"/>
    </row>
    <row r="95" spans="1:7" outlineLevel="2" x14ac:dyDescent="0.35">
      <c r="A95" s="12" t="s">
        <v>399</v>
      </c>
      <c r="B95" s="13" t="s">
        <v>400</v>
      </c>
      <c r="C95" s="20">
        <v>12907395</v>
      </c>
      <c r="D95" s="13" t="s">
        <v>402</v>
      </c>
      <c r="E95" s="13" t="s">
        <v>172</v>
      </c>
      <c r="F95" s="13" t="s">
        <v>110</v>
      </c>
      <c r="G95" s="14"/>
    </row>
    <row r="96" spans="1:7" outlineLevel="2" x14ac:dyDescent="0.35">
      <c r="A96" s="9" t="s">
        <v>403</v>
      </c>
      <c r="B96" s="10" t="s">
        <v>404</v>
      </c>
      <c r="C96" s="19">
        <v>12574571</v>
      </c>
      <c r="D96" s="10" t="s">
        <v>406</v>
      </c>
      <c r="E96" s="10" t="s">
        <v>172</v>
      </c>
      <c r="F96" s="10" t="s">
        <v>110</v>
      </c>
      <c r="G96" s="11"/>
    </row>
    <row r="97" spans="1:7" outlineLevel="2" x14ac:dyDescent="0.35">
      <c r="A97" s="12" t="s">
        <v>407</v>
      </c>
      <c r="B97" s="13" t="s">
        <v>408</v>
      </c>
      <c r="C97" s="20">
        <v>12506347</v>
      </c>
      <c r="D97" s="13" t="s">
        <v>410</v>
      </c>
      <c r="E97" s="13" t="s">
        <v>172</v>
      </c>
      <c r="F97" s="13" t="s">
        <v>110</v>
      </c>
      <c r="G97" s="14"/>
    </row>
    <row r="98" spans="1:7" outlineLevel="2" x14ac:dyDescent="0.35">
      <c r="A98" s="9" t="s">
        <v>411</v>
      </c>
      <c r="B98" s="10" t="s">
        <v>412</v>
      </c>
      <c r="C98" s="19">
        <v>12006031</v>
      </c>
      <c r="D98" s="10" t="s">
        <v>414</v>
      </c>
      <c r="E98" s="10" t="s">
        <v>61</v>
      </c>
      <c r="F98" s="10" t="s">
        <v>110</v>
      </c>
      <c r="G98" s="11"/>
    </row>
    <row r="99" spans="1:7" outlineLevel="2" x14ac:dyDescent="0.35">
      <c r="A99" s="12" t="s">
        <v>420</v>
      </c>
      <c r="B99" s="13" t="s">
        <v>421</v>
      </c>
      <c r="C99" s="20">
        <v>11743017</v>
      </c>
      <c r="D99" s="13" t="s">
        <v>423</v>
      </c>
      <c r="E99" s="13" t="s">
        <v>259</v>
      </c>
      <c r="F99" s="13" t="s">
        <v>110</v>
      </c>
      <c r="G99" s="14"/>
    </row>
    <row r="100" spans="1:7" outlineLevel="2" x14ac:dyDescent="0.35">
      <c r="A100" s="9" t="s">
        <v>436</v>
      </c>
      <c r="B100" s="10" t="s">
        <v>437</v>
      </c>
      <c r="C100" s="19">
        <v>10535535</v>
      </c>
      <c r="D100" s="10" t="s">
        <v>439</v>
      </c>
      <c r="E100" s="10" t="s">
        <v>172</v>
      </c>
      <c r="F100" s="10" t="s">
        <v>110</v>
      </c>
      <c r="G100" s="11"/>
    </row>
    <row r="101" spans="1:7" outlineLevel="2" x14ac:dyDescent="0.35">
      <c r="A101" s="12" t="s">
        <v>470</v>
      </c>
      <c r="B101" s="13" t="s">
        <v>471</v>
      </c>
      <c r="C101" s="20">
        <v>9546178</v>
      </c>
      <c r="D101" s="13" t="s">
        <v>473</v>
      </c>
      <c r="E101" s="13" t="s">
        <v>172</v>
      </c>
      <c r="F101" s="13" t="s">
        <v>110</v>
      </c>
      <c r="G101" s="14"/>
    </row>
    <row r="102" spans="1:7" outlineLevel="2" x14ac:dyDescent="0.35">
      <c r="A102" s="9" t="s">
        <v>487</v>
      </c>
      <c r="B102" s="10" t="s">
        <v>488</v>
      </c>
      <c r="C102" s="19">
        <v>9122994</v>
      </c>
      <c r="D102" s="10" t="s">
        <v>490</v>
      </c>
      <c r="E102" s="10" t="s">
        <v>172</v>
      </c>
      <c r="F102" s="10" t="s">
        <v>110</v>
      </c>
      <c r="G102" s="11"/>
    </row>
    <row r="103" spans="1:7" outlineLevel="2" x14ac:dyDescent="0.35">
      <c r="A103" s="12" t="s">
        <v>498</v>
      </c>
      <c r="B103" s="13" t="s">
        <v>499</v>
      </c>
      <c r="C103" s="20">
        <v>8494260</v>
      </c>
      <c r="D103" s="13" t="s">
        <v>501</v>
      </c>
      <c r="E103" s="13" t="s">
        <v>61</v>
      </c>
      <c r="F103" s="13" t="s">
        <v>110</v>
      </c>
      <c r="G103" s="14"/>
    </row>
    <row r="104" spans="1:7" outlineLevel="2" x14ac:dyDescent="0.35">
      <c r="A104" s="9" t="s">
        <v>502</v>
      </c>
      <c r="B104" s="10" t="s">
        <v>503</v>
      </c>
      <c r="C104" s="19">
        <v>7886000</v>
      </c>
      <c r="D104" s="10" t="s">
        <v>505</v>
      </c>
      <c r="E104" s="10" t="s">
        <v>172</v>
      </c>
      <c r="F104" s="10" t="s">
        <v>110</v>
      </c>
      <c r="G104" s="11"/>
    </row>
    <row r="105" spans="1:7" outlineLevel="2" x14ac:dyDescent="0.35">
      <c r="A105" s="12" t="s">
        <v>509</v>
      </c>
      <c r="B105" s="13" t="s">
        <v>510</v>
      </c>
      <c r="C105" s="20">
        <v>7353038</v>
      </c>
      <c r="D105" s="13" t="s">
        <v>512</v>
      </c>
      <c r="E105" s="13" t="s">
        <v>172</v>
      </c>
      <c r="F105" s="13" t="s">
        <v>110</v>
      </c>
      <c r="G105" s="14"/>
    </row>
    <row r="106" spans="1:7" outlineLevel="2" x14ac:dyDescent="0.35">
      <c r="A106" s="9" t="s">
        <v>513</v>
      </c>
      <c r="B106" s="10" t="s">
        <v>514</v>
      </c>
      <c r="C106" s="19">
        <v>7337783</v>
      </c>
      <c r="D106" s="10" t="s">
        <v>516</v>
      </c>
      <c r="E106" s="10" t="s">
        <v>172</v>
      </c>
      <c r="F106" s="10" t="s">
        <v>110</v>
      </c>
      <c r="G106" s="11"/>
    </row>
    <row r="107" spans="1:7" outlineLevel="2" x14ac:dyDescent="0.35">
      <c r="A107" s="12" t="s">
        <v>521</v>
      </c>
      <c r="B107" s="13" t="s">
        <v>522</v>
      </c>
      <c r="C107" s="20">
        <v>6825935</v>
      </c>
      <c r="D107" s="13" t="s">
        <v>524</v>
      </c>
      <c r="E107" s="13" t="s">
        <v>172</v>
      </c>
      <c r="F107" s="13" t="s">
        <v>110</v>
      </c>
      <c r="G107" s="14"/>
    </row>
    <row r="108" spans="1:7" outlineLevel="2" x14ac:dyDescent="0.35">
      <c r="A108" s="9" t="s">
        <v>559</v>
      </c>
      <c r="B108" s="10" t="s">
        <v>560</v>
      </c>
      <c r="C108" s="19">
        <v>5633412</v>
      </c>
      <c r="D108" s="10" t="s">
        <v>562</v>
      </c>
      <c r="E108" s="10" t="s">
        <v>259</v>
      </c>
      <c r="F108" s="10" t="s">
        <v>110</v>
      </c>
      <c r="G108" s="11"/>
    </row>
    <row r="109" spans="1:7" outlineLevel="2" x14ac:dyDescent="0.35">
      <c r="A109" s="12" t="s">
        <v>572</v>
      </c>
      <c r="B109" s="13" t="s">
        <v>573</v>
      </c>
      <c r="C109" s="20">
        <v>5483450</v>
      </c>
      <c r="D109" s="13" t="s">
        <v>575</v>
      </c>
      <c r="E109" s="13" t="s">
        <v>87</v>
      </c>
      <c r="F109" s="13" t="s">
        <v>110</v>
      </c>
      <c r="G109" s="14" t="s">
        <v>576</v>
      </c>
    </row>
    <row r="110" spans="1:7" outlineLevel="2" x14ac:dyDescent="0.35">
      <c r="A110" s="9" t="s">
        <v>589</v>
      </c>
      <c r="B110" s="10" t="s">
        <v>590</v>
      </c>
      <c r="C110" s="19">
        <v>5163038</v>
      </c>
      <c r="D110" s="10" t="s">
        <v>592</v>
      </c>
      <c r="E110" s="10" t="s">
        <v>145</v>
      </c>
      <c r="F110" s="10" t="s">
        <v>110</v>
      </c>
      <c r="G110" s="11"/>
    </row>
    <row r="111" spans="1:7" outlineLevel="2" x14ac:dyDescent="0.35">
      <c r="A111" s="12" t="s">
        <v>607</v>
      </c>
      <c r="B111" s="13" t="s">
        <v>608</v>
      </c>
      <c r="C111" s="20">
        <v>4661010</v>
      </c>
      <c r="D111" s="13" t="s">
        <v>610</v>
      </c>
      <c r="E111" s="13" t="s">
        <v>172</v>
      </c>
      <c r="F111" s="13" t="s">
        <v>110</v>
      </c>
      <c r="G111" s="14"/>
    </row>
    <row r="112" spans="1:7" outlineLevel="2" x14ac:dyDescent="0.35">
      <c r="A112" s="9" t="s">
        <v>615</v>
      </c>
      <c r="B112" s="10" t="s">
        <v>616</v>
      </c>
      <c r="C112" s="19">
        <v>4278500</v>
      </c>
      <c r="D112" s="10" t="s">
        <v>618</v>
      </c>
      <c r="E112" s="10" t="s">
        <v>259</v>
      </c>
      <c r="F112" s="10" t="s">
        <v>110</v>
      </c>
      <c r="G112" s="11"/>
    </row>
    <row r="113" spans="1:7" outlineLevel="2" x14ac:dyDescent="0.35">
      <c r="A113" s="12" t="s">
        <v>619</v>
      </c>
      <c r="B113" s="13" t="s">
        <v>620</v>
      </c>
      <c r="C113" s="20">
        <v>4271197</v>
      </c>
      <c r="D113" s="13" t="s">
        <v>622</v>
      </c>
      <c r="E113" s="13" t="s">
        <v>172</v>
      </c>
      <c r="F113" s="13" t="s">
        <v>110</v>
      </c>
      <c r="G113" s="14"/>
    </row>
    <row r="114" spans="1:7" outlineLevel="2" x14ac:dyDescent="0.35">
      <c r="A114" s="9" t="s">
        <v>638</v>
      </c>
      <c r="B114" s="10" t="s">
        <v>639</v>
      </c>
      <c r="C114" s="19">
        <v>3554915</v>
      </c>
      <c r="D114" s="10" t="s">
        <v>641</v>
      </c>
      <c r="E114" s="10" t="s">
        <v>145</v>
      </c>
      <c r="F114" s="10" t="s">
        <v>110</v>
      </c>
      <c r="G114" s="11"/>
    </row>
    <row r="115" spans="1:7" outlineLevel="2" x14ac:dyDescent="0.35">
      <c r="A115" s="12" t="s">
        <v>686</v>
      </c>
      <c r="B115" s="13" t="s">
        <v>687</v>
      </c>
      <c r="C115" s="20">
        <v>2550226</v>
      </c>
      <c r="D115" s="13" t="s">
        <v>689</v>
      </c>
      <c r="E115" s="13" t="s">
        <v>172</v>
      </c>
      <c r="F115" s="13" t="s">
        <v>110</v>
      </c>
      <c r="G115" s="14"/>
    </row>
    <row r="116" spans="1:7" outlineLevel="2" x14ac:dyDescent="0.35">
      <c r="A116" s="9" t="s">
        <v>690</v>
      </c>
      <c r="B116" s="10" t="s">
        <v>691</v>
      </c>
      <c r="C116" s="19">
        <v>2410338</v>
      </c>
      <c r="D116" s="10" t="s">
        <v>693</v>
      </c>
      <c r="E116" s="10" t="s">
        <v>172</v>
      </c>
      <c r="F116" s="10" t="s">
        <v>110</v>
      </c>
      <c r="G116" s="11"/>
    </row>
    <row r="117" spans="1:7" outlineLevel="2" x14ac:dyDescent="0.35">
      <c r="A117" s="12" t="s">
        <v>698</v>
      </c>
      <c r="B117" s="13" t="s">
        <v>699</v>
      </c>
      <c r="C117" s="20">
        <v>2233272</v>
      </c>
      <c r="D117" s="13" t="s">
        <v>701</v>
      </c>
      <c r="E117" s="13" t="s">
        <v>172</v>
      </c>
      <c r="F117" s="13" t="s">
        <v>110</v>
      </c>
      <c r="G117" s="14"/>
    </row>
    <row r="118" spans="1:7" outlineLevel="2" x14ac:dyDescent="0.35">
      <c r="A118" s="9" t="s">
        <v>720</v>
      </c>
      <c r="B118" s="10" t="s">
        <v>721</v>
      </c>
      <c r="C118" s="19">
        <v>1646077</v>
      </c>
      <c r="D118" s="10" t="s">
        <v>723</v>
      </c>
      <c r="E118" s="10" t="s">
        <v>172</v>
      </c>
      <c r="F118" s="10" t="s">
        <v>110</v>
      </c>
      <c r="G118" s="11"/>
    </row>
    <row r="119" spans="1:7" outlineLevel="2" x14ac:dyDescent="0.35">
      <c r="A119" s="12" t="s">
        <v>741</v>
      </c>
      <c r="B119" s="13" t="s">
        <v>742</v>
      </c>
      <c r="C119" s="20">
        <v>1317780</v>
      </c>
      <c r="D119" s="13" t="s">
        <v>744</v>
      </c>
      <c r="E119" s="13" t="s">
        <v>172</v>
      </c>
      <c r="F119" s="13" t="s">
        <v>110</v>
      </c>
      <c r="G119" s="14"/>
    </row>
    <row r="120" spans="1:7" outlineLevel="2" x14ac:dyDescent="0.35">
      <c r="A120" s="9" t="s">
        <v>763</v>
      </c>
      <c r="B120" s="10" t="s">
        <v>764</v>
      </c>
      <c r="C120" s="19">
        <v>898402</v>
      </c>
      <c r="D120" s="10" t="s">
        <v>766</v>
      </c>
      <c r="E120" s="10" t="s">
        <v>172</v>
      </c>
      <c r="F120" s="10" t="s">
        <v>110</v>
      </c>
      <c r="G120" s="11"/>
    </row>
    <row r="121" spans="1:7" outlineLevel="2" x14ac:dyDescent="0.35">
      <c r="A121" s="12" t="s">
        <v>767</v>
      </c>
      <c r="B121" s="13" t="s">
        <v>768</v>
      </c>
      <c r="C121" s="20">
        <v>763200</v>
      </c>
      <c r="D121" s="13" t="s">
        <v>770</v>
      </c>
      <c r="E121" s="13" t="s">
        <v>771</v>
      </c>
      <c r="F121" s="13" t="s">
        <v>110</v>
      </c>
      <c r="G121" s="14"/>
    </row>
    <row r="122" spans="1:7" outlineLevel="2" x14ac:dyDescent="0.35">
      <c r="A122" s="9" t="s">
        <v>782</v>
      </c>
      <c r="B122" s="10" t="s">
        <v>783</v>
      </c>
      <c r="C122" s="19">
        <v>728041</v>
      </c>
      <c r="D122" s="10" t="s">
        <v>785</v>
      </c>
      <c r="E122" s="10" t="s">
        <v>172</v>
      </c>
      <c r="F122" s="10" t="s">
        <v>110</v>
      </c>
      <c r="G122" s="11"/>
    </row>
    <row r="123" spans="1:7" outlineLevel="2" x14ac:dyDescent="0.35">
      <c r="A123" s="12" t="s">
        <v>806</v>
      </c>
      <c r="B123" s="13" t="s">
        <v>807</v>
      </c>
      <c r="C123" s="20">
        <v>563198</v>
      </c>
      <c r="D123" s="13" t="s">
        <v>809</v>
      </c>
      <c r="E123" s="13" t="s">
        <v>172</v>
      </c>
      <c r="F123" s="13" t="s">
        <v>110</v>
      </c>
      <c r="G123" s="14"/>
    </row>
    <row r="124" spans="1:7" outlineLevel="2" x14ac:dyDescent="0.35">
      <c r="A124" s="9" t="s">
        <v>823</v>
      </c>
      <c r="B124" s="10" t="s">
        <v>824</v>
      </c>
      <c r="C124" s="19">
        <v>393450</v>
      </c>
      <c r="D124" s="10" t="s">
        <v>826</v>
      </c>
      <c r="E124" s="10" t="s">
        <v>172</v>
      </c>
      <c r="F124" s="10" t="s">
        <v>110</v>
      </c>
      <c r="G124" s="11"/>
    </row>
    <row r="125" spans="1:7" outlineLevel="2" x14ac:dyDescent="0.35">
      <c r="A125" s="12" t="s">
        <v>844</v>
      </c>
      <c r="B125" s="13" t="s">
        <v>845</v>
      </c>
      <c r="C125" s="20">
        <v>301295</v>
      </c>
      <c r="D125" s="13" t="s">
        <v>847</v>
      </c>
      <c r="E125" s="13" t="s">
        <v>172</v>
      </c>
      <c r="F125" s="13" t="s">
        <v>110</v>
      </c>
      <c r="G125" s="14"/>
    </row>
    <row r="126" spans="1:7" outlineLevel="2" x14ac:dyDescent="0.35">
      <c r="A126" s="9" t="s">
        <v>30</v>
      </c>
      <c r="B126" s="10" t="s">
        <v>852</v>
      </c>
      <c r="C126" s="19">
        <v>279890</v>
      </c>
      <c r="D126" s="10" t="s">
        <v>854</v>
      </c>
      <c r="E126" s="10" t="s">
        <v>172</v>
      </c>
      <c r="F126" s="10" t="s">
        <v>110</v>
      </c>
      <c r="G126" s="11"/>
    </row>
    <row r="127" spans="1:7" outlineLevel="2" x14ac:dyDescent="0.35">
      <c r="A127" s="12" t="s">
        <v>30</v>
      </c>
      <c r="B127" s="13" t="s">
        <v>855</v>
      </c>
      <c r="C127" s="20">
        <v>273674</v>
      </c>
      <c r="D127" s="13" t="s">
        <v>857</v>
      </c>
      <c r="E127" s="13" t="s">
        <v>172</v>
      </c>
      <c r="F127" s="13" t="s">
        <v>110</v>
      </c>
      <c r="G127" s="14"/>
    </row>
    <row r="128" spans="1:7" outlineLevel="2" x14ac:dyDescent="0.35">
      <c r="A128" s="9" t="s">
        <v>863</v>
      </c>
      <c r="B128" s="10" t="s">
        <v>864</v>
      </c>
      <c r="C128" s="19">
        <v>214610</v>
      </c>
      <c r="D128" s="10" t="s">
        <v>866</v>
      </c>
      <c r="E128" s="10" t="s">
        <v>172</v>
      </c>
      <c r="F128" s="10" t="s">
        <v>110</v>
      </c>
      <c r="G128" s="11"/>
    </row>
    <row r="129" spans="1:7" outlineLevel="2" x14ac:dyDescent="0.35">
      <c r="A129" s="12" t="s">
        <v>867</v>
      </c>
      <c r="B129" s="13" t="s">
        <v>868</v>
      </c>
      <c r="C129" s="20">
        <v>199853</v>
      </c>
      <c r="D129" s="13" t="s">
        <v>870</v>
      </c>
      <c r="E129" s="13" t="s">
        <v>172</v>
      </c>
      <c r="F129" s="13" t="s">
        <v>110</v>
      </c>
      <c r="G129" s="14"/>
    </row>
    <row r="130" spans="1:7" outlineLevel="2" x14ac:dyDescent="0.35">
      <c r="A130" s="9" t="s">
        <v>889</v>
      </c>
      <c r="B130" s="10" t="s">
        <v>890</v>
      </c>
      <c r="C130" s="19">
        <v>120740</v>
      </c>
      <c r="D130" s="10" t="s">
        <v>892</v>
      </c>
      <c r="E130" s="10" t="s">
        <v>172</v>
      </c>
      <c r="F130" s="10" t="s">
        <v>110</v>
      </c>
      <c r="G130" s="11"/>
    </row>
    <row r="131" spans="1:7" outlineLevel="2" x14ac:dyDescent="0.35">
      <c r="A131" s="12" t="s">
        <v>903</v>
      </c>
      <c r="B131" s="13" t="s">
        <v>904</v>
      </c>
      <c r="C131" s="20">
        <v>105754</v>
      </c>
      <c r="D131" s="13" t="s">
        <v>906</v>
      </c>
      <c r="E131" s="13" t="s">
        <v>172</v>
      </c>
      <c r="F131" s="13" t="s">
        <v>110</v>
      </c>
      <c r="G131" s="14"/>
    </row>
    <row r="132" spans="1:7" outlineLevel="2" x14ac:dyDescent="0.35">
      <c r="A132" s="9" t="s">
        <v>30</v>
      </c>
      <c r="B132" s="10" t="s">
        <v>941</v>
      </c>
      <c r="C132" s="19">
        <v>64055</v>
      </c>
      <c r="D132" s="10" t="s">
        <v>943</v>
      </c>
      <c r="E132" s="10" t="s">
        <v>172</v>
      </c>
      <c r="F132" s="10" t="s">
        <v>110</v>
      </c>
      <c r="G132" s="11"/>
    </row>
    <row r="133" spans="1:7" outlineLevel="2" x14ac:dyDescent="0.35">
      <c r="A133" s="12" t="s">
        <v>1014</v>
      </c>
      <c r="B133" s="13" t="s">
        <v>1015</v>
      </c>
      <c r="C133" s="20">
        <v>11832</v>
      </c>
      <c r="D133" s="13" t="s">
        <v>1017</v>
      </c>
      <c r="E133" s="13" t="s">
        <v>172</v>
      </c>
      <c r="F133" s="13" t="s">
        <v>110</v>
      </c>
      <c r="G133" s="14"/>
    </row>
    <row r="134" spans="1:7" outlineLevel="2" x14ac:dyDescent="0.35">
      <c r="A134" s="9" t="s">
        <v>30</v>
      </c>
      <c r="B134" s="10" t="s">
        <v>1018</v>
      </c>
      <c r="C134" s="19">
        <v>11369</v>
      </c>
      <c r="D134" s="10" t="s">
        <v>1020</v>
      </c>
      <c r="E134" s="10" t="s">
        <v>477</v>
      </c>
      <c r="F134" s="10" t="s">
        <v>110</v>
      </c>
      <c r="G134" s="11"/>
    </row>
    <row r="135" spans="1:7" outlineLevel="2" x14ac:dyDescent="0.35">
      <c r="A135" s="12" t="s">
        <v>1021</v>
      </c>
      <c r="B135" s="13" t="s">
        <v>1022</v>
      </c>
      <c r="C135" s="20">
        <v>10679</v>
      </c>
      <c r="D135" s="13" t="s">
        <v>1024</v>
      </c>
      <c r="E135" s="13" t="s">
        <v>172</v>
      </c>
      <c r="F135" s="13" t="s">
        <v>110</v>
      </c>
      <c r="G135" s="14"/>
    </row>
    <row r="136" spans="1:7" outlineLevel="2" x14ac:dyDescent="0.35">
      <c r="A136" s="9" t="s">
        <v>30</v>
      </c>
      <c r="B136" s="10" t="s">
        <v>1044</v>
      </c>
      <c r="C136" s="19">
        <v>1549</v>
      </c>
      <c r="D136" s="10" t="s">
        <v>1030</v>
      </c>
      <c r="E136" s="10" t="s">
        <v>172</v>
      </c>
      <c r="F136" s="10" t="s">
        <v>110</v>
      </c>
      <c r="G136" s="11"/>
    </row>
    <row r="137" spans="1:7" outlineLevel="1" x14ac:dyDescent="0.35">
      <c r="A137" s="9"/>
      <c r="B137" s="10"/>
      <c r="C137" s="10">
        <f>SUBTOTAL(9,C79:C136)</f>
        <v>656083549</v>
      </c>
      <c r="D137" s="10"/>
      <c r="E137" s="10"/>
      <c r="F137" s="15" t="s">
        <v>1097</v>
      </c>
      <c r="G137" s="11"/>
    </row>
    <row r="138" spans="1:7" outlineLevel="2" x14ac:dyDescent="0.35">
      <c r="A138" s="12" t="s">
        <v>214</v>
      </c>
      <c r="B138" s="13" t="s">
        <v>215</v>
      </c>
      <c r="C138" s="20">
        <v>41130432</v>
      </c>
      <c r="D138" s="13" t="s">
        <v>217</v>
      </c>
      <c r="E138" s="13" t="s">
        <v>218</v>
      </c>
      <c r="F138" s="13" t="s">
        <v>219</v>
      </c>
      <c r="G138" s="14" t="s">
        <v>220</v>
      </c>
    </row>
    <row r="139" spans="1:7" outlineLevel="2" x14ac:dyDescent="0.35">
      <c r="A139" s="9" t="s">
        <v>225</v>
      </c>
      <c r="B139" s="10" t="s">
        <v>226</v>
      </c>
      <c r="C139" s="19">
        <v>37767000</v>
      </c>
      <c r="D139" s="10" t="s">
        <v>228</v>
      </c>
      <c r="E139" s="10" t="s">
        <v>40</v>
      </c>
      <c r="F139" s="10" t="s">
        <v>219</v>
      </c>
      <c r="G139" s="11"/>
    </row>
    <row r="140" spans="1:7" outlineLevel="1" x14ac:dyDescent="0.35">
      <c r="A140" s="9"/>
      <c r="B140" s="10"/>
      <c r="C140" s="10">
        <f>SUBTOTAL(9,C138:C139)</f>
        <v>78897432</v>
      </c>
      <c r="D140" s="10"/>
      <c r="E140" s="10"/>
      <c r="F140" s="15" t="s">
        <v>1098</v>
      </c>
      <c r="G140" s="11"/>
    </row>
    <row r="141" spans="1:7" outlineLevel="2" x14ac:dyDescent="0.35">
      <c r="A141" s="12" t="s">
        <v>50</v>
      </c>
      <c r="B141" s="13" t="s">
        <v>51</v>
      </c>
      <c r="C141" s="20">
        <v>334473748</v>
      </c>
      <c r="D141" s="13" t="s">
        <v>53</v>
      </c>
      <c r="E141" s="13" t="s">
        <v>54</v>
      </c>
      <c r="F141" s="13" t="s">
        <v>55</v>
      </c>
      <c r="G141" s="14" t="s">
        <v>56</v>
      </c>
    </row>
    <row r="142" spans="1:7" outlineLevel="2" x14ac:dyDescent="0.35">
      <c r="A142" s="9" t="s">
        <v>101</v>
      </c>
      <c r="B142" s="10" t="s">
        <v>102</v>
      </c>
      <c r="C142" s="19">
        <v>110515406</v>
      </c>
      <c r="D142" s="10" t="s">
        <v>104</v>
      </c>
      <c r="E142" s="10" t="s">
        <v>105</v>
      </c>
      <c r="F142" s="10" t="s">
        <v>55</v>
      </c>
      <c r="G142" s="11"/>
    </row>
    <row r="143" spans="1:7" outlineLevel="2" x14ac:dyDescent="0.35">
      <c r="A143" s="12" t="s">
        <v>111</v>
      </c>
      <c r="B143" s="13" t="s">
        <v>112</v>
      </c>
      <c r="C143" s="20">
        <v>104542939</v>
      </c>
      <c r="D143" s="13" t="s">
        <v>114</v>
      </c>
      <c r="E143" s="13" t="s">
        <v>34</v>
      </c>
      <c r="F143" s="13" t="s">
        <v>55</v>
      </c>
      <c r="G143" s="14"/>
    </row>
    <row r="144" spans="1:7" outlineLevel="2" x14ac:dyDescent="0.35">
      <c r="A144" s="9" t="s">
        <v>124</v>
      </c>
      <c r="B144" s="10" t="s">
        <v>125</v>
      </c>
      <c r="C144" s="19">
        <v>86255694</v>
      </c>
      <c r="D144" s="10" t="s">
        <v>127</v>
      </c>
      <c r="E144" s="10" t="s">
        <v>34</v>
      </c>
      <c r="F144" s="10" t="s">
        <v>55</v>
      </c>
      <c r="G144" s="11"/>
    </row>
    <row r="145" spans="1:7" outlineLevel="2" x14ac:dyDescent="0.35">
      <c r="A145" s="12" t="s">
        <v>147</v>
      </c>
      <c r="B145" s="13" t="s">
        <v>148</v>
      </c>
      <c r="C145" s="20">
        <v>66904005</v>
      </c>
      <c r="D145" s="13" t="s">
        <v>150</v>
      </c>
      <c r="E145" s="13" t="s">
        <v>34</v>
      </c>
      <c r="F145" s="13" t="s">
        <v>55</v>
      </c>
      <c r="G145" s="14"/>
    </row>
    <row r="146" spans="1:7" outlineLevel="2" x14ac:dyDescent="0.35">
      <c r="A146" s="9" t="s">
        <v>202</v>
      </c>
      <c r="B146" s="10" t="s">
        <v>203</v>
      </c>
      <c r="C146" s="19">
        <v>45217860</v>
      </c>
      <c r="D146" s="10" t="s">
        <v>205</v>
      </c>
      <c r="E146" s="10" t="s">
        <v>34</v>
      </c>
      <c r="F146" s="10" t="s">
        <v>55</v>
      </c>
      <c r="G146" s="11"/>
    </row>
    <row r="147" spans="1:7" outlineLevel="2" x14ac:dyDescent="0.35">
      <c r="A147" s="12" t="s">
        <v>221</v>
      </c>
      <c r="B147" s="13" t="s">
        <v>222</v>
      </c>
      <c r="C147" s="20">
        <v>39142830</v>
      </c>
      <c r="D147" s="13" t="s">
        <v>224</v>
      </c>
      <c r="E147" s="13" t="s">
        <v>34</v>
      </c>
      <c r="F147" s="13" t="s">
        <v>55</v>
      </c>
      <c r="G147" s="14"/>
    </row>
    <row r="148" spans="1:7" outlineLevel="2" x14ac:dyDescent="0.35">
      <c r="A148" s="9" t="s">
        <v>229</v>
      </c>
      <c r="B148" s="10" t="s">
        <v>230</v>
      </c>
      <c r="C148" s="19">
        <v>36890432</v>
      </c>
      <c r="D148" s="10" t="s">
        <v>232</v>
      </c>
      <c r="E148" s="10" t="s">
        <v>34</v>
      </c>
      <c r="F148" s="10" t="s">
        <v>55</v>
      </c>
      <c r="G148" s="11" t="s">
        <v>233</v>
      </c>
    </row>
    <row r="149" spans="1:7" outlineLevel="2" x14ac:dyDescent="0.35">
      <c r="A149" s="12" t="s">
        <v>234</v>
      </c>
      <c r="B149" s="13" t="s">
        <v>235</v>
      </c>
      <c r="C149" s="20">
        <v>36096694</v>
      </c>
      <c r="D149" s="13" t="s">
        <v>237</v>
      </c>
      <c r="E149" s="13" t="s">
        <v>34</v>
      </c>
      <c r="F149" s="13" t="s">
        <v>55</v>
      </c>
      <c r="G149" s="14"/>
    </row>
    <row r="150" spans="1:7" outlineLevel="2" x14ac:dyDescent="0.35">
      <c r="A150" s="9" t="s">
        <v>260</v>
      </c>
      <c r="B150" s="10" t="s">
        <v>261</v>
      </c>
      <c r="C150" s="19">
        <v>32775200</v>
      </c>
      <c r="D150" s="10" t="s">
        <v>263</v>
      </c>
      <c r="E150" s="10" t="s">
        <v>34</v>
      </c>
      <c r="F150" s="10" t="s">
        <v>55</v>
      </c>
      <c r="G150" s="11"/>
    </row>
    <row r="151" spans="1:7" outlineLevel="2" x14ac:dyDescent="0.35">
      <c r="A151" s="12" t="s">
        <v>293</v>
      </c>
      <c r="B151" s="13" t="s">
        <v>294</v>
      </c>
      <c r="C151" s="20">
        <v>26062660</v>
      </c>
      <c r="D151" s="13" t="s">
        <v>296</v>
      </c>
      <c r="E151" s="13" t="s">
        <v>34</v>
      </c>
      <c r="F151" s="13" t="s">
        <v>55</v>
      </c>
      <c r="G151" s="14" t="s">
        <v>297</v>
      </c>
    </row>
    <row r="152" spans="1:7" outlineLevel="2" x14ac:dyDescent="0.35">
      <c r="A152" s="9" t="s">
        <v>340</v>
      </c>
      <c r="B152" s="10" t="s">
        <v>341</v>
      </c>
      <c r="C152" s="19">
        <v>19811788</v>
      </c>
      <c r="D152" s="10" t="s">
        <v>339</v>
      </c>
      <c r="E152" s="10" t="s">
        <v>34</v>
      </c>
      <c r="F152" s="10" t="s">
        <v>55</v>
      </c>
      <c r="G152" s="11"/>
    </row>
    <row r="153" spans="1:7" outlineLevel="2" x14ac:dyDescent="0.35">
      <c r="A153" s="12" t="s">
        <v>354</v>
      </c>
      <c r="B153" s="13" t="s">
        <v>355</v>
      </c>
      <c r="C153" s="20">
        <v>18181396</v>
      </c>
      <c r="D153" s="13" t="s">
        <v>357</v>
      </c>
      <c r="E153" s="13" t="s">
        <v>34</v>
      </c>
      <c r="F153" s="13" t="s">
        <v>55</v>
      </c>
      <c r="G153" s="14"/>
    </row>
    <row r="154" spans="1:7" outlineLevel="2" x14ac:dyDescent="0.35">
      <c r="A154" s="9" t="s">
        <v>358</v>
      </c>
      <c r="B154" s="10" t="s">
        <v>359</v>
      </c>
      <c r="C154" s="19">
        <v>17804410</v>
      </c>
      <c r="D154" s="10" t="s">
        <v>361</v>
      </c>
      <c r="E154" s="10" t="s">
        <v>34</v>
      </c>
      <c r="F154" s="10" t="s">
        <v>55</v>
      </c>
      <c r="G154" s="11" t="s">
        <v>362</v>
      </c>
    </row>
    <row r="155" spans="1:7" outlineLevel="2" x14ac:dyDescent="0.35">
      <c r="A155" s="12" t="s">
        <v>428</v>
      </c>
      <c r="B155" s="13" t="s">
        <v>429</v>
      </c>
      <c r="C155" s="20">
        <v>11425524</v>
      </c>
      <c r="D155" s="13" t="s">
        <v>431</v>
      </c>
      <c r="E155" s="13" t="s">
        <v>34</v>
      </c>
      <c r="F155" s="13" t="s">
        <v>55</v>
      </c>
      <c r="G155" s="14"/>
    </row>
    <row r="156" spans="1:7" outlineLevel="2" x14ac:dyDescent="0.35">
      <c r="A156" s="9" t="s">
        <v>462</v>
      </c>
      <c r="B156" s="10" t="s">
        <v>463</v>
      </c>
      <c r="C156" s="19">
        <v>9689120</v>
      </c>
      <c r="D156" s="10" t="s">
        <v>465</v>
      </c>
      <c r="E156" s="10" t="s">
        <v>34</v>
      </c>
      <c r="F156" s="10" t="s">
        <v>55</v>
      </c>
      <c r="G156" s="11" t="s">
        <v>466</v>
      </c>
    </row>
    <row r="157" spans="1:7" outlineLevel="2" x14ac:dyDescent="0.35">
      <c r="A157" s="12" t="s">
        <v>593</v>
      </c>
      <c r="B157" s="13" t="s">
        <v>594</v>
      </c>
      <c r="C157" s="20">
        <v>5158714</v>
      </c>
      <c r="D157" s="13" t="s">
        <v>596</v>
      </c>
      <c r="E157" s="13" t="s">
        <v>34</v>
      </c>
      <c r="F157" s="13" t="s">
        <v>55</v>
      </c>
      <c r="G157" s="14" t="s">
        <v>597</v>
      </c>
    </row>
    <row r="158" spans="1:7" outlineLevel="2" x14ac:dyDescent="0.35">
      <c r="A158" s="9" t="s">
        <v>642</v>
      </c>
      <c r="B158" s="10" t="s">
        <v>643</v>
      </c>
      <c r="C158" s="19">
        <v>3486291</v>
      </c>
      <c r="D158" s="10" t="s">
        <v>645</v>
      </c>
      <c r="E158" s="10" t="s">
        <v>34</v>
      </c>
      <c r="F158" s="10" t="s">
        <v>55</v>
      </c>
      <c r="G158" s="11"/>
    </row>
    <row r="159" spans="1:7" outlineLevel="1" x14ac:dyDescent="0.35">
      <c r="A159" s="9"/>
      <c r="B159" s="10"/>
      <c r="C159" s="10">
        <f>SUBTOTAL(9,C141:C158)</f>
        <v>1004434711</v>
      </c>
      <c r="D159" s="10"/>
      <c r="E159" s="10"/>
      <c r="F159" s="15" t="s">
        <v>1099</v>
      </c>
      <c r="G159" s="11"/>
    </row>
    <row r="160" spans="1:7" outlineLevel="2" x14ac:dyDescent="0.35">
      <c r="A160" s="12" t="s">
        <v>320</v>
      </c>
      <c r="B160" s="13" t="s">
        <v>321</v>
      </c>
      <c r="C160" s="20">
        <v>22185654</v>
      </c>
      <c r="D160" s="13" t="s">
        <v>323</v>
      </c>
      <c r="E160" s="13" t="s">
        <v>61</v>
      </c>
      <c r="F160" s="13" t="s">
        <v>324</v>
      </c>
      <c r="G160" s="14"/>
    </row>
    <row r="161" spans="1:7" outlineLevel="2" x14ac:dyDescent="0.35">
      <c r="A161" s="9" t="s">
        <v>672</v>
      </c>
      <c r="B161" s="10" t="s">
        <v>673</v>
      </c>
      <c r="C161" s="19">
        <v>2727503</v>
      </c>
      <c r="D161" s="10" t="s">
        <v>675</v>
      </c>
      <c r="E161" s="10" t="s">
        <v>676</v>
      </c>
      <c r="F161" s="10" t="s">
        <v>324</v>
      </c>
      <c r="G161" s="11"/>
    </row>
    <row r="162" spans="1:7" outlineLevel="2" x14ac:dyDescent="0.35">
      <c r="A162" s="12" t="s">
        <v>753</v>
      </c>
      <c r="B162" s="13" t="s">
        <v>754</v>
      </c>
      <c r="C162" s="20">
        <v>1001454</v>
      </c>
      <c r="D162" s="13" t="s">
        <v>756</v>
      </c>
      <c r="E162" s="13" t="s">
        <v>61</v>
      </c>
      <c r="F162" s="13" t="s">
        <v>324</v>
      </c>
      <c r="G162" s="14"/>
    </row>
    <row r="163" spans="1:7" outlineLevel="1" x14ac:dyDescent="0.35">
      <c r="A163" s="12"/>
      <c r="B163" s="13"/>
      <c r="C163" s="13">
        <f>SUBTOTAL(9,C160:C162)</f>
        <v>25914611</v>
      </c>
      <c r="D163" s="13"/>
      <c r="E163" s="13"/>
      <c r="F163" s="16" t="s">
        <v>1100</v>
      </c>
      <c r="G163" s="14"/>
    </row>
    <row r="164" spans="1:7" outlineLevel="2" x14ac:dyDescent="0.35">
      <c r="A164" s="9" t="s">
        <v>89</v>
      </c>
      <c r="B164" s="10" t="s">
        <v>90</v>
      </c>
      <c r="C164" s="19">
        <v>128665641</v>
      </c>
      <c r="D164" s="10" t="s">
        <v>92</v>
      </c>
      <c r="E164" s="10" t="s">
        <v>93</v>
      </c>
      <c r="F164" s="10" t="s">
        <v>94</v>
      </c>
      <c r="G164" s="11"/>
    </row>
    <row r="165" spans="1:7" outlineLevel="2" x14ac:dyDescent="0.35">
      <c r="A165" s="12" t="s">
        <v>132</v>
      </c>
      <c r="B165" s="13" t="s">
        <v>133</v>
      </c>
      <c r="C165" s="20">
        <v>84270625</v>
      </c>
      <c r="D165" s="13" t="s">
        <v>135</v>
      </c>
      <c r="E165" s="13" t="s">
        <v>93</v>
      </c>
      <c r="F165" s="13" t="s">
        <v>94</v>
      </c>
      <c r="G165" s="14"/>
    </row>
    <row r="166" spans="1:7" outlineLevel="2" x14ac:dyDescent="0.35">
      <c r="A166" s="9" t="s">
        <v>491</v>
      </c>
      <c r="B166" s="10" t="s">
        <v>492</v>
      </c>
      <c r="C166" s="19">
        <v>9106126</v>
      </c>
      <c r="D166" s="10" t="s">
        <v>490</v>
      </c>
      <c r="E166" s="10" t="s">
        <v>87</v>
      </c>
      <c r="F166" s="10" t="s">
        <v>94</v>
      </c>
      <c r="G166" s="11"/>
    </row>
    <row r="167" spans="1:7" outlineLevel="2" x14ac:dyDescent="0.35">
      <c r="A167" s="12" t="s">
        <v>494</v>
      </c>
      <c r="B167" s="13" t="s">
        <v>495</v>
      </c>
      <c r="C167" s="20">
        <v>8789726</v>
      </c>
      <c r="D167" s="13" t="s">
        <v>497</v>
      </c>
      <c r="E167" s="13" t="s">
        <v>93</v>
      </c>
      <c r="F167" s="13" t="s">
        <v>94</v>
      </c>
      <c r="G167" s="14"/>
    </row>
    <row r="168" spans="1:7" outlineLevel="2" x14ac:dyDescent="0.35">
      <c r="A168" s="9" t="s">
        <v>554</v>
      </c>
      <c r="B168" s="10" t="s">
        <v>555</v>
      </c>
      <c r="C168" s="19">
        <v>5932654</v>
      </c>
      <c r="D168" s="10" t="s">
        <v>557</v>
      </c>
      <c r="E168" s="10" t="s">
        <v>87</v>
      </c>
      <c r="F168" s="10" t="s">
        <v>94</v>
      </c>
      <c r="G168" s="11" t="s">
        <v>558</v>
      </c>
    </row>
    <row r="169" spans="1:7" outlineLevel="2" x14ac:dyDescent="0.35">
      <c r="A169" s="12" t="s">
        <v>577</v>
      </c>
      <c r="B169" s="13" t="s">
        <v>578</v>
      </c>
      <c r="C169" s="20">
        <v>5488984</v>
      </c>
      <c r="D169" s="13" t="s">
        <v>571</v>
      </c>
      <c r="E169" s="13" t="s">
        <v>40</v>
      </c>
      <c r="F169" s="13" t="s">
        <v>94</v>
      </c>
      <c r="G169" s="14" t="s">
        <v>580</v>
      </c>
    </row>
    <row r="170" spans="1:7" outlineLevel="2" x14ac:dyDescent="0.35">
      <c r="A170" s="9" t="s">
        <v>585</v>
      </c>
      <c r="B170" s="10" t="s">
        <v>586</v>
      </c>
      <c r="C170" s="19">
        <v>5431344</v>
      </c>
      <c r="D170" s="10" t="s">
        <v>588</v>
      </c>
      <c r="E170" s="10" t="s">
        <v>93</v>
      </c>
      <c r="F170" s="10" t="s">
        <v>94</v>
      </c>
      <c r="G170" s="11"/>
    </row>
    <row r="171" spans="1:7" outlineLevel="2" x14ac:dyDescent="0.35">
      <c r="A171" s="12" t="s">
        <v>655</v>
      </c>
      <c r="B171" s="13" t="s">
        <v>656</v>
      </c>
      <c r="C171" s="20">
        <v>2976800</v>
      </c>
      <c r="D171" s="13" t="s">
        <v>658</v>
      </c>
      <c r="E171" s="13" t="s">
        <v>201</v>
      </c>
      <c r="F171" s="13" t="s">
        <v>94</v>
      </c>
      <c r="G171" s="14"/>
    </row>
    <row r="172" spans="1:7" outlineLevel="2" x14ac:dyDescent="0.35">
      <c r="A172" s="9" t="s">
        <v>30</v>
      </c>
      <c r="B172" s="10" t="s">
        <v>786</v>
      </c>
      <c r="C172" s="19">
        <v>683200</v>
      </c>
      <c r="D172" s="10" t="s">
        <v>788</v>
      </c>
      <c r="E172" s="10" t="s">
        <v>314</v>
      </c>
      <c r="F172" s="10" t="s">
        <v>94</v>
      </c>
      <c r="G172" s="11"/>
    </row>
    <row r="173" spans="1:7" outlineLevel="2" x14ac:dyDescent="0.35">
      <c r="A173" s="12" t="s">
        <v>827</v>
      </c>
      <c r="B173" s="13" t="s">
        <v>828</v>
      </c>
      <c r="C173" s="20">
        <v>387758</v>
      </c>
      <c r="D173" s="13" t="s">
        <v>830</v>
      </c>
      <c r="E173" s="13" t="s">
        <v>87</v>
      </c>
      <c r="F173" s="13" t="s">
        <v>94</v>
      </c>
      <c r="G173" s="14"/>
    </row>
    <row r="174" spans="1:7" outlineLevel="2" x14ac:dyDescent="0.35">
      <c r="A174" s="9" t="s">
        <v>30</v>
      </c>
      <c r="B174" s="10" t="s">
        <v>893</v>
      </c>
      <c r="C174" s="19">
        <v>111050</v>
      </c>
      <c r="D174" s="10" t="s">
        <v>895</v>
      </c>
      <c r="E174" s="10" t="s">
        <v>482</v>
      </c>
      <c r="F174" s="10" t="s">
        <v>94</v>
      </c>
      <c r="G174" s="11"/>
    </row>
    <row r="175" spans="1:7" outlineLevel="2" x14ac:dyDescent="0.35">
      <c r="A175" s="12" t="s">
        <v>30</v>
      </c>
      <c r="B175" s="13" t="s">
        <v>947</v>
      </c>
      <c r="C175" s="20">
        <v>56609</v>
      </c>
      <c r="D175" s="13" t="s">
        <v>949</v>
      </c>
      <c r="E175" s="13" t="s">
        <v>87</v>
      </c>
      <c r="F175" s="13" t="s">
        <v>94</v>
      </c>
      <c r="G175" s="14"/>
    </row>
    <row r="176" spans="1:7" outlineLevel="1" x14ac:dyDescent="0.35">
      <c r="A176" s="12"/>
      <c r="B176" s="13"/>
      <c r="C176" s="13">
        <f>SUBTOTAL(9,C164:C175)</f>
        <v>251900517</v>
      </c>
      <c r="D176" s="13"/>
      <c r="E176" s="13"/>
      <c r="F176" s="16" t="s">
        <v>1101</v>
      </c>
      <c r="G176" s="14"/>
    </row>
    <row r="177" spans="1:7" outlineLevel="2" x14ac:dyDescent="0.35">
      <c r="A177" s="9" t="s">
        <v>415</v>
      </c>
      <c r="B177" s="10" t="s">
        <v>416</v>
      </c>
      <c r="C177" s="19">
        <v>11803588</v>
      </c>
      <c r="D177" s="10" t="s">
        <v>418</v>
      </c>
      <c r="E177" s="10" t="s">
        <v>201</v>
      </c>
      <c r="F177" s="10" t="s">
        <v>419</v>
      </c>
      <c r="G177" s="11"/>
    </row>
    <row r="178" spans="1:7" outlineLevel="2" x14ac:dyDescent="0.35">
      <c r="A178" s="12" t="s">
        <v>30</v>
      </c>
      <c r="B178" s="13" t="s">
        <v>506</v>
      </c>
      <c r="C178" s="20">
        <v>7403100</v>
      </c>
      <c r="D178" s="13" t="s">
        <v>508</v>
      </c>
      <c r="E178" s="13" t="s">
        <v>314</v>
      </c>
      <c r="F178" s="13" t="s">
        <v>419</v>
      </c>
      <c r="G178" s="14"/>
    </row>
    <row r="179" spans="1:7" outlineLevel="2" x14ac:dyDescent="0.35">
      <c r="A179" s="9" t="s">
        <v>745</v>
      </c>
      <c r="B179" s="10" t="s">
        <v>746</v>
      </c>
      <c r="C179" s="19">
        <v>1266334</v>
      </c>
      <c r="D179" s="10" t="s">
        <v>748</v>
      </c>
      <c r="E179" s="10" t="s">
        <v>145</v>
      </c>
      <c r="F179" s="10" t="s">
        <v>419</v>
      </c>
      <c r="G179" s="11"/>
    </row>
    <row r="180" spans="1:7" outlineLevel="2" x14ac:dyDescent="0.35">
      <c r="A180" s="12" t="s">
        <v>973</v>
      </c>
      <c r="B180" s="13" t="s">
        <v>974</v>
      </c>
      <c r="C180" s="20">
        <v>39444</v>
      </c>
      <c r="D180" s="13" t="s">
        <v>976</v>
      </c>
      <c r="E180" s="13" t="s">
        <v>254</v>
      </c>
      <c r="F180" s="13" t="s">
        <v>419</v>
      </c>
      <c r="G180" s="14"/>
    </row>
    <row r="181" spans="1:7" outlineLevel="1" x14ac:dyDescent="0.35">
      <c r="A181" s="12"/>
      <c r="B181" s="13"/>
      <c r="C181" s="13">
        <f>SUBTOTAL(9,C177:C180)</f>
        <v>20512466</v>
      </c>
      <c r="D181" s="13"/>
      <c r="E181" s="13"/>
      <c r="F181" s="16" t="s">
        <v>1102</v>
      </c>
      <c r="G181" s="14"/>
    </row>
    <row r="182" spans="1:7" outlineLevel="2" x14ac:dyDescent="0.35">
      <c r="A182" s="9" t="s">
        <v>30</v>
      </c>
      <c r="B182" s="10" t="s">
        <v>1007</v>
      </c>
      <c r="C182" s="19">
        <v>15701</v>
      </c>
      <c r="D182" s="10" t="s">
        <v>1009</v>
      </c>
      <c r="E182" s="10" t="s">
        <v>172</v>
      </c>
      <c r="F182" s="10" t="s">
        <v>1010</v>
      </c>
      <c r="G182" s="11"/>
    </row>
    <row r="183" spans="1:7" outlineLevel="1" x14ac:dyDescent="0.35">
      <c r="A183" s="9"/>
      <c r="B183" s="10"/>
      <c r="C183" s="10">
        <f>SUBTOTAL(9,C182:C182)</f>
        <v>15701</v>
      </c>
      <c r="D183" s="10"/>
      <c r="E183" s="10"/>
      <c r="F183" s="15" t="s">
        <v>1103</v>
      </c>
      <c r="G183" s="11"/>
    </row>
    <row r="184" spans="1:7" outlineLevel="2" x14ac:dyDescent="0.35">
      <c r="A184" s="12" t="s">
        <v>36</v>
      </c>
      <c r="B184" s="13" t="s">
        <v>37</v>
      </c>
      <c r="C184" s="20">
        <v>1411750000</v>
      </c>
      <c r="D184" s="13" t="s">
        <v>39</v>
      </c>
      <c r="E184" s="13" t="s">
        <v>40</v>
      </c>
      <c r="F184" s="13" t="s">
        <v>41</v>
      </c>
      <c r="G184" s="14" t="s">
        <v>42</v>
      </c>
    </row>
    <row r="185" spans="1:7" outlineLevel="2" x14ac:dyDescent="0.35">
      <c r="A185" s="9" t="s">
        <v>57</v>
      </c>
      <c r="B185" s="10" t="s">
        <v>58</v>
      </c>
      <c r="C185" s="19">
        <v>275773800</v>
      </c>
      <c r="D185" s="10" t="s">
        <v>60</v>
      </c>
      <c r="E185" s="10" t="s">
        <v>61</v>
      </c>
      <c r="F185" s="10" t="s">
        <v>41</v>
      </c>
      <c r="G185" s="11"/>
    </row>
    <row r="186" spans="1:7" outlineLevel="2" x14ac:dyDescent="0.35">
      <c r="A186" s="12" t="s">
        <v>83</v>
      </c>
      <c r="B186" s="13" t="s">
        <v>84</v>
      </c>
      <c r="C186" s="20">
        <v>146424729</v>
      </c>
      <c r="D186" s="13" t="s">
        <v>86</v>
      </c>
      <c r="E186" s="13" t="s">
        <v>87</v>
      </c>
      <c r="F186" s="13" t="s">
        <v>41</v>
      </c>
      <c r="G186" s="14" t="s">
        <v>88</v>
      </c>
    </row>
    <row r="187" spans="1:7" outlineLevel="2" x14ac:dyDescent="0.35">
      <c r="A187" s="9" t="s">
        <v>115</v>
      </c>
      <c r="B187" s="10" t="s">
        <v>116</v>
      </c>
      <c r="C187" s="19">
        <v>99460000</v>
      </c>
      <c r="D187" s="10" t="s">
        <v>118</v>
      </c>
      <c r="E187" s="10" t="s">
        <v>119</v>
      </c>
      <c r="F187" s="10" t="s">
        <v>41</v>
      </c>
      <c r="G187" s="11"/>
    </row>
    <row r="188" spans="1:7" outlineLevel="2" x14ac:dyDescent="0.35">
      <c r="A188" s="12" t="s">
        <v>128</v>
      </c>
      <c r="B188" s="13" t="s">
        <v>129</v>
      </c>
      <c r="C188" s="20">
        <v>85279553</v>
      </c>
      <c r="D188" s="13" t="s">
        <v>131</v>
      </c>
      <c r="E188" s="13" t="s">
        <v>40</v>
      </c>
      <c r="F188" s="13" t="s">
        <v>41</v>
      </c>
      <c r="G188" s="14"/>
    </row>
    <row r="189" spans="1:7" outlineLevel="2" x14ac:dyDescent="0.35">
      <c r="A189" s="9" t="s">
        <v>136</v>
      </c>
      <c r="B189" s="10" t="s">
        <v>137</v>
      </c>
      <c r="C189" s="19">
        <v>68042591</v>
      </c>
      <c r="D189" s="10" t="s">
        <v>139</v>
      </c>
      <c r="E189" s="10" t="s">
        <v>87</v>
      </c>
      <c r="F189" s="10" t="s">
        <v>41</v>
      </c>
      <c r="G189" s="11" t="s">
        <v>140</v>
      </c>
    </row>
    <row r="190" spans="1:7" outlineLevel="2" x14ac:dyDescent="0.35">
      <c r="A190" s="12" t="s">
        <v>141</v>
      </c>
      <c r="B190" s="13" t="s">
        <v>142</v>
      </c>
      <c r="C190" s="20">
        <v>67026292</v>
      </c>
      <c r="D190" s="13" t="s">
        <v>144</v>
      </c>
      <c r="E190" s="13" t="s">
        <v>145</v>
      </c>
      <c r="F190" s="13" t="s">
        <v>41</v>
      </c>
      <c r="G190" s="14" t="s">
        <v>146</v>
      </c>
    </row>
    <row r="191" spans="1:7" outlineLevel="2" x14ac:dyDescent="0.35">
      <c r="A191" s="9" t="s">
        <v>158</v>
      </c>
      <c r="B191" s="10" t="s">
        <v>159</v>
      </c>
      <c r="C191" s="19">
        <v>60604992</v>
      </c>
      <c r="D191" s="10" t="s">
        <v>161</v>
      </c>
      <c r="E191" s="10" t="s">
        <v>61</v>
      </c>
      <c r="F191" s="10" t="s">
        <v>41</v>
      </c>
      <c r="G191" s="11"/>
    </row>
    <row r="192" spans="1:7" outlineLevel="2" x14ac:dyDescent="0.35">
      <c r="A192" s="12" t="s">
        <v>173</v>
      </c>
      <c r="B192" s="13" t="s">
        <v>174</v>
      </c>
      <c r="C192" s="20">
        <v>51439038</v>
      </c>
      <c r="D192" s="13" t="s">
        <v>176</v>
      </c>
      <c r="E192" s="13" t="s">
        <v>40</v>
      </c>
      <c r="F192" s="13" t="s">
        <v>41</v>
      </c>
      <c r="G192" s="14"/>
    </row>
    <row r="193" spans="1:7" outlineLevel="2" x14ac:dyDescent="0.35">
      <c r="A193" s="9" t="s">
        <v>181</v>
      </c>
      <c r="B193" s="10" t="s">
        <v>182</v>
      </c>
      <c r="C193" s="19">
        <v>47615034</v>
      </c>
      <c r="D193" s="10" t="s">
        <v>184</v>
      </c>
      <c r="E193" s="10" t="s">
        <v>61</v>
      </c>
      <c r="F193" s="10" t="s">
        <v>41</v>
      </c>
      <c r="G193" s="11"/>
    </row>
    <row r="194" spans="1:7" outlineLevel="2" x14ac:dyDescent="0.35">
      <c r="A194" s="12" t="s">
        <v>197</v>
      </c>
      <c r="B194" s="13" t="s">
        <v>198</v>
      </c>
      <c r="C194" s="20">
        <v>45400000</v>
      </c>
      <c r="D194" s="13" t="s">
        <v>200</v>
      </c>
      <c r="E194" s="13" t="s">
        <v>201</v>
      </c>
      <c r="F194" s="13" t="s">
        <v>41</v>
      </c>
      <c r="G194" s="14"/>
    </row>
    <row r="195" spans="1:7" outlineLevel="2" x14ac:dyDescent="0.35">
      <c r="A195" s="9" t="s">
        <v>210</v>
      </c>
      <c r="B195" s="10" t="s">
        <v>211</v>
      </c>
      <c r="C195" s="19">
        <v>41190700</v>
      </c>
      <c r="D195" s="10" t="s">
        <v>213</v>
      </c>
      <c r="E195" s="10" t="s">
        <v>172</v>
      </c>
      <c r="F195" s="10" t="s">
        <v>41</v>
      </c>
      <c r="G195" s="11"/>
    </row>
    <row r="196" spans="1:7" outlineLevel="2" x14ac:dyDescent="0.35">
      <c r="A196" s="12" t="s">
        <v>238</v>
      </c>
      <c r="B196" s="13" t="s">
        <v>239</v>
      </c>
      <c r="C196" s="20">
        <v>34110821</v>
      </c>
      <c r="D196" s="13" t="s">
        <v>241</v>
      </c>
      <c r="E196" s="13" t="s">
        <v>172</v>
      </c>
      <c r="F196" s="13" t="s">
        <v>41</v>
      </c>
      <c r="G196" s="14"/>
    </row>
    <row r="197" spans="1:7" outlineLevel="2" x14ac:dyDescent="0.35">
      <c r="A197" s="9" t="s">
        <v>255</v>
      </c>
      <c r="B197" s="10" t="s">
        <v>256</v>
      </c>
      <c r="C197" s="19">
        <v>32890171</v>
      </c>
      <c r="D197" s="10" t="s">
        <v>258</v>
      </c>
      <c r="E197" s="10" t="s">
        <v>259</v>
      </c>
      <c r="F197" s="10" t="s">
        <v>41</v>
      </c>
      <c r="G197" s="11"/>
    </row>
    <row r="198" spans="1:7" outlineLevel="2" x14ac:dyDescent="0.35">
      <c r="A198" s="12" t="s">
        <v>30</v>
      </c>
      <c r="B198" s="13" t="s">
        <v>311</v>
      </c>
      <c r="C198" s="20">
        <v>23375314</v>
      </c>
      <c r="D198" s="13" t="s">
        <v>313</v>
      </c>
      <c r="E198" s="13" t="s">
        <v>314</v>
      </c>
      <c r="F198" s="13" t="s">
        <v>41</v>
      </c>
      <c r="G198" s="14" t="s">
        <v>315</v>
      </c>
    </row>
    <row r="199" spans="1:7" outlineLevel="2" x14ac:dyDescent="0.35">
      <c r="A199" s="9" t="s">
        <v>325</v>
      </c>
      <c r="B199" s="10" t="s">
        <v>326</v>
      </c>
      <c r="C199" s="19">
        <v>22181000</v>
      </c>
      <c r="D199" s="10" t="s">
        <v>323</v>
      </c>
      <c r="E199" s="10" t="s">
        <v>61</v>
      </c>
      <c r="F199" s="10" t="s">
        <v>41</v>
      </c>
      <c r="G199" s="11"/>
    </row>
    <row r="200" spans="1:7" outlineLevel="2" x14ac:dyDescent="0.35">
      <c r="A200" s="12" t="s">
        <v>424</v>
      </c>
      <c r="B200" s="13" t="s">
        <v>425</v>
      </c>
      <c r="C200" s="20">
        <v>11730564</v>
      </c>
      <c r="D200" s="13" t="s">
        <v>423</v>
      </c>
      <c r="E200" s="13" t="s">
        <v>427</v>
      </c>
      <c r="F200" s="13" t="s">
        <v>41</v>
      </c>
      <c r="G200" s="14"/>
    </row>
    <row r="201" spans="1:7" outlineLevel="2" x14ac:dyDescent="0.35">
      <c r="A201" s="9" t="s">
        <v>432</v>
      </c>
      <c r="B201" s="10" t="s">
        <v>433</v>
      </c>
      <c r="C201" s="19">
        <v>11113215</v>
      </c>
      <c r="D201" s="10" t="s">
        <v>435</v>
      </c>
      <c r="E201" s="10" t="s">
        <v>314</v>
      </c>
      <c r="F201" s="10" t="s">
        <v>41</v>
      </c>
      <c r="G201" s="11"/>
    </row>
    <row r="202" spans="1:7" outlineLevel="2" x14ac:dyDescent="0.35">
      <c r="A202" s="12" t="s">
        <v>467</v>
      </c>
      <c r="B202" s="13" t="s">
        <v>468</v>
      </c>
      <c r="C202" s="20">
        <v>9678000</v>
      </c>
      <c r="D202" s="13" t="s">
        <v>465</v>
      </c>
      <c r="E202" s="13" t="s">
        <v>87</v>
      </c>
      <c r="F202" s="13" t="s">
        <v>41</v>
      </c>
      <c r="G202" s="14"/>
    </row>
    <row r="203" spans="1:7" outlineLevel="2" x14ac:dyDescent="0.35">
      <c r="A203" s="9" t="s">
        <v>474</v>
      </c>
      <c r="B203" s="10" t="s">
        <v>475</v>
      </c>
      <c r="C203" s="19">
        <v>9506000</v>
      </c>
      <c r="D203" s="10" t="s">
        <v>473</v>
      </c>
      <c r="E203" s="10" t="s">
        <v>477</v>
      </c>
      <c r="F203" s="10" t="s">
        <v>41</v>
      </c>
      <c r="G203" s="11"/>
    </row>
    <row r="204" spans="1:7" outlineLevel="2" x14ac:dyDescent="0.35">
      <c r="A204" s="12" t="s">
        <v>478</v>
      </c>
      <c r="B204" s="13" t="s">
        <v>479</v>
      </c>
      <c r="C204" s="20">
        <v>9282410</v>
      </c>
      <c r="D204" s="13" t="s">
        <v>481</v>
      </c>
      <c r="E204" s="13" t="s">
        <v>482</v>
      </c>
      <c r="F204" s="13" t="s">
        <v>41</v>
      </c>
      <c r="G204" s="14"/>
    </row>
    <row r="205" spans="1:7" outlineLevel="2" x14ac:dyDescent="0.35">
      <c r="A205" s="9" t="s">
        <v>483</v>
      </c>
      <c r="B205" s="10" t="s">
        <v>484</v>
      </c>
      <c r="C205" s="19">
        <v>9255524</v>
      </c>
      <c r="D205" s="10" t="s">
        <v>486</v>
      </c>
      <c r="E205" s="10" t="s">
        <v>201</v>
      </c>
      <c r="F205" s="10" t="s">
        <v>41</v>
      </c>
      <c r="G205" s="11"/>
    </row>
    <row r="206" spans="1:7" outlineLevel="2" x14ac:dyDescent="0.35">
      <c r="A206" s="12" t="s">
        <v>535</v>
      </c>
      <c r="B206" s="13" t="s">
        <v>536</v>
      </c>
      <c r="C206" s="20">
        <v>6595674</v>
      </c>
      <c r="D206" s="13" t="s">
        <v>538</v>
      </c>
      <c r="E206" s="13" t="s">
        <v>539</v>
      </c>
      <c r="F206" s="13" t="s">
        <v>41</v>
      </c>
      <c r="G206" s="14"/>
    </row>
    <row r="207" spans="1:7" outlineLevel="2" x14ac:dyDescent="0.35">
      <c r="A207" s="9" t="s">
        <v>581</v>
      </c>
      <c r="B207" s="10" t="s">
        <v>582</v>
      </c>
      <c r="C207" s="19">
        <v>5453600</v>
      </c>
      <c r="D207" s="10" t="s">
        <v>584</v>
      </c>
      <c r="E207" s="10" t="s">
        <v>145</v>
      </c>
      <c r="F207" s="10" t="s">
        <v>41</v>
      </c>
      <c r="G207" s="11"/>
    </row>
    <row r="208" spans="1:7" outlineLevel="2" x14ac:dyDescent="0.35">
      <c r="A208" s="12" t="s">
        <v>603</v>
      </c>
      <c r="B208" s="13" t="s">
        <v>604</v>
      </c>
      <c r="C208" s="20">
        <v>4670713</v>
      </c>
      <c r="D208" s="13" t="s">
        <v>606</v>
      </c>
      <c r="E208" s="13" t="s">
        <v>482</v>
      </c>
      <c r="F208" s="13" t="s">
        <v>41</v>
      </c>
      <c r="G208" s="14"/>
    </row>
    <row r="209" spans="1:7" outlineLevel="2" x14ac:dyDescent="0.35">
      <c r="A209" s="9" t="s">
        <v>629</v>
      </c>
      <c r="B209" s="10" t="s">
        <v>630</v>
      </c>
      <c r="C209" s="19">
        <v>3688600</v>
      </c>
      <c r="D209" s="10" t="s">
        <v>632</v>
      </c>
      <c r="E209" s="10" t="s">
        <v>201</v>
      </c>
      <c r="F209" s="10" t="s">
        <v>41</v>
      </c>
      <c r="G209" s="11" t="s">
        <v>633</v>
      </c>
    </row>
    <row r="210" spans="1:7" outlineLevel="2" x14ac:dyDescent="0.35">
      <c r="A210" s="12" t="s">
        <v>646</v>
      </c>
      <c r="B210" s="13" t="s">
        <v>647</v>
      </c>
      <c r="C210" s="20">
        <v>3320954</v>
      </c>
      <c r="D210" s="13" t="s">
        <v>649</v>
      </c>
      <c r="E210" s="13" t="s">
        <v>259</v>
      </c>
      <c r="F210" s="13" t="s">
        <v>41</v>
      </c>
      <c r="G210" s="14"/>
    </row>
    <row r="211" spans="1:7" outlineLevel="2" x14ac:dyDescent="0.35">
      <c r="A211" s="9" t="s">
        <v>663</v>
      </c>
      <c r="B211" s="10" t="s">
        <v>664</v>
      </c>
      <c r="C211" s="19">
        <v>2829741</v>
      </c>
      <c r="D211" s="10" t="s">
        <v>666</v>
      </c>
      <c r="E211" s="10" t="s">
        <v>477</v>
      </c>
      <c r="F211" s="10" t="s">
        <v>41</v>
      </c>
      <c r="G211" s="11"/>
    </row>
    <row r="212" spans="1:7" outlineLevel="2" x14ac:dyDescent="0.35">
      <c r="A212" s="12" t="s">
        <v>667</v>
      </c>
      <c r="B212" s="13" t="s">
        <v>668</v>
      </c>
      <c r="C212" s="20">
        <v>2799202</v>
      </c>
      <c r="D212" s="13" t="s">
        <v>670</v>
      </c>
      <c r="E212" s="13" t="s">
        <v>671</v>
      </c>
      <c r="F212" s="13" t="s">
        <v>41</v>
      </c>
      <c r="G212" s="14"/>
    </row>
    <row r="213" spans="1:7" outlineLevel="2" x14ac:dyDescent="0.35">
      <c r="A213" s="9" t="s">
        <v>681</v>
      </c>
      <c r="B213" s="10" t="s">
        <v>682</v>
      </c>
      <c r="C213" s="19">
        <v>2597100</v>
      </c>
      <c r="D213" s="10" t="s">
        <v>684</v>
      </c>
      <c r="E213" s="10" t="s">
        <v>477</v>
      </c>
      <c r="F213" s="10" t="s">
        <v>41</v>
      </c>
      <c r="G213" s="11" t="s">
        <v>685</v>
      </c>
    </row>
    <row r="214" spans="1:7" outlineLevel="2" x14ac:dyDescent="0.35">
      <c r="A214" s="12" t="s">
        <v>30</v>
      </c>
      <c r="B214" s="13" t="s">
        <v>716</v>
      </c>
      <c r="C214" s="20">
        <v>1798188</v>
      </c>
      <c r="D214" s="13" t="s">
        <v>718</v>
      </c>
      <c r="E214" s="13" t="s">
        <v>482</v>
      </c>
      <c r="F214" s="13" t="s">
        <v>41</v>
      </c>
      <c r="G214" s="14" t="s">
        <v>719</v>
      </c>
    </row>
    <row r="215" spans="1:7" outlineLevel="2" x14ac:dyDescent="0.35">
      <c r="A215" s="9" t="s">
        <v>724</v>
      </c>
      <c r="B215" s="10" t="s">
        <v>725</v>
      </c>
      <c r="C215" s="19">
        <v>1505588</v>
      </c>
      <c r="D215" s="10" t="s">
        <v>727</v>
      </c>
      <c r="E215" s="10" t="s">
        <v>172</v>
      </c>
      <c r="F215" s="10" t="s">
        <v>41</v>
      </c>
      <c r="G215" s="11"/>
    </row>
    <row r="216" spans="1:7" outlineLevel="2" x14ac:dyDescent="0.35">
      <c r="A216" s="12" t="s">
        <v>733</v>
      </c>
      <c r="B216" s="13" t="s">
        <v>734</v>
      </c>
      <c r="C216" s="20">
        <v>1367558</v>
      </c>
      <c r="D216" s="13" t="s">
        <v>736</v>
      </c>
      <c r="E216" s="13" t="s">
        <v>145</v>
      </c>
      <c r="F216" s="13" t="s">
        <v>41</v>
      </c>
      <c r="G216" s="14"/>
    </row>
    <row r="217" spans="1:7" outlineLevel="2" x14ac:dyDescent="0.35">
      <c r="A217" s="9" t="s">
        <v>737</v>
      </c>
      <c r="B217" s="10" t="s">
        <v>738</v>
      </c>
      <c r="C217" s="19">
        <v>1331796</v>
      </c>
      <c r="D217" s="10" t="s">
        <v>740</v>
      </c>
      <c r="E217" s="10" t="s">
        <v>201</v>
      </c>
      <c r="F217" s="10" t="s">
        <v>41</v>
      </c>
      <c r="G217" s="11"/>
    </row>
    <row r="218" spans="1:7" outlineLevel="2" x14ac:dyDescent="0.35">
      <c r="A218" s="12" t="s">
        <v>778</v>
      </c>
      <c r="B218" s="13" t="s">
        <v>779</v>
      </c>
      <c r="C218" s="20">
        <v>743699</v>
      </c>
      <c r="D218" s="13" t="s">
        <v>781</v>
      </c>
      <c r="E218" s="13" t="s">
        <v>306</v>
      </c>
      <c r="F218" s="13" t="s">
        <v>41</v>
      </c>
      <c r="G218" s="14"/>
    </row>
    <row r="219" spans="1:7" outlineLevel="2" x14ac:dyDescent="0.35">
      <c r="A219" s="9" t="s">
        <v>789</v>
      </c>
      <c r="B219" s="10" t="s">
        <v>790</v>
      </c>
      <c r="C219" s="19">
        <v>645397</v>
      </c>
      <c r="D219" s="10" t="s">
        <v>792</v>
      </c>
      <c r="E219" s="10" t="s">
        <v>201</v>
      </c>
      <c r="F219" s="10" t="s">
        <v>41</v>
      </c>
      <c r="G219" s="11"/>
    </row>
    <row r="220" spans="1:7" outlineLevel="2" x14ac:dyDescent="0.35">
      <c r="A220" s="12" t="s">
        <v>798</v>
      </c>
      <c r="B220" s="13" t="s">
        <v>799</v>
      </c>
      <c r="C220" s="20">
        <v>598000</v>
      </c>
      <c r="D220" s="13" t="s">
        <v>801</v>
      </c>
      <c r="E220" s="13" t="s">
        <v>306</v>
      </c>
      <c r="F220" s="13" t="s">
        <v>41</v>
      </c>
      <c r="G220" s="14"/>
    </row>
    <row r="221" spans="1:7" outlineLevel="2" x14ac:dyDescent="0.35">
      <c r="A221" s="9" t="s">
        <v>815</v>
      </c>
      <c r="B221" s="10" t="s">
        <v>816</v>
      </c>
      <c r="C221" s="19">
        <v>441471</v>
      </c>
      <c r="D221" s="10" t="s">
        <v>818</v>
      </c>
      <c r="E221" s="10" t="s">
        <v>61</v>
      </c>
      <c r="F221" s="10" t="s">
        <v>41</v>
      </c>
      <c r="G221" s="11"/>
    </row>
    <row r="222" spans="1:7" outlineLevel="2" x14ac:dyDescent="0.35">
      <c r="A222" s="12" t="s">
        <v>819</v>
      </c>
      <c r="B222" s="13" t="s">
        <v>820</v>
      </c>
      <c r="C222" s="20">
        <v>429999</v>
      </c>
      <c r="D222" s="13" t="s">
        <v>822</v>
      </c>
      <c r="E222" s="13" t="s">
        <v>172</v>
      </c>
      <c r="F222" s="13" t="s">
        <v>41</v>
      </c>
      <c r="G222" s="14"/>
    </row>
    <row r="223" spans="1:7" outlineLevel="2" x14ac:dyDescent="0.35">
      <c r="A223" s="9" t="s">
        <v>831</v>
      </c>
      <c r="B223" s="10" t="s">
        <v>832</v>
      </c>
      <c r="C223" s="19">
        <v>383135</v>
      </c>
      <c r="D223" s="10" t="s">
        <v>834</v>
      </c>
      <c r="E223" s="10" t="s">
        <v>835</v>
      </c>
      <c r="F223" s="10" t="s">
        <v>41</v>
      </c>
      <c r="G223" s="11"/>
    </row>
    <row r="224" spans="1:7" outlineLevel="2" x14ac:dyDescent="0.35">
      <c r="A224" s="12" t="s">
        <v>30</v>
      </c>
      <c r="B224" s="13" t="s">
        <v>836</v>
      </c>
      <c r="C224" s="20">
        <v>382836</v>
      </c>
      <c r="D224" s="13" t="s">
        <v>838</v>
      </c>
      <c r="E224" s="13" t="s">
        <v>482</v>
      </c>
      <c r="F224" s="13" t="s">
        <v>41</v>
      </c>
      <c r="G224" s="14" t="s">
        <v>839</v>
      </c>
    </row>
    <row r="225" spans="1:7" outlineLevel="2" x14ac:dyDescent="0.35">
      <c r="A225" s="9" t="s">
        <v>30</v>
      </c>
      <c r="B225" s="10" t="s">
        <v>840</v>
      </c>
      <c r="C225" s="19">
        <v>360938</v>
      </c>
      <c r="D225" s="10" t="s">
        <v>842</v>
      </c>
      <c r="E225" s="10" t="s">
        <v>40</v>
      </c>
      <c r="F225" s="10" t="s">
        <v>41</v>
      </c>
      <c r="G225" s="11" t="s">
        <v>843</v>
      </c>
    </row>
    <row r="226" spans="1:7" outlineLevel="2" x14ac:dyDescent="0.35">
      <c r="A226" s="12" t="s">
        <v>30</v>
      </c>
      <c r="B226" s="13" t="s">
        <v>858</v>
      </c>
      <c r="C226" s="20">
        <v>245424</v>
      </c>
      <c r="D226" s="13" t="s">
        <v>860</v>
      </c>
      <c r="E226" s="13" t="s">
        <v>861</v>
      </c>
      <c r="F226" s="13" t="s">
        <v>41</v>
      </c>
      <c r="G226" s="14" t="s">
        <v>862</v>
      </c>
    </row>
    <row r="227" spans="1:7" outlineLevel="2" x14ac:dyDescent="0.35">
      <c r="A227" s="9" t="s">
        <v>871</v>
      </c>
      <c r="B227" s="10" t="s">
        <v>872</v>
      </c>
      <c r="C227" s="19">
        <v>178696</v>
      </c>
      <c r="D227" s="10" t="s">
        <v>874</v>
      </c>
      <c r="E227" s="10" t="s">
        <v>676</v>
      </c>
      <c r="F227" s="10" t="s">
        <v>41</v>
      </c>
      <c r="G227" s="11"/>
    </row>
    <row r="228" spans="1:7" outlineLevel="2" x14ac:dyDescent="0.35">
      <c r="A228" s="12" t="s">
        <v>30</v>
      </c>
      <c r="B228" s="13" t="s">
        <v>878</v>
      </c>
      <c r="C228" s="20">
        <v>153671</v>
      </c>
      <c r="D228" s="13" t="s">
        <v>877</v>
      </c>
      <c r="E228" s="13" t="s">
        <v>477</v>
      </c>
      <c r="F228" s="13" t="s">
        <v>41</v>
      </c>
      <c r="G228" s="14"/>
    </row>
    <row r="229" spans="1:7" outlineLevel="2" x14ac:dyDescent="0.35">
      <c r="A229" s="9" t="s">
        <v>30</v>
      </c>
      <c r="B229" s="10" t="s">
        <v>880</v>
      </c>
      <c r="C229" s="19">
        <v>148900</v>
      </c>
      <c r="D229" s="10" t="s">
        <v>882</v>
      </c>
      <c r="E229" s="10" t="s">
        <v>883</v>
      </c>
      <c r="F229" s="10" t="s">
        <v>41</v>
      </c>
      <c r="G229" s="11" t="s">
        <v>884</v>
      </c>
    </row>
    <row r="230" spans="1:7" outlineLevel="2" x14ac:dyDescent="0.35">
      <c r="A230" s="12" t="s">
        <v>896</v>
      </c>
      <c r="B230" s="13" t="s">
        <v>897</v>
      </c>
      <c r="C230" s="20">
        <v>110696</v>
      </c>
      <c r="D230" s="13" t="s">
        <v>899</v>
      </c>
      <c r="E230" s="13" t="s">
        <v>259</v>
      </c>
      <c r="F230" s="13" t="s">
        <v>41</v>
      </c>
      <c r="G230" s="14"/>
    </row>
    <row r="231" spans="1:7" outlineLevel="2" x14ac:dyDescent="0.35">
      <c r="A231" s="9" t="s">
        <v>30</v>
      </c>
      <c r="B231" s="10" t="s">
        <v>900</v>
      </c>
      <c r="C231" s="19">
        <v>107800</v>
      </c>
      <c r="D231" s="10" t="s">
        <v>902</v>
      </c>
      <c r="E231" s="10" t="s">
        <v>835</v>
      </c>
      <c r="F231" s="10" t="s">
        <v>41</v>
      </c>
      <c r="G231" s="11"/>
    </row>
    <row r="232" spans="1:7" outlineLevel="2" x14ac:dyDescent="0.35">
      <c r="A232" s="12" t="s">
        <v>928</v>
      </c>
      <c r="B232" s="13" t="s">
        <v>929</v>
      </c>
      <c r="C232" s="20">
        <v>81057</v>
      </c>
      <c r="D232" s="13" t="s">
        <v>931</v>
      </c>
      <c r="E232" s="13" t="s">
        <v>166</v>
      </c>
      <c r="F232" s="13" t="s">
        <v>41</v>
      </c>
      <c r="G232" s="14"/>
    </row>
    <row r="233" spans="1:7" outlineLevel="2" x14ac:dyDescent="0.35">
      <c r="A233" s="9" t="s">
        <v>30</v>
      </c>
      <c r="B233" s="10" t="s">
        <v>953</v>
      </c>
      <c r="C233" s="19">
        <v>56520</v>
      </c>
      <c r="D233" s="10" t="s">
        <v>955</v>
      </c>
      <c r="E233" s="10" t="s">
        <v>314</v>
      </c>
      <c r="F233" s="10" t="s">
        <v>41</v>
      </c>
      <c r="G233" s="11" t="s">
        <v>956</v>
      </c>
    </row>
    <row r="234" spans="1:7" outlineLevel="2" x14ac:dyDescent="0.35">
      <c r="A234" s="12" t="s">
        <v>30</v>
      </c>
      <c r="B234" s="13" t="s">
        <v>967</v>
      </c>
      <c r="C234" s="20">
        <v>44542</v>
      </c>
      <c r="D234" s="13" t="s">
        <v>969</v>
      </c>
      <c r="E234" s="13" t="s">
        <v>259</v>
      </c>
      <c r="F234" s="13" t="s">
        <v>41</v>
      </c>
      <c r="G234" s="14"/>
    </row>
    <row r="235" spans="1:7" outlineLevel="2" x14ac:dyDescent="0.35">
      <c r="A235" s="9" t="s">
        <v>30</v>
      </c>
      <c r="B235" s="10" t="s">
        <v>970</v>
      </c>
      <c r="C235" s="19">
        <v>42577</v>
      </c>
      <c r="D235" s="10" t="s">
        <v>972</v>
      </c>
      <c r="E235" s="10" t="s">
        <v>477</v>
      </c>
      <c r="F235" s="10" t="s">
        <v>41</v>
      </c>
      <c r="G235" s="11"/>
    </row>
    <row r="236" spans="1:7" outlineLevel="2" x14ac:dyDescent="0.35">
      <c r="A236" s="12" t="s">
        <v>981</v>
      </c>
      <c r="B236" s="13" t="s">
        <v>982</v>
      </c>
      <c r="C236" s="20">
        <v>39150</v>
      </c>
      <c r="D236" s="13" t="s">
        <v>984</v>
      </c>
      <c r="E236" s="13" t="s">
        <v>314</v>
      </c>
      <c r="F236" s="13" t="s">
        <v>41</v>
      </c>
      <c r="G236" s="14"/>
    </row>
    <row r="237" spans="1:7" outlineLevel="2" x14ac:dyDescent="0.35">
      <c r="A237" s="9" t="s">
        <v>30</v>
      </c>
      <c r="B237" s="10" t="s">
        <v>993</v>
      </c>
      <c r="C237" s="19">
        <v>32489</v>
      </c>
      <c r="D237" s="10" t="s">
        <v>995</v>
      </c>
      <c r="E237" s="10" t="s">
        <v>996</v>
      </c>
      <c r="F237" s="10" t="s">
        <v>41</v>
      </c>
      <c r="G237" s="11"/>
    </row>
    <row r="238" spans="1:7" outlineLevel="2" x14ac:dyDescent="0.35">
      <c r="A238" s="12" t="s">
        <v>30</v>
      </c>
      <c r="B238" s="13" t="s">
        <v>1025</v>
      </c>
      <c r="C238" s="20">
        <v>10289</v>
      </c>
      <c r="D238" s="13" t="s">
        <v>1027</v>
      </c>
      <c r="E238" s="13" t="s">
        <v>996</v>
      </c>
      <c r="F238" s="13" t="s">
        <v>41</v>
      </c>
      <c r="G238" s="14"/>
    </row>
    <row r="239" spans="1:7" outlineLevel="2" x14ac:dyDescent="0.35">
      <c r="A239" s="9" t="s">
        <v>30</v>
      </c>
      <c r="B239" s="10" t="s">
        <v>1028</v>
      </c>
      <c r="C239" s="19">
        <v>5974</v>
      </c>
      <c r="D239" s="10" t="s">
        <v>1030</v>
      </c>
      <c r="E239" s="10" t="s">
        <v>996</v>
      </c>
      <c r="F239" s="10" t="s">
        <v>41</v>
      </c>
      <c r="G239" s="11"/>
    </row>
    <row r="240" spans="1:7" outlineLevel="2" x14ac:dyDescent="0.35">
      <c r="A240" s="12" t="s">
        <v>30</v>
      </c>
      <c r="B240" s="13" t="s">
        <v>1053</v>
      </c>
      <c r="C240" s="13">
        <v>47</v>
      </c>
      <c r="D240" s="13" t="s">
        <v>1030</v>
      </c>
      <c r="E240" s="13" t="s">
        <v>172</v>
      </c>
      <c r="F240" s="13" t="s">
        <v>41</v>
      </c>
      <c r="G240" s="14"/>
    </row>
    <row r="241" spans="1:7" outlineLevel="1" x14ac:dyDescent="0.35">
      <c r="A241" s="12"/>
      <c r="B241" s="13"/>
      <c r="C241" s="13">
        <f>SUBTOTAL(9,C184:C240)</f>
        <v>2616331769</v>
      </c>
      <c r="D241" s="13"/>
      <c r="E241" s="13"/>
      <c r="F241" s="16" t="s">
        <v>1104</v>
      </c>
      <c r="G241" s="14"/>
    </row>
    <row r="242" spans="1:7" outlineLevel="2" x14ac:dyDescent="0.35">
      <c r="A242" s="9" t="s">
        <v>43</v>
      </c>
      <c r="B242" s="10" t="s">
        <v>44</v>
      </c>
      <c r="C242" s="19">
        <v>1388163000</v>
      </c>
      <c r="D242" s="10" t="s">
        <v>46</v>
      </c>
      <c r="E242" s="10" t="s">
        <v>47</v>
      </c>
      <c r="F242" s="10" t="s">
        <v>48</v>
      </c>
      <c r="G242" s="11" t="s">
        <v>49</v>
      </c>
    </row>
    <row r="243" spans="1:7" outlineLevel="2" x14ac:dyDescent="0.35">
      <c r="A243" s="12" t="s">
        <v>177</v>
      </c>
      <c r="B243" s="13" t="s">
        <v>178</v>
      </c>
      <c r="C243" s="20">
        <v>51049498</v>
      </c>
      <c r="D243" s="13" t="s">
        <v>180</v>
      </c>
      <c r="E243" s="13" t="s">
        <v>145</v>
      </c>
      <c r="F243" s="13" t="s">
        <v>48</v>
      </c>
      <c r="G243" s="14"/>
    </row>
    <row r="244" spans="1:7" outlineLevel="2" x14ac:dyDescent="0.35">
      <c r="A244" s="9" t="s">
        <v>206</v>
      </c>
      <c r="B244" s="10" t="s">
        <v>207</v>
      </c>
      <c r="C244" s="19">
        <v>42885900</v>
      </c>
      <c r="D244" s="10" t="s">
        <v>209</v>
      </c>
      <c r="E244" s="10" t="s">
        <v>172</v>
      </c>
      <c r="F244" s="10" t="s">
        <v>48</v>
      </c>
      <c r="G244" s="11"/>
    </row>
    <row r="245" spans="1:7" outlineLevel="1" x14ac:dyDescent="0.35">
      <c r="A245" s="9"/>
      <c r="B245" s="10"/>
      <c r="C245" s="10">
        <f>SUBTOTAL(9,C242:C244)</f>
        <v>1482098398</v>
      </c>
      <c r="D245" s="10"/>
      <c r="E245" s="10"/>
      <c r="F245" s="15" t="s">
        <v>1105</v>
      </c>
      <c r="G245" s="11"/>
    </row>
    <row r="246" spans="1:7" outlineLevel="2" x14ac:dyDescent="0.35">
      <c r="A246" s="12" t="s">
        <v>72</v>
      </c>
      <c r="B246" s="13" t="s">
        <v>73</v>
      </c>
      <c r="C246" s="20">
        <v>215871402</v>
      </c>
      <c r="D246" s="13" t="s">
        <v>75</v>
      </c>
      <c r="E246" s="13" t="s">
        <v>34</v>
      </c>
      <c r="F246" s="13" t="s">
        <v>76</v>
      </c>
      <c r="G246" s="14"/>
    </row>
    <row r="247" spans="1:7" outlineLevel="1" x14ac:dyDescent="0.35">
      <c r="A247" s="12"/>
      <c r="B247" s="13"/>
      <c r="C247" s="13">
        <f>SUBTOTAL(9,C246:C246)</f>
        <v>215871402</v>
      </c>
      <c r="D247" s="13"/>
      <c r="E247" s="13"/>
      <c r="F247" s="16" t="s">
        <v>1106</v>
      </c>
      <c r="G247" s="14"/>
    </row>
    <row r="248" spans="1:7" outlineLevel="2" x14ac:dyDescent="0.35">
      <c r="A248" s="9" t="s">
        <v>20</v>
      </c>
      <c r="B248" s="10" t="s">
        <v>21</v>
      </c>
      <c r="C248" s="10" t="s">
        <v>27</v>
      </c>
      <c r="D248" s="10" t="s">
        <v>27</v>
      </c>
      <c r="E248" s="10" t="s">
        <v>24</v>
      </c>
      <c r="F248" s="10" t="s">
        <v>25</v>
      </c>
      <c r="G248" s="11" t="s">
        <v>26</v>
      </c>
    </row>
    <row r="249" spans="1:7" outlineLevel="2" x14ac:dyDescent="0.35">
      <c r="A249" s="12" t="s">
        <v>20</v>
      </c>
      <c r="B249" s="13" t="s">
        <v>21</v>
      </c>
      <c r="C249" s="13" t="s">
        <v>28</v>
      </c>
      <c r="D249" s="13" t="s">
        <v>29</v>
      </c>
      <c r="E249" s="13" t="s">
        <v>24</v>
      </c>
      <c r="F249" s="13" t="s">
        <v>25</v>
      </c>
      <c r="G249" s="14" t="s">
        <v>26</v>
      </c>
    </row>
    <row r="250" spans="1:7" outlineLevel="1" x14ac:dyDescent="0.35">
      <c r="A250" s="12"/>
      <c r="B250" s="13"/>
      <c r="C250" s="13">
        <f>SUBTOTAL(9,C248:C249)</f>
        <v>0</v>
      </c>
      <c r="D250" s="13"/>
      <c r="E250" s="13"/>
      <c r="F250" s="16" t="s">
        <v>1107</v>
      </c>
      <c r="G250" s="14"/>
    </row>
    <row r="251" spans="1:7" outlineLevel="2" x14ac:dyDescent="0.35">
      <c r="A251" s="9" t="s">
        <v>62</v>
      </c>
      <c r="B251" s="10" t="s">
        <v>63</v>
      </c>
      <c r="C251" s="19">
        <v>235825000</v>
      </c>
      <c r="D251" s="10" t="s">
        <v>65</v>
      </c>
      <c r="E251" s="10" t="s">
        <v>61</v>
      </c>
      <c r="F251" s="10" t="s">
        <v>66</v>
      </c>
      <c r="G251" s="11" t="s">
        <v>67</v>
      </c>
    </row>
    <row r="252" spans="1:7" outlineLevel="2" x14ac:dyDescent="0.35">
      <c r="A252" s="12" t="s">
        <v>68</v>
      </c>
      <c r="B252" s="13" t="s">
        <v>69</v>
      </c>
      <c r="C252" s="20">
        <v>218541000</v>
      </c>
      <c r="D252" s="13" t="s">
        <v>71</v>
      </c>
      <c r="E252" s="13" t="s">
        <v>61</v>
      </c>
      <c r="F252" s="13" t="s">
        <v>66</v>
      </c>
      <c r="G252" s="14"/>
    </row>
    <row r="253" spans="1:7" outlineLevel="2" x14ac:dyDescent="0.35">
      <c r="A253" s="9" t="s">
        <v>120</v>
      </c>
      <c r="B253" s="10" t="s">
        <v>121</v>
      </c>
      <c r="C253" s="19">
        <v>99010000</v>
      </c>
      <c r="D253" s="10" t="s">
        <v>123</v>
      </c>
      <c r="E253" s="10" t="s">
        <v>61</v>
      </c>
      <c r="F253" s="10" t="s">
        <v>66</v>
      </c>
      <c r="G253" s="11"/>
    </row>
    <row r="254" spans="1:7" outlineLevel="2" x14ac:dyDescent="0.35">
      <c r="A254" s="12" t="s">
        <v>242</v>
      </c>
      <c r="B254" s="13" t="s">
        <v>243</v>
      </c>
      <c r="C254" s="20">
        <v>33697000</v>
      </c>
      <c r="D254" s="13" t="s">
        <v>245</v>
      </c>
      <c r="E254" s="13" t="s">
        <v>61</v>
      </c>
      <c r="F254" s="13" t="s">
        <v>66</v>
      </c>
      <c r="G254" s="14"/>
    </row>
    <row r="255" spans="1:7" outlineLevel="2" x14ac:dyDescent="0.35">
      <c r="A255" s="9" t="s">
        <v>285</v>
      </c>
      <c r="B255" s="10" t="s">
        <v>286</v>
      </c>
      <c r="C255" s="19">
        <v>28302000</v>
      </c>
      <c r="D255" s="10" t="s">
        <v>288</v>
      </c>
      <c r="E255" s="10" t="s">
        <v>61</v>
      </c>
      <c r="F255" s="10" t="s">
        <v>66</v>
      </c>
      <c r="G255" s="11"/>
    </row>
    <row r="256" spans="1:7" outlineLevel="2" x14ac:dyDescent="0.35">
      <c r="A256" s="12" t="s">
        <v>316</v>
      </c>
      <c r="B256" s="13" t="s">
        <v>317</v>
      </c>
      <c r="C256" s="20">
        <v>22594000</v>
      </c>
      <c r="D256" s="13" t="s">
        <v>319</v>
      </c>
      <c r="E256" s="13" t="s">
        <v>61</v>
      </c>
      <c r="F256" s="13" t="s">
        <v>66</v>
      </c>
      <c r="G256" s="14"/>
    </row>
    <row r="257" spans="1:7" outlineLevel="2" x14ac:dyDescent="0.35">
      <c r="A257" s="9" t="s">
        <v>328</v>
      </c>
      <c r="B257" s="10" t="s">
        <v>329</v>
      </c>
      <c r="C257" s="19">
        <v>22125000</v>
      </c>
      <c r="D257" s="10" t="s">
        <v>331</v>
      </c>
      <c r="E257" s="10" t="s">
        <v>172</v>
      </c>
      <c r="F257" s="10" t="s">
        <v>66</v>
      </c>
      <c r="G257" s="11"/>
    </row>
    <row r="258" spans="1:7" outlineLevel="2" x14ac:dyDescent="0.35">
      <c r="A258" s="12" t="s">
        <v>363</v>
      </c>
      <c r="B258" s="13" t="s">
        <v>364</v>
      </c>
      <c r="C258" s="20">
        <v>17598000</v>
      </c>
      <c r="D258" s="13" t="s">
        <v>366</v>
      </c>
      <c r="E258" s="13" t="s">
        <v>172</v>
      </c>
      <c r="F258" s="13" t="s">
        <v>66</v>
      </c>
      <c r="G258" s="14" t="s">
        <v>367</v>
      </c>
    </row>
    <row r="259" spans="1:7" outlineLevel="2" x14ac:dyDescent="0.35">
      <c r="A259" s="9" t="s">
        <v>525</v>
      </c>
      <c r="B259" s="10" t="s">
        <v>526</v>
      </c>
      <c r="C259" s="19">
        <v>6812000</v>
      </c>
      <c r="D259" s="10" t="s">
        <v>528</v>
      </c>
      <c r="E259" s="10" t="s">
        <v>61</v>
      </c>
      <c r="F259" s="10" t="s">
        <v>66</v>
      </c>
      <c r="G259" s="11"/>
    </row>
    <row r="260" spans="1:7" outlineLevel="2" x14ac:dyDescent="0.35">
      <c r="A260" s="12" t="s">
        <v>546</v>
      </c>
      <c r="B260" s="13" t="s">
        <v>547</v>
      </c>
      <c r="C260" s="20">
        <v>6431000</v>
      </c>
      <c r="D260" s="13" t="s">
        <v>549</v>
      </c>
      <c r="E260" s="13" t="s">
        <v>172</v>
      </c>
      <c r="F260" s="13" t="s">
        <v>66</v>
      </c>
      <c r="G260" s="14"/>
    </row>
    <row r="261" spans="1:7" outlineLevel="2" x14ac:dyDescent="0.35">
      <c r="A261" s="9" t="s">
        <v>550</v>
      </c>
      <c r="B261" s="10" t="s">
        <v>551</v>
      </c>
      <c r="C261" s="19">
        <v>5970000</v>
      </c>
      <c r="D261" s="10" t="s">
        <v>553</v>
      </c>
      <c r="E261" s="10" t="s">
        <v>172</v>
      </c>
      <c r="F261" s="10" t="s">
        <v>66</v>
      </c>
      <c r="G261" s="11"/>
    </row>
    <row r="262" spans="1:7" outlineLevel="2" x14ac:dyDescent="0.35">
      <c r="A262" s="12" t="s">
        <v>568</v>
      </c>
      <c r="B262" s="13" t="s">
        <v>569</v>
      </c>
      <c r="C262" s="20">
        <v>5490000</v>
      </c>
      <c r="D262" s="13" t="s">
        <v>571</v>
      </c>
      <c r="E262" s="13" t="s">
        <v>172</v>
      </c>
      <c r="F262" s="13" t="s">
        <v>66</v>
      </c>
      <c r="G262" s="14"/>
    </row>
    <row r="263" spans="1:7" outlineLevel="2" x14ac:dyDescent="0.35">
      <c r="A263" s="9" t="s">
        <v>634</v>
      </c>
      <c r="B263" s="10" t="s">
        <v>635</v>
      </c>
      <c r="C263" s="19">
        <v>3684000</v>
      </c>
      <c r="D263" s="10" t="s">
        <v>637</v>
      </c>
      <c r="E263" s="10" t="s">
        <v>172</v>
      </c>
      <c r="F263" s="10" t="s">
        <v>66</v>
      </c>
      <c r="G263" s="11"/>
    </row>
    <row r="264" spans="1:7" outlineLevel="2" x14ac:dyDescent="0.35">
      <c r="A264" s="12" t="s">
        <v>677</v>
      </c>
      <c r="B264" s="13" t="s">
        <v>678</v>
      </c>
      <c r="C264" s="20">
        <v>2706000</v>
      </c>
      <c r="D264" s="13" t="s">
        <v>680</v>
      </c>
      <c r="E264" s="13" t="s">
        <v>172</v>
      </c>
      <c r="F264" s="13" t="s">
        <v>66</v>
      </c>
      <c r="G264" s="14"/>
    </row>
    <row r="265" spans="1:7" outlineLevel="2" x14ac:dyDescent="0.35">
      <c r="A265" s="9" t="s">
        <v>694</v>
      </c>
      <c r="B265" s="10" t="s">
        <v>695</v>
      </c>
      <c r="C265" s="19">
        <v>2306000</v>
      </c>
      <c r="D265" s="10" t="s">
        <v>697</v>
      </c>
      <c r="E265" s="10" t="s">
        <v>172</v>
      </c>
      <c r="F265" s="10" t="s">
        <v>66</v>
      </c>
      <c r="G265" s="11"/>
    </row>
    <row r="266" spans="1:7" outlineLevel="2" x14ac:dyDescent="0.35">
      <c r="A266" s="12" t="s">
        <v>749</v>
      </c>
      <c r="B266" s="13" t="s">
        <v>750</v>
      </c>
      <c r="C266" s="20">
        <v>1202000</v>
      </c>
      <c r="D266" s="13" t="s">
        <v>752</v>
      </c>
      <c r="E266" s="13" t="s">
        <v>172</v>
      </c>
      <c r="F266" s="13" t="s">
        <v>66</v>
      </c>
      <c r="G266" s="14"/>
    </row>
    <row r="267" spans="1:7" outlineLevel="2" x14ac:dyDescent="0.35">
      <c r="A267" s="9" t="s">
        <v>30</v>
      </c>
      <c r="B267" s="10" t="s">
        <v>802</v>
      </c>
      <c r="C267" s="19">
        <v>576000</v>
      </c>
      <c r="D267" s="10" t="s">
        <v>804</v>
      </c>
      <c r="E267" s="10" t="s">
        <v>172</v>
      </c>
      <c r="F267" s="10" t="s">
        <v>66</v>
      </c>
      <c r="G267" s="11" t="s">
        <v>805</v>
      </c>
    </row>
    <row r="268" spans="1:7" outlineLevel="2" x14ac:dyDescent="0.35">
      <c r="A268" s="12" t="s">
        <v>848</v>
      </c>
      <c r="B268" s="13" t="s">
        <v>849</v>
      </c>
      <c r="C268" s="20">
        <v>282000</v>
      </c>
      <c r="D268" s="13" t="s">
        <v>851</v>
      </c>
      <c r="E268" s="13" t="s">
        <v>172</v>
      </c>
      <c r="F268" s="13" t="s">
        <v>66</v>
      </c>
      <c r="G268" s="14"/>
    </row>
    <row r="269" spans="1:7" outlineLevel="2" x14ac:dyDescent="0.35">
      <c r="A269" s="9" t="s">
        <v>885</v>
      </c>
      <c r="B269" s="10" t="s">
        <v>886</v>
      </c>
      <c r="C269" s="19">
        <v>125000</v>
      </c>
      <c r="D269" s="10" t="s">
        <v>888</v>
      </c>
      <c r="E269" s="10" t="s">
        <v>172</v>
      </c>
      <c r="F269" s="10" t="s">
        <v>66</v>
      </c>
      <c r="G269" s="11"/>
    </row>
    <row r="270" spans="1:7" outlineLevel="2" x14ac:dyDescent="0.35">
      <c r="A270" s="12" t="s">
        <v>932</v>
      </c>
      <c r="B270" s="13" t="s">
        <v>933</v>
      </c>
      <c r="C270" s="20">
        <v>73000</v>
      </c>
      <c r="D270" s="13" t="s">
        <v>935</v>
      </c>
      <c r="E270" s="13" t="s">
        <v>172</v>
      </c>
      <c r="F270" s="13" t="s">
        <v>66</v>
      </c>
      <c r="G270" s="14"/>
    </row>
    <row r="271" spans="1:7" outlineLevel="2" x14ac:dyDescent="0.35">
      <c r="A271" s="9" t="s">
        <v>960</v>
      </c>
      <c r="B271" s="10" t="s">
        <v>961</v>
      </c>
      <c r="C271" s="19">
        <v>48000</v>
      </c>
      <c r="D271" s="10" t="s">
        <v>963</v>
      </c>
      <c r="E271" s="10" t="s">
        <v>172</v>
      </c>
      <c r="F271" s="10" t="s">
        <v>66</v>
      </c>
      <c r="G271" s="11"/>
    </row>
    <row r="272" spans="1:7" outlineLevel="2" x14ac:dyDescent="0.35">
      <c r="A272" s="12" t="s">
        <v>30</v>
      </c>
      <c r="B272" s="13" t="s">
        <v>990</v>
      </c>
      <c r="C272" s="20">
        <v>33000</v>
      </c>
      <c r="D272" s="13" t="s">
        <v>992</v>
      </c>
      <c r="E272" s="13" t="s">
        <v>172</v>
      </c>
      <c r="F272" s="13" t="s">
        <v>66</v>
      </c>
      <c r="G272" s="14"/>
    </row>
    <row r="273" spans="1:7" outlineLevel="2" x14ac:dyDescent="0.35">
      <c r="A273" s="9" t="s">
        <v>30</v>
      </c>
      <c r="B273" s="10" t="s">
        <v>997</v>
      </c>
      <c r="C273" s="19">
        <v>31000</v>
      </c>
      <c r="D273" s="10" t="s">
        <v>999</v>
      </c>
      <c r="E273" s="10" t="s">
        <v>172</v>
      </c>
      <c r="F273" s="10" t="s">
        <v>66</v>
      </c>
      <c r="G273" s="11"/>
    </row>
    <row r="274" spans="1:7" outlineLevel="2" x14ac:dyDescent="0.35">
      <c r="A274" s="12" t="s">
        <v>30</v>
      </c>
      <c r="B274" s="13" t="s">
        <v>1033</v>
      </c>
      <c r="C274" s="20">
        <v>4400</v>
      </c>
      <c r="D274" s="13" t="s">
        <v>1030</v>
      </c>
      <c r="E274" s="13" t="s">
        <v>172</v>
      </c>
      <c r="F274" s="13" t="s">
        <v>66</v>
      </c>
      <c r="G274" s="14"/>
    </row>
    <row r="275" spans="1:7" outlineLevel="2" x14ac:dyDescent="0.35">
      <c r="A275" s="9" t="s">
        <v>30</v>
      </c>
      <c r="B275" s="10" t="s">
        <v>1035</v>
      </c>
      <c r="C275" s="19">
        <v>3800</v>
      </c>
      <c r="D275" s="10" t="s">
        <v>1030</v>
      </c>
      <c r="E275" s="10" t="s">
        <v>172</v>
      </c>
      <c r="F275" s="10" t="s">
        <v>66</v>
      </c>
      <c r="G275" s="11"/>
    </row>
    <row r="276" spans="1:7" outlineLevel="1" x14ac:dyDescent="0.35">
      <c r="A276" s="9"/>
      <c r="B276" s="10"/>
      <c r="C276" s="10">
        <f>SUBTOTAL(9,C251:C275)</f>
        <v>713469200</v>
      </c>
      <c r="D276" s="10"/>
      <c r="E276" s="10"/>
      <c r="F276" s="15" t="s">
        <v>1108</v>
      </c>
      <c r="G276" s="11"/>
    </row>
    <row r="277" spans="1:7" outlineLevel="2" x14ac:dyDescent="0.35">
      <c r="A277" s="12" t="s">
        <v>30</v>
      </c>
      <c r="B277" s="13" t="s">
        <v>31</v>
      </c>
      <c r="C277" s="20">
        <v>8017922000</v>
      </c>
      <c r="D277" s="13" t="s">
        <v>33</v>
      </c>
      <c r="E277" s="13" t="s">
        <v>34</v>
      </c>
      <c r="F277" s="13" t="s">
        <v>35</v>
      </c>
      <c r="G277" s="14"/>
    </row>
    <row r="278" spans="1:7" outlineLevel="1" x14ac:dyDescent="0.35">
      <c r="A278" s="17"/>
      <c r="B278" s="17"/>
      <c r="C278" s="17">
        <f>SUBTOTAL(9,C277:C277)</f>
        <v>8017922000</v>
      </c>
      <c r="D278" s="17"/>
      <c r="E278" s="17"/>
      <c r="F278" s="18" t="s">
        <v>1109</v>
      </c>
      <c r="G278" s="17"/>
    </row>
    <row r="279" spans="1:7" x14ac:dyDescent="0.35">
      <c r="A279" s="17"/>
      <c r="B279" s="17"/>
      <c r="C279" s="17">
        <f>SUBTOTAL(9,C2:C277)</f>
        <v>15859510528</v>
      </c>
      <c r="D279" s="17"/>
      <c r="E279" s="17"/>
      <c r="F279" s="18" t="s">
        <v>1076</v>
      </c>
      <c r="G279"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618F-8AF7-44CE-B654-6560DCB96D80}">
  <dimension ref="A1:L16"/>
  <sheetViews>
    <sheetView workbookViewId="0">
      <selection activeCell="C1" sqref="C1"/>
    </sheetView>
  </sheetViews>
  <sheetFormatPr defaultRowHeight="14.5" x14ac:dyDescent="0.35"/>
  <cols>
    <col min="1" max="1" width="9.81640625" bestFit="1" customWidth="1"/>
    <col min="5" max="5" width="12" bestFit="1" customWidth="1"/>
  </cols>
  <sheetData>
    <row r="1" spans="1:12" x14ac:dyDescent="0.35">
      <c r="A1" s="1" t="s">
        <v>0</v>
      </c>
      <c r="B1" s="1" t="s">
        <v>1110</v>
      </c>
      <c r="C1" s="1" t="s">
        <v>1111</v>
      </c>
      <c r="D1" s="1" t="s">
        <v>1112</v>
      </c>
      <c r="E1" s="1" t="s">
        <v>1113</v>
      </c>
      <c r="F1" s="1" t="s">
        <v>1114</v>
      </c>
      <c r="G1" s="1" t="s">
        <v>1115</v>
      </c>
    </row>
    <row r="2" spans="1:12" x14ac:dyDescent="0.35">
      <c r="A2" t="s">
        <v>1116</v>
      </c>
      <c r="B2">
        <v>0.5</v>
      </c>
      <c r="C2">
        <v>0.6</v>
      </c>
      <c r="D2">
        <v>0.1</v>
      </c>
      <c r="E2">
        <v>87</v>
      </c>
      <c r="F2">
        <v>9</v>
      </c>
      <c r="G2">
        <f ca="1">RANDBETWEEN(1,100)</f>
        <v>9</v>
      </c>
    </row>
    <row r="3" spans="1:12" x14ac:dyDescent="0.35">
      <c r="A3" t="s">
        <v>1117</v>
      </c>
      <c r="B3">
        <v>0.72</v>
      </c>
      <c r="C3">
        <v>0.87</v>
      </c>
      <c r="D3">
        <v>0.14000000000000001</v>
      </c>
      <c r="E3">
        <v>76</v>
      </c>
      <c r="F3">
        <v>11</v>
      </c>
      <c r="G3">
        <f t="shared" ref="G3:G16" ca="1" si="0">RANDBETWEEN(1,100)</f>
        <v>16</v>
      </c>
    </row>
    <row r="4" spans="1:12" x14ac:dyDescent="0.35">
      <c r="A4" t="s">
        <v>1118</v>
      </c>
      <c r="B4">
        <v>1.53</v>
      </c>
      <c r="C4">
        <v>1.84</v>
      </c>
      <c r="D4">
        <v>0.31</v>
      </c>
      <c r="E4">
        <v>97</v>
      </c>
      <c r="F4">
        <v>65</v>
      </c>
      <c r="G4">
        <f t="shared" ca="1" si="0"/>
        <v>89</v>
      </c>
    </row>
    <row r="5" spans="1:12" x14ac:dyDescent="0.35">
      <c r="A5" t="s">
        <v>1119</v>
      </c>
      <c r="B5">
        <v>2.1</v>
      </c>
      <c r="C5">
        <v>2.5299999999999998</v>
      </c>
      <c r="D5">
        <v>0.42</v>
      </c>
      <c r="E5">
        <v>63</v>
      </c>
      <c r="F5">
        <v>68</v>
      </c>
      <c r="G5">
        <f t="shared" ca="1" si="0"/>
        <v>94</v>
      </c>
    </row>
    <row r="6" spans="1:12" x14ac:dyDescent="0.35">
      <c r="A6" t="s">
        <v>1120</v>
      </c>
      <c r="B6">
        <v>2.29</v>
      </c>
      <c r="C6">
        <v>2.74</v>
      </c>
      <c r="D6">
        <v>0.46</v>
      </c>
      <c r="E6">
        <v>4</v>
      </c>
      <c r="F6">
        <v>57</v>
      </c>
      <c r="G6">
        <f t="shared" ca="1" si="0"/>
        <v>91</v>
      </c>
      <c r="K6" t="s">
        <v>1129</v>
      </c>
      <c r="L6" t="b">
        <f>ISNUMBER(FIND("s e",K6))</f>
        <v>0</v>
      </c>
    </row>
    <row r="7" spans="1:12" x14ac:dyDescent="0.35">
      <c r="A7" t="s">
        <v>1121</v>
      </c>
      <c r="B7">
        <v>0.08</v>
      </c>
      <c r="C7">
        <v>0.1</v>
      </c>
      <c r="D7">
        <v>0.02</v>
      </c>
      <c r="E7">
        <v>69</v>
      </c>
      <c r="F7">
        <v>21</v>
      </c>
      <c r="G7">
        <f t="shared" ca="1" si="0"/>
        <v>39</v>
      </c>
    </row>
    <row r="8" spans="1:12" x14ac:dyDescent="0.35">
      <c r="A8" t="s">
        <v>1122</v>
      </c>
      <c r="B8">
        <v>0.45</v>
      </c>
      <c r="C8">
        <v>0.54</v>
      </c>
      <c r="D8">
        <v>0.09</v>
      </c>
      <c r="E8">
        <v>39</v>
      </c>
      <c r="F8">
        <v>78</v>
      </c>
      <c r="G8">
        <f t="shared" ca="1" si="0"/>
        <v>72</v>
      </c>
    </row>
    <row r="9" spans="1:12" x14ac:dyDescent="0.35">
      <c r="A9" t="s">
        <v>1123</v>
      </c>
      <c r="B9">
        <v>0.57999999999999996</v>
      </c>
      <c r="C9">
        <v>0.69</v>
      </c>
      <c r="D9">
        <v>0.12</v>
      </c>
      <c r="E9">
        <v>33</v>
      </c>
      <c r="F9">
        <v>45</v>
      </c>
      <c r="G9">
        <f t="shared" ca="1" si="0"/>
        <v>27</v>
      </c>
    </row>
    <row r="10" spans="1:12" x14ac:dyDescent="0.35">
      <c r="A10" t="s">
        <v>1124</v>
      </c>
      <c r="B10">
        <v>1.63</v>
      </c>
      <c r="C10">
        <v>1.96</v>
      </c>
      <c r="D10">
        <v>0.33</v>
      </c>
      <c r="E10">
        <v>3</v>
      </c>
      <c r="F10">
        <v>91</v>
      </c>
      <c r="G10">
        <f t="shared" ca="1" si="0"/>
        <v>16</v>
      </c>
    </row>
    <row r="11" spans="1:12" x14ac:dyDescent="0.35">
      <c r="A11" t="s">
        <v>1125</v>
      </c>
      <c r="B11">
        <v>0.48</v>
      </c>
      <c r="C11">
        <v>0.56999999999999995</v>
      </c>
      <c r="D11">
        <v>0.1</v>
      </c>
      <c r="E11">
        <v>35</v>
      </c>
      <c r="F11">
        <v>18</v>
      </c>
      <c r="G11">
        <f t="shared" ca="1" si="0"/>
        <v>14</v>
      </c>
    </row>
    <row r="12" spans="1:12" x14ac:dyDescent="0.35">
      <c r="A12" t="s">
        <v>1126</v>
      </c>
      <c r="B12">
        <v>1.48</v>
      </c>
      <c r="C12">
        <v>1.78</v>
      </c>
      <c r="D12">
        <v>0.3</v>
      </c>
      <c r="E12">
        <v>15</v>
      </c>
      <c r="F12">
        <v>24</v>
      </c>
      <c r="G12">
        <f t="shared" ca="1" si="0"/>
        <v>64</v>
      </c>
    </row>
    <row r="13" spans="1:12" x14ac:dyDescent="0.35">
      <c r="A13" t="s">
        <v>1127</v>
      </c>
      <c r="B13">
        <v>1.75</v>
      </c>
      <c r="C13">
        <v>2.11</v>
      </c>
      <c r="D13">
        <v>0.35</v>
      </c>
      <c r="E13">
        <v>46</v>
      </c>
      <c r="F13">
        <v>50</v>
      </c>
      <c r="G13">
        <f t="shared" ca="1" si="0"/>
        <v>71</v>
      </c>
    </row>
    <row r="14" spans="1:12" x14ac:dyDescent="0.35">
      <c r="A14" t="s">
        <v>1067</v>
      </c>
      <c r="B14">
        <v>0.18</v>
      </c>
      <c r="C14">
        <v>0.22</v>
      </c>
      <c r="D14">
        <v>0.04</v>
      </c>
      <c r="E14">
        <v>48</v>
      </c>
      <c r="F14">
        <v>72</v>
      </c>
      <c r="G14">
        <f t="shared" ca="1" si="0"/>
        <v>27</v>
      </c>
    </row>
    <row r="15" spans="1:12" x14ac:dyDescent="0.35">
      <c r="A15" t="s">
        <v>1060</v>
      </c>
      <c r="B15">
        <v>0.21</v>
      </c>
      <c r="C15">
        <v>0.25</v>
      </c>
      <c r="D15">
        <v>0.04</v>
      </c>
      <c r="E15">
        <v>60</v>
      </c>
      <c r="F15">
        <v>7</v>
      </c>
      <c r="G15">
        <f t="shared" ca="1" si="0"/>
        <v>64</v>
      </c>
    </row>
    <row r="16" spans="1:12" x14ac:dyDescent="0.35">
      <c r="A16" t="s">
        <v>1128</v>
      </c>
      <c r="B16">
        <v>1.17</v>
      </c>
      <c r="C16">
        <v>1.4</v>
      </c>
      <c r="D16">
        <v>0.23</v>
      </c>
      <c r="E16">
        <v>57</v>
      </c>
      <c r="F16">
        <v>50</v>
      </c>
      <c r="G16">
        <f t="shared" ca="1" si="0"/>
        <v>25</v>
      </c>
    </row>
  </sheetData>
  <autoFilter ref="A1:G16" xr:uid="{EA90618F-8AF7-44CE-B654-6560DCB96D80}"/>
  <conditionalFormatting sqref="B1:B1048576">
    <cfRule type="dataBar" priority="4">
      <dataBar>
        <cfvo type="min"/>
        <cfvo type="max"/>
        <color rgb="FF638EC6"/>
      </dataBar>
      <extLst>
        <ext xmlns:x14="http://schemas.microsoft.com/office/spreadsheetml/2009/9/main" uri="{B025F937-C7B1-47D3-B67F-A62EFF666E3E}">
          <x14:id>{3A11955A-119A-40DA-BFC7-D5CBB8ECEAEB}</x14:id>
        </ext>
      </extLst>
    </cfRule>
  </conditionalFormatting>
  <conditionalFormatting sqref="G1:G1048576">
    <cfRule type="iconSet" priority="2">
      <iconSet iconSet="4Rating">
        <cfvo type="percent" val="0"/>
        <cfvo type="percent" val="25"/>
        <cfvo type="percent" val="50"/>
        <cfvo type="percent" val="75"/>
      </iconSet>
    </cfRule>
  </conditionalFormatting>
  <conditionalFormatting sqref="C1:C1048576">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A11955A-119A-40DA-BFC7-D5CBB8ECEAE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iconSet" priority="3" id="{B7BDC653-C8C7-42C8-B385-FC0FE48CCDC6}">
            <x14:iconSet iconSet="5Boxes">
              <x14:cfvo type="percent">
                <xm:f>0</xm:f>
              </x14:cfvo>
              <x14:cfvo type="percent">
                <xm:f>20</xm:f>
              </x14:cfvo>
              <x14:cfvo type="percent">
                <xm:f>40</xm:f>
              </x14:cfvo>
              <x14:cfvo type="percent">
                <xm:f>60</xm:f>
              </x14:cfvo>
              <x14:cfvo type="percent">
                <xm:f>80</xm:f>
              </x14:cfvo>
            </x14:iconSet>
          </x14:cfRule>
          <xm:sqref>E1:E1048576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6537C-8AAF-4E80-99BC-AD401BC1D7C3}">
  <dimension ref="B1:F12"/>
  <sheetViews>
    <sheetView workbookViewId="0">
      <selection activeCell="H3" sqref="H3:H12"/>
    </sheetView>
  </sheetViews>
  <sheetFormatPr defaultRowHeight="14.5" x14ac:dyDescent="0.35"/>
  <cols>
    <col min="2" max="2" width="13.26953125" customWidth="1"/>
    <col min="3" max="3" width="15.36328125" customWidth="1"/>
    <col min="4" max="4" width="16.90625" customWidth="1"/>
    <col min="5" max="6" width="14.7265625" customWidth="1"/>
    <col min="7" max="7" width="13.453125" customWidth="1"/>
    <col min="8" max="8" width="15.26953125" customWidth="1"/>
  </cols>
  <sheetData>
    <row r="1" spans="2:6" ht="15" thickBot="1" x14ac:dyDescent="0.4"/>
    <row r="2" spans="2:6" ht="27.5" thickBot="1" x14ac:dyDescent="0.4">
      <c r="B2" s="26" t="s">
        <v>1130</v>
      </c>
      <c r="C2" s="26" t="s">
        <v>1131</v>
      </c>
      <c r="D2" s="26" t="s">
        <v>1132</v>
      </c>
      <c r="E2" s="26" t="s">
        <v>1133</v>
      </c>
      <c r="F2" s="27" t="s">
        <v>1134</v>
      </c>
    </row>
    <row r="3" spans="2:6" ht="15" thickBot="1" x14ac:dyDescent="0.4">
      <c r="B3" s="23" t="s">
        <v>1135</v>
      </c>
      <c r="C3" s="24">
        <v>0.05</v>
      </c>
      <c r="D3" s="24">
        <v>-0.02</v>
      </c>
      <c r="E3" s="24">
        <v>0.08</v>
      </c>
      <c r="F3" s="25">
        <v>-0.04</v>
      </c>
    </row>
    <row r="4" spans="2:6" ht="18" customHeight="1" thickBot="1" x14ac:dyDescent="0.4">
      <c r="B4" s="23" t="s">
        <v>1136</v>
      </c>
      <c r="C4" s="24">
        <v>7.0000000000000007E-2</v>
      </c>
      <c r="D4" s="24">
        <v>0.1</v>
      </c>
      <c r="E4" s="24">
        <v>-0.03</v>
      </c>
      <c r="F4" s="25">
        <v>-0.01</v>
      </c>
    </row>
    <row r="5" spans="2:6" ht="15" thickBot="1" x14ac:dyDescent="0.4">
      <c r="B5" s="23" t="s">
        <v>1060</v>
      </c>
      <c r="C5" s="24">
        <v>-0.04</v>
      </c>
      <c r="D5" s="24">
        <v>0.06</v>
      </c>
      <c r="E5" s="24">
        <v>-0.02</v>
      </c>
      <c r="F5" s="25">
        <v>0.09</v>
      </c>
    </row>
    <row r="6" spans="2:6" ht="15" thickBot="1" x14ac:dyDescent="0.4">
      <c r="B6" s="23" t="s">
        <v>1137</v>
      </c>
      <c r="C6" s="24">
        <v>0.03</v>
      </c>
      <c r="D6" s="24">
        <v>-0.05</v>
      </c>
      <c r="E6" s="24">
        <v>0.12</v>
      </c>
      <c r="F6" s="25">
        <v>-0.06</v>
      </c>
    </row>
    <row r="7" spans="2:6" ht="15" thickBot="1" x14ac:dyDescent="0.4">
      <c r="B7" s="23" t="s">
        <v>1138</v>
      </c>
      <c r="C7" s="24">
        <v>0.06</v>
      </c>
      <c r="D7" s="24">
        <v>-0.03</v>
      </c>
      <c r="E7" s="24">
        <v>7.0000000000000007E-2</v>
      </c>
      <c r="F7" s="25">
        <v>-0.09</v>
      </c>
    </row>
    <row r="8" spans="2:6" ht="17.5" customHeight="1" thickBot="1" x14ac:dyDescent="0.4">
      <c r="B8" s="23" t="s">
        <v>1139</v>
      </c>
      <c r="C8" s="24">
        <v>0.08</v>
      </c>
      <c r="D8" s="24">
        <v>-0.01</v>
      </c>
      <c r="E8" s="24">
        <v>0.05</v>
      </c>
      <c r="F8" s="25">
        <v>-7.0000000000000007E-2</v>
      </c>
    </row>
    <row r="9" spans="2:6" ht="27.5" thickBot="1" x14ac:dyDescent="0.4">
      <c r="B9" s="23" t="s">
        <v>1140</v>
      </c>
      <c r="C9" s="24">
        <v>0.02</v>
      </c>
      <c r="D9" s="24">
        <v>0.04</v>
      </c>
      <c r="E9" s="24">
        <v>-0.02</v>
      </c>
      <c r="F9" s="25">
        <v>0.06</v>
      </c>
    </row>
    <row r="10" spans="2:6" ht="15" thickBot="1" x14ac:dyDescent="0.4">
      <c r="B10" s="23" t="s">
        <v>1141</v>
      </c>
      <c r="C10" s="24">
        <v>-0.03</v>
      </c>
      <c r="D10" s="24">
        <v>0.09</v>
      </c>
      <c r="E10" s="24">
        <v>-0.01</v>
      </c>
      <c r="F10" s="25">
        <v>0.11</v>
      </c>
    </row>
    <row r="11" spans="2:6" ht="16.5" customHeight="1" thickBot="1" x14ac:dyDescent="0.4">
      <c r="B11" s="23" t="s">
        <v>1142</v>
      </c>
      <c r="C11" s="24">
        <v>-0.06</v>
      </c>
      <c r="D11" s="24">
        <v>0.02</v>
      </c>
      <c r="E11" s="24">
        <v>0.04</v>
      </c>
      <c r="F11" s="25">
        <v>-0.08</v>
      </c>
    </row>
    <row r="12" spans="2:6" ht="15" thickBot="1" x14ac:dyDescent="0.4">
      <c r="B12" s="23" t="s">
        <v>1143</v>
      </c>
      <c r="C12" s="24">
        <v>0.04</v>
      </c>
      <c r="D12" s="24">
        <v>-7.0000000000000007E-2</v>
      </c>
      <c r="E12" s="24">
        <v>0.06</v>
      </c>
      <c r="F12" s="25">
        <v>0.1</v>
      </c>
    </row>
  </sheetData>
  <pageMargins left="0.7" right="0.7" top="0.75" bottom="0.75" header="0.3" footer="0.3"/>
  <extLst>
    <ext xmlns:x14="http://schemas.microsoft.com/office/spreadsheetml/2009/9/main" uri="{05C60535-1F16-4fd2-B633-F4F36F0B64E0}">
      <x14:sparklineGroups xmlns:xm="http://schemas.microsoft.com/office/excel/2006/main">
        <x14:sparklineGroup type="stacked" displayEmptyCellsAs="gap" negative="1" xr2:uid="{AC833EE5-C633-4702-B8DB-E4C8A93A3C6C}">
          <x14:colorSeries rgb="FF376092"/>
          <x14:colorNegative rgb="FFD00000"/>
          <x14:colorAxis rgb="FF000000"/>
          <x14:colorMarkers rgb="FFD00000"/>
          <x14:colorFirst rgb="FFD00000"/>
          <x14:colorLast rgb="FFD00000"/>
          <x14:colorHigh rgb="FFD00000"/>
          <x14:colorLow rgb="FFD00000"/>
          <x14:sparklines>
            <x14:sparkline>
              <xm:f>'Sparkline-Line'!C3:F3</xm:f>
              <xm:sqref>H3</xm:sqref>
            </x14:sparkline>
            <x14:sparkline>
              <xm:f>'Sparkline-Line'!C4:F4</xm:f>
              <xm:sqref>H4</xm:sqref>
            </x14:sparkline>
            <x14:sparkline>
              <xm:f>'Sparkline-Line'!C5:F5</xm:f>
              <xm:sqref>H5</xm:sqref>
            </x14:sparkline>
            <x14:sparkline>
              <xm:f>'Sparkline-Line'!C6:F6</xm:f>
              <xm:sqref>H6</xm:sqref>
            </x14:sparkline>
            <x14:sparkline>
              <xm:f>'Sparkline-Line'!C7:F7</xm:f>
              <xm:sqref>H7</xm:sqref>
            </x14:sparkline>
            <x14:sparkline>
              <xm:f>'Sparkline-Line'!C8:F8</xm:f>
              <xm:sqref>H8</xm:sqref>
            </x14:sparkline>
            <x14:sparkline>
              <xm:f>'Sparkline-Line'!C9:F9</xm:f>
              <xm:sqref>H9</xm:sqref>
            </x14:sparkline>
            <x14:sparkline>
              <xm:f>'Sparkline-Line'!C10:F10</xm:f>
              <xm:sqref>H10</xm:sqref>
            </x14:sparkline>
            <x14:sparkline>
              <xm:f>'Sparkline-Line'!C11:F11</xm:f>
              <xm:sqref>H11</xm:sqref>
            </x14:sparkline>
            <x14:sparkline>
              <xm:f>'Sparkline-Line'!C12:F12</xm:f>
              <xm:sqref>H12</xm:sqref>
            </x14:sparkline>
          </x14:sparklines>
        </x14:sparklineGroup>
        <x14:sparklineGroup displayEmptyCellsAs="span" high="1" low="1" xr2:uid="{4DBAC917-FA6B-4ECF-84D5-22FA00D3E9EE}">
          <x14:colorSeries theme="9"/>
          <x14:colorNegative theme="4"/>
          <x14:colorAxis rgb="FF000000"/>
          <x14:colorMarkers theme="9" tint="-0.249977111117893"/>
          <x14:colorFirst theme="9" tint="-0.249977111117893"/>
          <x14:colorLast theme="9" tint="-0.249977111117893"/>
          <x14:colorHigh theme="9" tint="-0.249977111117893"/>
          <x14:colorLow theme="9" tint="-0.249977111117893"/>
          <x14:sparklines>
            <x14:sparkline>
              <xm:f>'Sparkline-Line'!C3:F3</xm:f>
              <xm:sqref>G3</xm:sqref>
            </x14:sparkline>
            <x14:sparkline>
              <xm:f>'Sparkline-Line'!C4:F4</xm:f>
              <xm:sqref>G4</xm:sqref>
            </x14:sparkline>
            <x14:sparkline>
              <xm:f>'Sparkline-Line'!C5:F5</xm:f>
              <xm:sqref>G5</xm:sqref>
            </x14:sparkline>
            <x14:sparkline>
              <xm:f>'Sparkline-Line'!C6:F6</xm:f>
              <xm:sqref>G6</xm:sqref>
            </x14:sparkline>
            <x14:sparkline>
              <xm:f>'Sparkline-Line'!C7:F7</xm:f>
              <xm:sqref>G7</xm:sqref>
            </x14:sparkline>
            <x14:sparkline>
              <xm:f>'Sparkline-Line'!C8:F8</xm:f>
              <xm:sqref>G8</xm:sqref>
            </x14:sparkline>
            <x14:sparkline>
              <xm:f>'Sparkline-Line'!C9:F9</xm:f>
              <xm:sqref>G9</xm:sqref>
            </x14:sparkline>
            <x14:sparkline>
              <xm:f>'Sparkline-Line'!C10:F10</xm:f>
              <xm:sqref>G10</xm:sqref>
            </x14:sparkline>
            <x14:sparkline>
              <xm:f>'Sparkline-Line'!C11:F11</xm:f>
              <xm:sqref>G11</xm:sqref>
            </x14:sparkline>
            <x14:sparkline>
              <xm:f>'Sparkline-Line'!C12:F12</xm:f>
              <xm:sqref>G12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B461-D2C4-4A41-ACE6-F96686DEE227}">
  <dimension ref="B1:F14"/>
  <sheetViews>
    <sheetView workbookViewId="0">
      <selection activeCell="H4" sqref="H4"/>
    </sheetView>
  </sheetViews>
  <sheetFormatPr defaultRowHeight="14.5" x14ac:dyDescent="0.35"/>
  <cols>
    <col min="2" max="2" width="9.54296875" customWidth="1"/>
    <col min="7" max="7" width="17.6328125" customWidth="1"/>
  </cols>
  <sheetData>
    <row r="1" spans="2:6" ht="15" thickBot="1" x14ac:dyDescent="0.4"/>
    <row r="2" spans="2:6" ht="15" thickBot="1" x14ac:dyDescent="0.4">
      <c r="B2" s="21" t="s">
        <v>1144</v>
      </c>
      <c r="C2" s="21" t="s">
        <v>1145</v>
      </c>
      <c r="D2" s="21" t="s">
        <v>1146</v>
      </c>
      <c r="E2" s="21" t="s">
        <v>1147</v>
      </c>
      <c r="F2" s="22" t="s">
        <v>1148</v>
      </c>
    </row>
    <row r="3" spans="2:6" ht="17" customHeight="1" thickBot="1" x14ac:dyDescent="0.4">
      <c r="B3" s="23" t="s">
        <v>1149</v>
      </c>
      <c r="C3" s="23">
        <v>74</v>
      </c>
      <c r="D3" s="23">
        <v>35</v>
      </c>
      <c r="E3" s="23">
        <v>60</v>
      </c>
      <c r="F3" s="28">
        <v>86</v>
      </c>
    </row>
    <row r="4" spans="2:6" ht="15" thickBot="1" x14ac:dyDescent="0.4">
      <c r="B4" s="23" t="s">
        <v>1150</v>
      </c>
      <c r="C4" s="23">
        <v>49</v>
      </c>
      <c r="D4" s="23">
        <v>75</v>
      </c>
      <c r="E4" s="23">
        <v>81</v>
      </c>
      <c r="F4" s="28">
        <v>30</v>
      </c>
    </row>
    <row r="5" spans="2:6" ht="15" thickBot="1" x14ac:dyDescent="0.4">
      <c r="B5" s="23" t="s">
        <v>1151</v>
      </c>
      <c r="C5" s="23">
        <v>58</v>
      </c>
      <c r="D5" s="23">
        <v>83</v>
      </c>
      <c r="E5" s="23">
        <v>56</v>
      </c>
      <c r="F5" s="28">
        <v>77</v>
      </c>
    </row>
    <row r="6" spans="2:6" ht="15" thickBot="1" x14ac:dyDescent="0.4">
      <c r="B6" s="23" t="s">
        <v>1152</v>
      </c>
      <c r="C6" s="23">
        <v>87</v>
      </c>
      <c r="D6" s="23">
        <v>49</v>
      </c>
      <c r="E6" s="23">
        <v>36</v>
      </c>
      <c r="F6" s="28">
        <v>40</v>
      </c>
    </row>
    <row r="7" spans="2:6" ht="15" thickBot="1" x14ac:dyDescent="0.4">
      <c r="B7" s="23" t="s">
        <v>1153</v>
      </c>
      <c r="C7" s="23">
        <v>31</v>
      </c>
      <c r="D7" s="23">
        <v>80</v>
      </c>
      <c r="E7" s="23">
        <v>61</v>
      </c>
      <c r="F7" s="28">
        <v>49</v>
      </c>
    </row>
    <row r="8" spans="2:6" ht="15" thickBot="1" x14ac:dyDescent="0.4">
      <c r="B8" s="23" t="s">
        <v>1154</v>
      </c>
      <c r="C8" s="23">
        <v>43</v>
      </c>
      <c r="D8" s="23">
        <v>54</v>
      </c>
      <c r="E8" s="23">
        <v>31</v>
      </c>
      <c r="F8" s="28">
        <v>89</v>
      </c>
    </row>
    <row r="9" spans="2:6" ht="15" thickBot="1" x14ac:dyDescent="0.4">
      <c r="B9" s="23" t="s">
        <v>1155</v>
      </c>
      <c r="C9" s="23">
        <v>81</v>
      </c>
      <c r="D9" s="23">
        <v>68</v>
      </c>
      <c r="E9" s="23">
        <v>55</v>
      </c>
      <c r="F9" s="28">
        <v>59</v>
      </c>
    </row>
    <row r="10" spans="2:6" ht="15" thickBot="1" x14ac:dyDescent="0.4">
      <c r="B10" s="23" t="s">
        <v>1156</v>
      </c>
      <c r="C10" s="23">
        <v>51</v>
      </c>
      <c r="D10" s="23">
        <v>77</v>
      </c>
      <c r="E10" s="23">
        <v>33</v>
      </c>
      <c r="F10" s="28">
        <v>85</v>
      </c>
    </row>
    <row r="11" spans="2:6" ht="27.5" thickBot="1" x14ac:dyDescent="0.4">
      <c r="B11" s="23" t="s">
        <v>1157</v>
      </c>
      <c r="C11" s="23">
        <v>89</v>
      </c>
      <c r="D11" s="23">
        <v>37</v>
      </c>
      <c r="E11" s="23">
        <v>79</v>
      </c>
      <c r="F11" s="28">
        <v>51</v>
      </c>
    </row>
    <row r="12" spans="2:6" ht="15" thickBot="1" x14ac:dyDescent="0.4">
      <c r="B12" s="23" t="s">
        <v>1158</v>
      </c>
      <c r="C12" s="23">
        <v>71</v>
      </c>
      <c r="D12" s="23">
        <v>53</v>
      </c>
      <c r="E12" s="23">
        <v>39</v>
      </c>
      <c r="F12" s="28">
        <v>69</v>
      </c>
    </row>
    <row r="13" spans="2:6" ht="27.5" thickBot="1" x14ac:dyDescent="0.4">
      <c r="B13" s="23" t="s">
        <v>1159</v>
      </c>
      <c r="C13" s="23">
        <v>30</v>
      </c>
      <c r="D13" s="23">
        <v>46</v>
      </c>
      <c r="E13" s="23">
        <v>68</v>
      </c>
      <c r="F13" s="28">
        <v>37</v>
      </c>
    </row>
    <row r="14" spans="2:6" ht="15" thickBot="1" x14ac:dyDescent="0.4">
      <c r="B14" s="23" t="s">
        <v>1160</v>
      </c>
      <c r="C14" s="23">
        <v>55</v>
      </c>
      <c r="D14" s="23">
        <v>84</v>
      </c>
      <c r="E14" s="23">
        <v>30</v>
      </c>
      <c r="F14" s="28">
        <v>79</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A5A7859B-FA09-455E-A467-92A0ADB6B41D}">
          <x14:colorSeries theme="7"/>
          <x14:colorNegative theme="8"/>
          <x14:colorAxis rgb="FF000000"/>
          <x14:colorMarkers theme="7" tint="-0.249977111117893"/>
          <x14:colorFirst theme="7" tint="-0.249977111117893"/>
          <x14:colorLast theme="7" tint="-0.249977111117893"/>
          <x14:colorHigh theme="7" tint="-0.249977111117893"/>
          <x14:colorLow theme="7" tint="-0.249977111117893"/>
          <x14:sparklines>
            <x14:sparkline>
              <xm:f>'Sparkline-Bar'!C3:F3</xm:f>
              <xm:sqref>G3</xm:sqref>
            </x14:sparkline>
            <x14:sparkline>
              <xm:f>'Sparkline-Bar'!C4:F4</xm:f>
              <xm:sqref>G4</xm:sqref>
            </x14:sparkline>
            <x14:sparkline>
              <xm:f>'Sparkline-Bar'!C5:F5</xm:f>
              <xm:sqref>G5</xm:sqref>
            </x14:sparkline>
            <x14:sparkline>
              <xm:f>'Sparkline-Bar'!C6:F6</xm:f>
              <xm:sqref>G6</xm:sqref>
            </x14:sparkline>
            <x14:sparkline>
              <xm:f>'Sparkline-Bar'!C7:F7</xm:f>
              <xm:sqref>G7</xm:sqref>
            </x14:sparkline>
            <x14:sparkline>
              <xm:f>'Sparkline-Bar'!C8:F8</xm:f>
              <xm:sqref>G8</xm:sqref>
            </x14:sparkline>
            <x14:sparkline>
              <xm:f>'Sparkline-Bar'!C9:F9</xm:f>
              <xm:sqref>G9</xm:sqref>
            </x14:sparkline>
            <x14:sparkline>
              <xm:f>'Sparkline-Bar'!C10:F10</xm:f>
              <xm:sqref>G10</xm:sqref>
            </x14:sparkline>
            <x14:sparkline>
              <xm:f>'Sparkline-Bar'!C11:F11</xm:f>
              <xm:sqref>G11</xm:sqref>
            </x14:sparkline>
            <x14:sparkline>
              <xm:f>'Sparkline-Bar'!C12:F12</xm:f>
              <xm:sqref>G12</xm:sqref>
            </x14:sparkline>
            <x14:sparkline>
              <xm:f>'Sparkline-Bar'!C13:F13</xm:f>
              <xm:sqref>G13</xm:sqref>
            </x14:sparkline>
            <x14:sparkline>
              <xm:f>'Sparkline-Bar'!C14:F14</xm:f>
              <xm:sqref>G14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E A A B Q S w M E F A A C A A g A z V p r V s I J o s y m A A A A 9 g A A A B I A H A B D b 2 5 m a W c v U G F j a 2 F n Z S 5 4 b W w g o h g A K K A U A A A A A A A A A A A A A A A A A A A A A A A A A A A A h Y / B C o J A G I R f R f b u 7 m o Q J r / r o V O Q E Q T R d V k 3 X d L f c N f 0 3 T r 0 S L 1 C R l n d O s 7 M N z B z v 9 4 g H e r K u + j W m g Y T E l B O P I 2 q y Q 0 W C e n c 0 Y 9 I K m A r 1 U k W 2 h t h t P F g T U J K 5 8 4 x Y 3 3 f 0 3 5 G m 7 Z g I e c B O 2 T r n S p 1 L X 2 D 1 k l U m n x a + f 8 W E b B / j R E h D X h E F 9 G c c m C T C Z n B L x C O e 5 / p j w n L r n J d q 4 V G f 7 U B N k l g 7 w / i A V B L A w Q U A A I A C A D N W m 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V p r V k g t D a t D A Q A A N Q I A A B M A H A B G b 3 J t d W x h c y 9 T Z W N 0 a W 9 u M S 5 t I K I Y A C i g F A A A A A A A A A A A A A A A A A A A A A A A A A A A A H 2 R 3 W q D M B T H 7 w X f 4 Z A y q C D a 3 a 7 s y l 6 O U t a O X Z Q i U Y 8 a q o k k x 3 U i f Z c + S 5 9 s s e 2 + c C w 3 S f 7 n 4 / / L i c G U h J K w v u 7 3 c 9 d x H V N y j R l M 2 F q 9 o U Z R S D D E C Q 1 w m U G G D c o M Z S q s k H T Q q K a t + F C 9 x U z Q j s E j V E i u A 3 a t V a t T t M o r J s G K F z g d D p G S h J L M l J V E j X k I Q 5 T B Q e x F Y z v w Q O k i H G 7 h k z A U q z x O V S t J W 7 / Y A s Q / A e K k i 7 8 B m O f 5 V 9 8 F J z 6 z t l f / f n b c D s r u F p 2 w q O S y s G / c d A 0 O w B u e V B h s N J c m V 7 q O V N X W c g i a 6 a W V 3 / f s m c s 9 8 4 G s C o T v d P S h Z 9 E F r Y M Q F p 9 Y 3 S h p 9 U U I y 7 Z O U J v / U u 5 A 5 e c T l Q g H p a t s l G q B c C T e B j 1 V e S 5 S w S t Q G n K t a r B 9 z q c X K c i + d n k x M N 6 o e q n s 7 / 5 S j 5 7 r C P n n u O Y f U E s B A i 0 A F A A C A A g A z V p r V s I J o s y m A A A A 9 g A A A B I A A A A A A A A A A A A A A A A A A A A A A E N v b m Z p Z y 9 Q Y W N r Y W d l L n h t b F B L A Q I t A B Q A A g A I A M 1 a a 1 Y P y u m r p A A A A O k A A A A T A A A A A A A A A A A A A A A A A P I A A A B b Q 2 9 u d G V u d F 9 U e X B l c 1 0 u e G 1 s U E s B A i 0 A F A A C A A g A z V p r V k g t D a t D A Q A A N Q I A A B M A A A A A A A A A A A A A A A A A 4 w E A A E Z v c m 1 1 b G F z L 1 N l Y 3 R p b 2 4 x L m 1 Q S w U G A A A A A A M A A w D C A A A A c 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h A A A A A A A A A s 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9 2 Z X J l a W d u J T I w c 3 R h d G V z J T I w Y W 5 k J T I w Z G V w Z W 5 k Z W 5 j a W V z J T I w Y n k l M j B w b 3 B 1 b G F 0 a W 9 u J T V C Z W R p d C 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v d m V y Z W l n b l 9 z d G F 0 Z X N f Y W 5 k X 2 R l c G V u Z G V u Y 2 l l c 1 9 i e V 9 w b 3 B 1 b G F 0 a W 9 u X 2 V k a X Q i I C 8 + P E V u d H J 5 I F R 5 c G U 9 I k Z p b G x l Z E N v b X B s Z X R l U m V z d W x 0 V G 9 X b 3 J r c 2 h l Z X Q i I F Z h b H V l P S J s M S I g L z 4 8 R W 5 0 c n k g V H l w Z T 0 i Q W R k Z W R U b 0 R h d G F N b 2 R l b C I g V m F s d W U 9 I m w w I i A v P j x F b n R y e S B U e X B l P S J G a W x s Q 2 9 1 b n Q i I F Z h b H V l P S J s M j Q 0 I i A v P j x F b n R y e S B U e X B l P S J G a W x s R X J y b 3 J D b 2 R l I i B W Y W x 1 Z T 0 i c 1 V u a 2 5 v d 2 4 i I C 8 + P E V u d H J 5 I F R 5 c G U 9 I k Z p b G x F c n J v c k N v d W 5 0 I i B W Y W x 1 Z T 0 i b D A i I C 8 + P E V u d H J 5 I F R 5 c G U 9 I k Z p b G x M Y X N 0 V X B k Y X R l Z C I g V m F s d W U 9 I m Q y M D I z L T A z L T E x V D A 1 O j U y O j I 2 L j c x M z M 5 M j l a I i A v P j x F b n R y e S B U e X B l P S J G a W x s Q 2 9 s d W 1 u V H l w Z X M i I F Z h b H V l P S J z Q m d Z R 0 J n W U d C Z z 0 9 I i A v P j x F b n R y e S B U e X B l P S J G a W x s Q 2 9 s d W 1 u T m F t Z X M i I F Z h b H V l P S J z W y Z x d W 9 0 O 1 J h b m s m c X V v d D s s J n F 1 b 3 Q 7 Q 2 9 1 b n R y e S A v I E R l c G V u Z G V u Y 3 k m c X V v d D s s J n F 1 b 3 Q 7 U G 9 w d W x h d G l v b i B O d W 1 i Z X J z J n F 1 b 3 Q 7 L C Z x d W 9 0 O 1 B v c H V s Y X R p b 2 4 g J S B v Z s K g d G h l I H d v c m x k J n F 1 b 3 Q 7 L C Z x d W 9 0 O 0 R h d G U m c X V v d D s s J n F 1 b 3 Q 7 U 2 9 1 c m N l I C h v Z m Z p Y 2 l h b C B v c i B m c m 9 t I H R o Z c K g V W 5 p d G V k I E 5 h d G l v b n M p J n F 1 b 3 Q 7 L C Z x d W 9 0 O 0 5 v d G V 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2 9 2 Z X J l a W d u I H N 0 Y X R l c y B h b m Q g Z G V w Z W 5 k Z W 5 j a W V z I G J 5 I H B v c H V s Y X R p b 2 5 b Z W R p d F 0 v Q X V 0 b 1 J l b W 9 2 Z W R D b 2 x 1 b W 5 z M S 5 7 U m F u a y w w f S Z x d W 9 0 O y w m c X V v d D t T Z W N 0 a W 9 u M S 9 T b 3 Z l c m V p Z 2 4 g c 3 R h d G V z I G F u Z C B k Z X B l b m R l b m N p Z X M g Y n k g c G 9 w d W x h d G l v b l t l Z G l 0 X S 9 B d X R v U m V t b 3 Z l Z E N v b H V t b n M x L n t D b 3 V u d H J 5 I C 8 g R G V w Z W 5 k Z W 5 j e S w x f S Z x d W 9 0 O y w m c X V v d D t T Z W N 0 a W 9 u M S 9 T b 3 Z l c m V p Z 2 4 g c 3 R h d G V z I G F u Z C B k Z X B l b m R l b m N p Z X M g Y n k g c G 9 w d W x h d G l v b l t l Z G l 0 X S 9 B d X R v U m V t b 3 Z l Z E N v b H V t b n M x L n t Q b 3 B 1 b G F 0 a W 9 u I E 5 1 b W J l c n M s M n 0 m c X V v d D s s J n F 1 b 3 Q 7 U 2 V j d G l v b j E v U 2 9 2 Z X J l a W d u I H N 0 Y X R l c y B h b m Q g Z G V w Z W 5 k Z W 5 j a W V z I G J 5 I H B v c H V s Y X R p b 2 5 b Z W R p d F 0 v Q X V 0 b 1 J l b W 9 2 Z W R D b 2 x 1 b W 5 z M S 5 7 U G 9 w d W x h d G l v b i A l I G 9 m w q B 0 a G U g d 2 9 y b G Q s M 3 0 m c X V v d D s s J n F 1 b 3 Q 7 U 2 V j d G l v b j E v U 2 9 2 Z X J l a W d u I H N 0 Y X R l c y B h b m Q g Z G V w Z W 5 k Z W 5 j a W V z I G J 5 I H B v c H V s Y X R p b 2 5 b Z W R p d F 0 v Q X V 0 b 1 J l b W 9 2 Z W R D b 2 x 1 b W 5 z M S 5 7 R G F 0 Z S w 0 f S Z x d W 9 0 O y w m c X V v d D t T Z W N 0 a W 9 u M S 9 T b 3 Z l c m V p Z 2 4 g c 3 R h d G V z I G F u Z C B k Z X B l b m R l b m N p Z X M g Y n k g c G 9 w d W x h d G l v b l t l Z G l 0 X S 9 B d X R v U m V t b 3 Z l Z E N v b H V t b n M x L n t T b 3 V y Y 2 U g K G 9 m Z m l j a W F s I G 9 y I G Z y b 2 0 g d G h l w q B V b m l 0 Z W Q g T m F 0 a W 9 u c y k s N X 0 m c X V v d D s s J n F 1 b 3 Q 7 U 2 V j d G l v b j E v U 2 9 2 Z X J l a W d u I H N 0 Y X R l c y B h b m Q g Z G V w Z W 5 k Z W 5 j a W V z I G J 5 I H B v c H V s Y X R p b 2 5 b Z W R p d F 0 v Q X V 0 b 1 J l b W 9 2 Z W R D b 2 x 1 b W 5 z M S 5 7 T m 9 0 Z X M s N n 0 m c X V v d D t d L C Z x d W 9 0 O 0 N v b H V t b k N v d W 5 0 J n F 1 b 3 Q 7 O j c s J n F 1 b 3 Q 7 S 2 V 5 Q 2 9 s d W 1 u T m F t Z X M m c X V v d D s 6 W 1 0 s J n F 1 b 3 Q 7 Q 2 9 s d W 1 u S W R l b n R p d G l l c y Z x d W 9 0 O z p b J n F 1 b 3 Q 7 U 2 V j d G l v b j E v U 2 9 2 Z X J l a W d u I H N 0 Y X R l c y B h b m Q g Z G V w Z W 5 k Z W 5 j a W V z I G J 5 I H B v c H V s Y X R p b 2 5 b Z W R p d F 0 v Q X V 0 b 1 J l b W 9 2 Z W R D b 2 x 1 b W 5 z M S 5 7 U m F u a y w w f S Z x d W 9 0 O y w m c X V v d D t T Z W N 0 a W 9 u M S 9 T b 3 Z l c m V p Z 2 4 g c 3 R h d G V z I G F u Z C B k Z X B l b m R l b m N p Z X M g Y n k g c G 9 w d W x h d G l v b l t l Z G l 0 X S 9 B d X R v U m V t b 3 Z l Z E N v b H V t b n M x L n t D b 3 V u d H J 5 I C 8 g R G V w Z W 5 k Z W 5 j e S w x f S Z x d W 9 0 O y w m c X V v d D t T Z W N 0 a W 9 u M S 9 T b 3 Z l c m V p Z 2 4 g c 3 R h d G V z I G F u Z C B k Z X B l b m R l b m N p Z X M g Y n k g c G 9 w d W x h d G l v b l t l Z G l 0 X S 9 B d X R v U m V t b 3 Z l Z E N v b H V t b n M x L n t Q b 3 B 1 b G F 0 a W 9 u I E 5 1 b W J l c n M s M n 0 m c X V v d D s s J n F 1 b 3 Q 7 U 2 V j d G l v b j E v U 2 9 2 Z X J l a W d u I H N 0 Y X R l c y B h b m Q g Z G V w Z W 5 k Z W 5 j a W V z I G J 5 I H B v c H V s Y X R p b 2 5 b Z W R p d F 0 v Q X V 0 b 1 J l b W 9 2 Z W R D b 2 x 1 b W 5 z M S 5 7 U G 9 w d W x h d G l v b i A l I G 9 m w q B 0 a G U g d 2 9 y b G Q s M 3 0 m c X V v d D s s J n F 1 b 3 Q 7 U 2 V j d G l v b j E v U 2 9 2 Z X J l a W d u I H N 0 Y X R l c y B h b m Q g Z G V w Z W 5 k Z W 5 j a W V z I G J 5 I H B v c H V s Y X R p b 2 5 b Z W R p d F 0 v Q X V 0 b 1 J l b W 9 2 Z W R D b 2 x 1 b W 5 z M S 5 7 R G F 0 Z S w 0 f S Z x d W 9 0 O y w m c X V v d D t T Z W N 0 a W 9 u M S 9 T b 3 Z l c m V p Z 2 4 g c 3 R h d G V z I G F u Z C B k Z X B l b m R l b m N p Z X M g Y n k g c G 9 w d W x h d G l v b l t l Z G l 0 X S 9 B d X R v U m V t b 3 Z l Z E N v b H V t b n M x L n t T b 3 V y Y 2 U g K G 9 m Z m l j a W F s I G 9 y I G Z y b 2 0 g d G h l w q B V b m l 0 Z W Q g T m F 0 a W 9 u c y k s N X 0 m c X V v d D s s J n F 1 b 3 Q 7 U 2 V j d G l v b j E v U 2 9 2 Z X J l a W d u I H N 0 Y X R l c y B h b m Q g Z G V w Z W 5 k Z W 5 j a W V z I G J 5 I H B v c H V s Y X R p b 2 5 b Z W R p d F 0 v Q X V 0 b 1 J l b W 9 2 Z W R D b 2 x 1 b W 5 z M S 5 7 T m 9 0 Z X M s N n 0 m c X V v d D t d L C Z x d W 9 0 O 1 J l b G F 0 a W 9 u c 2 h p c E l u Z m 8 m c X V v d D s 6 W 1 1 9 I i A v P j w v U 3 R h Y m x l R W 5 0 c m l l c z 4 8 L 0 l 0 Z W 0 + P E l 0 Z W 0 + P E l 0 Z W 1 M b 2 N h d G l v b j 4 8 S X R l b V R 5 c G U + R m 9 y b X V s Y T w v S X R l b V R 5 c G U + P E l 0 Z W 1 Q Y X R o P l N l Y 3 R p b 2 4 x L 1 N v d m V y Z W l n b i U y M H N 0 Y X R l c y U y M G F u Z C U y M G R l c G V u Z G V u Y 2 l l c y U y M G J 5 J T I w c G 9 w d W x h d G l v b i U 1 Q m V k a X Q l N U Q v U 2 9 1 c m N l P C 9 J d G V t U G F 0 a D 4 8 L 0 l 0 Z W 1 M b 2 N h d G l v b j 4 8 U 3 R h Y m x l R W 5 0 c m l l c y A v P j w v S X R l b T 4 8 S X R l b T 4 8 S X R l b U x v Y 2 F 0 a W 9 u P j x J d G V t V H l w Z T 5 G b 3 J t d W x h P C 9 J d G V t V H l w Z T 4 8 S X R l b V B h d G g + U 2 V j d G l v b j E v U 2 9 2 Z X J l a W d u J T I w c 3 R h d G V z J T I w Y W 5 k J T I w Z G V w Z W 5 k Z W 5 j a W V z J T I w Y n k l M j B w b 3 B 1 b G F 0 a W 9 u J T V C Z W R p d C U 1 R C 9 E Y X R h M D w v S X R l b V B h d G g + P C 9 J d G V t T G 9 j Y X R p b 2 4 + P F N 0 Y W J s Z U V u d H J p Z X M g L z 4 8 L 0 l 0 Z W 0 + P E l 0 Z W 0 + P E l 0 Z W 1 M b 2 N h d G l v b j 4 8 S X R l b V R 5 c G U + R m 9 y b X V s Y T w v S X R l b V R 5 c G U + P E l 0 Z W 1 Q Y X R o P l N l Y 3 R p b 2 4 x L 1 N v d m V y Z W l n b i U y M H N 0 Y X R l c y U y M G F u Z C U y M G R l c G V u Z G V u Y 2 l l c y U y M G J 5 J T I w c G 9 w d W x h d G l v b i U 1 Q m V k a X Q l N U Q v Q 2 h h b m d l Z C U y M F R 5 c G U 8 L 0 l 0 Z W 1 Q Y X R o P j w v S X R l b U x v Y 2 F 0 a W 9 u P j x T d G F i b G V F b n R y a W V z I C 8 + P C 9 J d G V t P j w v S X R l b X M + P C 9 M b 2 N h b F B h Y 2 t h Z 2 V N Z X R h Z G F 0 Y U Z p b G U + F g A A A F B L B Q Y A A A A A A A A A A A A A A A A A A A A A A A D a A A A A A Q A A A N C M n d 8 B F d E R j H o A w E / C l + s B A A A A / / p 2 R 3 p V Q 0 2 J S t r V E V n T V g A A A A A C A A A A A A A D Z g A A w A A A A B A A A A C d O X d H S P K c T l i E W i q q m b X d A A A A A A S A A A C g A A A A E A A A A B 2 x g + T 3 b + p A f 6 B i Q 8 4 v 3 b Z Q A A A A 1 0 n 7 d / K g / u l r w X n r A M f Q 1 i C + 4 K W l T i h y U z 9 y U e C K y 5 3 V o o w R n i a D X C W v J b W T 4 1 6 x U f i T f c M + g B f Y 4 b G 0 r M 2 u y 6 S Q / e D W K 5 9 E o 7 v M b t J 4 T d Y U A A A A e h 4 P S w t Z 3 L i 9 M u p v M G J Q J p A 9 I Y I = < / D a t a M a s h u p > 
</file>

<file path=customXml/itemProps1.xml><?xml version="1.0" encoding="utf-8"?>
<ds:datastoreItem xmlns:ds="http://schemas.openxmlformats.org/officeDocument/2006/customXml" ds:itemID="{D9F0505E-5CEC-481E-A641-A10AE0C574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Student</vt:lpstr>
      <vt:lpstr>Sovereign states and dependenci</vt:lpstr>
      <vt:lpstr>Quick Analysis Tool</vt:lpstr>
      <vt:lpstr>pivot</vt:lpstr>
      <vt:lpstr>Subtotal</vt:lpstr>
      <vt:lpstr>Conditional Formatting</vt:lpstr>
      <vt:lpstr>Sparkline-Line</vt:lpstr>
      <vt:lpstr>Sparkline-Bar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Banerjee, Ankit</dc:creator>
  <cp:lastModifiedBy>Banerjee, Ankit</cp:lastModifiedBy>
  <dcterms:created xsi:type="dcterms:W3CDTF">2015-06-05T18:17:20Z</dcterms:created>
  <dcterms:modified xsi:type="dcterms:W3CDTF">2023-03-12T05:45:02Z</dcterms:modified>
</cp:coreProperties>
</file>