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C:\Users\ABANERJ7\Desktop\DA\Courses\Udemy\Supply Chain Demand Planning (Sales Forecasting and S&amp;OP)\"/>
    </mc:Choice>
  </mc:AlternateContent>
  <xr:revisionPtr revIDLastSave="0" documentId="13_ncr:1_{8536C95A-466C-4D63-BED0-0EE558E805C8}" xr6:coauthVersionLast="47" xr6:coauthVersionMax="47" xr10:uidLastSave="{00000000-0000-0000-0000-000000000000}"/>
  <bookViews>
    <workbookView xWindow="-110" yWindow="-110" windowWidth="19420" windowHeight="1030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7" i="1" l="1"/>
  <c r="F27" i="1" s="1"/>
  <c r="C27" i="1"/>
  <c r="H25" i="1"/>
  <c r="I25" i="1" s="1"/>
  <c r="J25" i="1" s="1"/>
  <c r="F25" i="1"/>
  <c r="I24" i="1"/>
  <c r="J24" i="1" s="1"/>
  <c r="H24" i="1"/>
  <c r="F24" i="1"/>
  <c r="H23" i="1"/>
  <c r="I23" i="1" s="1"/>
  <c r="J23" i="1" s="1"/>
  <c r="F23" i="1"/>
  <c r="H22" i="1"/>
  <c r="I22" i="1" s="1"/>
  <c r="J22" i="1" s="1"/>
  <c r="F22" i="1"/>
  <c r="I21" i="1"/>
  <c r="J21" i="1" s="1"/>
  <c r="H21" i="1"/>
  <c r="F21" i="1"/>
  <c r="H20" i="1"/>
  <c r="I20" i="1" s="1"/>
  <c r="J20" i="1" s="1"/>
  <c r="F20" i="1"/>
  <c r="H19" i="1"/>
  <c r="I19" i="1" s="1"/>
  <c r="J19" i="1" s="1"/>
  <c r="F19" i="1"/>
  <c r="I18" i="1"/>
  <c r="J18" i="1" s="1"/>
  <c r="H18" i="1"/>
  <c r="F18" i="1"/>
  <c r="H17" i="1"/>
  <c r="I17" i="1" s="1"/>
  <c r="J17" i="1" s="1"/>
  <c r="F17" i="1"/>
  <c r="H16" i="1"/>
  <c r="I16" i="1" s="1"/>
  <c r="J16" i="1" s="1"/>
  <c r="F16" i="1"/>
  <c r="I15" i="1"/>
  <c r="J15" i="1" s="1"/>
  <c r="H15" i="1"/>
  <c r="F15" i="1"/>
  <c r="H14" i="1"/>
  <c r="I14" i="1" s="1"/>
  <c r="J14" i="1" s="1"/>
  <c r="F14" i="1"/>
  <c r="H13" i="1"/>
  <c r="I13" i="1" s="1"/>
  <c r="J13" i="1" s="1"/>
  <c r="F13" i="1"/>
  <c r="I12" i="1"/>
  <c r="J12" i="1" s="1"/>
  <c r="H12" i="1"/>
  <c r="F12" i="1"/>
  <c r="H11" i="1"/>
  <c r="I11" i="1" s="1"/>
  <c r="J11" i="1" s="1"/>
  <c r="F11" i="1"/>
  <c r="H10" i="1"/>
  <c r="I10" i="1" s="1"/>
  <c r="J10" i="1" s="1"/>
  <c r="F10" i="1"/>
  <c r="I9" i="1"/>
  <c r="J9" i="1" s="1"/>
  <c r="H9" i="1"/>
  <c r="F9" i="1"/>
  <c r="H8" i="1"/>
  <c r="I8" i="1" s="1"/>
  <c r="J8" i="1" s="1"/>
  <c r="F8" i="1"/>
  <c r="F29" i="1" s="1"/>
  <c r="J29" i="1" l="1"/>
  <c r="H27" i="1"/>
  <c r="I27" i="1" s="1"/>
  <c r="J27" i="1" s="1"/>
</calcChain>
</file>

<file path=xl/sharedStrings.xml><?xml version="1.0" encoding="utf-8"?>
<sst xmlns="http://schemas.openxmlformats.org/spreadsheetml/2006/main" count="38" uniqueCount="37">
  <si>
    <t>Total</t>
  </si>
  <si>
    <t>Sales Forecast Accuracy Measure</t>
  </si>
  <si>
    <t>Simple</t>
  </si>
  <si>
    <t>MAPE</t>
  </si>
  <si>
    <t>85%-115%</t>
  </si>
  <si>
    <t>90%-100%</t>
  </si>
  <si>
    <t>70%-85% or 115%-130%</t>
  </si>
  <si>
    <t>75%-90%</t>
  </si>
  <si>
    <t>&lt;70% or &gt;130%</t>
  </si>
  <si>
    <t>&lt;75%</t>
  </si>
  <si>
    <t>Product</t>
  </si>
  <si>
    <t>SFC</t>
  </si>
  <si>
    <t>Sales</t>
  </si>
  <si>
    <t>Acc%</t>
  </si>
  <si>
    <t>Abs-Error</t>
  </si>
  <si>
    <t>Error %</t>
  </si>
  <si>
    <t>X1</t>
  </si>
  <si>
    <t>X2</t>
  </si>
  <si>
    <t>X3</t>
  </si>
  <si>
    <t>X4</t>
  </si>
  <si>
    <t>X5</t>
  </si>
  <si>
    <t>X6</t>
  </si>
  <si>
    <t>X7</t>
  </si>
  <si>
    <t>X8</t>
  </si>
  <si>
    <t>X9</t>
  </si>
  <si>
    <t>X10</t>
  </si>
  <si>
    <t>X11</t>
  </si>
  <si>
    <t>X12</t>
  </si>
  <si>
    <t>X13</t>
  </si>
  <si>
    <t>X14</t>
  </si>
  <si>
    <t>X15</t>
  </si>
  <si>
    <t>X16</t>
  </si>
  <si>
    <t>X17</t>
  </si>
  <si>
    <t>X18</t>
  </si>
  <si>
    <t>Average</t>
  </si>
  <si>
    <t>It is not recommended to check the average of whole accuracy as it the average is not taking into account the good achievements of good items that have heavier weight in sales forecast and actual sales(Eg. Items X14 and X17).
Those item's significance is great in reality but get diluted due to averaging, hence it is not recommended to check overall accuracy using average.</t>
  </si>
  <si>
    <t>This is better as the main driver for the category accuracy is the weight of the forecast and sales, meaning the more you are accurate in the heavier weight of sales, the more you are accurate overall. So MAPE is recommended for accuracy checking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</si>
</sst>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5" formatCode="_(* #,##0_);_(* \(#,##0\);_(* &quot;-&quot;??_);_(@_)"/>
  </numFmts>
  <fonts count="11" x14ac:knownFonts="1">
    <font>
      <sz val="11"/>
      <color theme="1"/>
      <name val="Calibri"/>
      <family val="2"/>
      <scheme val="minor"/>
    </font>
    <font>
      <sz val="11"/>
      <color theme="1"/>
      <name val="Calibri"/>
      <family val="2"/>
      <scheme val="minor"/>
    </font>
    <font>
      <sz val="10"/>
      <color theme="1"/>
      <name val="Calibri"/>
      <family val="2"/>
      <scheme val="minor"/>
    </font>
    <font>
      <b/>
      <sz val="18"/>
      <color theme="1"/>
      <name val="Calibri"/>
      <family val="2"/>
      <scheme val="minor"/>
    </font>
    <font>
      <b/>
      <sz val="10"/>
      <color theme="0"/>
      <name val="Calibri"/>
      <family val="2"/>
      <scheme val="minor"/>
    </font>
    <font>
      <b/>
      <sz val="10"/>
      <color theme="1"/>
      <name val="Calibri"/>
      <family val="2"/>
      <scheme val="minor"/>
    </font>
    <font>
      <b/>
      <sz val="10"/>
      <color rgb="FF006600"/>
      <name val="Calibri"/>
      <family val="2"/>
      <scheme val="minor"/>
    </font>
    <font>
      <b/>
      <sz val="10"/>
      <color theme="5" tint="-0.249977111117893"/>
      <name val="Calibri"/>
      <family val="2"/>
      <scheme val="minor"/>
    </font>
    <font>
      <b/>
      <sz val="10"/>
      <color theme="0"/>
      <name val="Arial"/>
      <family val="2"/>
    </font>
    <font>
      <b/>
      <sz val="10"/>
      <name val="Arial"/>
      <family val="2"/>
    </font>
    <font>
      <sz val="10"/>
      <color theme="0"/>
      <name val="Calibri"/>
      <family val="2"/>
      <scheme val="minor"/>
    </font>
  </fonts>
  <fills count="8">
    <fill>
      <patternFill patternType="none"/>
    </fill>
    <fill>
      <patternFill patternType="gray125"/>
    </fill>
    <fill>
      <patternFill patternType="solid">
        <fgColor theme="4" tint="0.39997558519241921"/>
        <bgColor indexed="64"/>
      </patternFill>
    </fill>
    <fill>
      <patternFill patternType="solid">
        <fgColor theme="4" tint="-0.249977111117893"/>
        <bgColor indexed="64"/>
      </patternFill>
    </fill>
    <fill>
      <patternFill patternType="solid">
        <fgColor rgb="FF99FFCC"/>
        <bgColor indexed="64"/>
      </patternFill>
    </fill>
    <fill>
      <patternFill patternType="solid">
        <fgColor rgb="FFFFFF00"/>
        <bgColor indexed="64"/>
      </patternFill>
    </fill>
    <fill>
      <patternFill patternType="solid">
        <fgColor theme="7" tint="0.59999389629810485"/>
        <bgColor indexed="64"/>
      </patternFill>
    </fill>
    <fill>
      <patternFill patternType="solid">
        <fgColor theme="9" tint="0.59999389629810485"/>
        <bgColor indexed="64"/>
      </patternFill>
    </fill>
  </fills>
  <borders count="9">
    <border>
      <left/>
      <right/>
      <top/>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
      <left style="thin">
        <color auto="1"/>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auto="1"/>
      </right>
      <top/>
      <bottom style="thin">
        <color auto="1"/>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38">
    <xf numFmtId="0" fontId="0" fillId="0" borderId="0" xfId="0"/>
    <xf numFmtId="0" fontId="2" fillId="0" borderId="0" xfId="0" applyFont="1" applyAlignment="1">
      <alignment horizontal="center"/>
    </xf>
    <xf numFmtId="0" fontId="2" fillId="0" borderId="0" xfId="0" applyFont="1"/>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4" fillId="3" borderId="0" xfId="0" applyFont="1" applyFill="1" applyAlignment="1">
      <alignment horizontal="center"/>
    </xf>
    <xf numFmtId="0" fontId="5" fillId="0" borderId="0" xfId="0" applyFont="1"/>
    <xf numFmtId="0" fontId="4" fillId="3" borderId="0" xfId="0" applyFont="1" applyFill="1" applyAlignment="1">
      <alignment horizontal="center"/>
    </xf>
    <xf numFmtId="0" fontId="3" fillId="2" borderId="4" xfId="0" applyFont="1" applyFill="1" applyBorder="1" applyAlignment="1">
      <alignment horizontal="center" vertical="center" wrapText="1"/>
    </xf>
    <xf numFmtId="0" fontId="3" fillId="2" borderId="0" xfId="0" applyFont="1" applyFill="1" applyAlignment="1">
      <alignment horizontal="center" vertical="center" wrapText="1"/>
    </xf>
    <xf numFmtId="0" fontId="3" fillId="2" borderId="5" xfId="0" applyFont="1" applyFill="1" applyBorder="1" applyAlignment="1">
      <alignment horizontal="center" vertical="center" wrapText="1"/>
    </xf>
    <xf numFmtId="0" fontId="6" fillId="4" borderId="0" xfId="0" applyFont="1" applyFill="1" applyAlignment="1">
      <alignment horizontal="center"/>
    </xf>
    <xf numFmtId="0" fontId="6" fillId="4" borderId="0" xfId="0" applyFont="1" applyFill="1" applyAlignment="1">
      <alignment horizontal="center"/>
    </xf>
    <xf numFmtId="9" fontId="7" fillId="5" borderId="0" xfId="0" applyNumberFormat="1" applyFont="1" applyFill="1" applyAlignment="1">
      <alignment horizontal="center"/>
    </xf>
    <xf numFmtId="9" fontId="7" fillId="0" borderId="0" xfId="0" applyNumberFormat="1" applyFont="1"/>
    <xf numFmtId="9" fontId="7" fillId="5" borderId="0" xfId="0" applyNumberFormat="1" applyFont="1" applyFill="1" applyAlignment="1">
      <alignment horizontal="center"/>
    </xf>
    <xf numFmtId="0" fontId="3" fillId="2" borderId="6"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3" fillId="2" borderId="8" xfId="0" applyFont="1" applyFill="1" applyBorder="1" applyAlignment="1">
      <alignment horizontal="center" vertical="center" wrapText="1"/>
    </xf>
    <xf numFmtId="9" fontId="5" fillId="0" borderId="0" xfId="0" applyNumberFormat="1" applyFont="1" applyAlignment="1">
      <alignment horizontal="center"/>
    </xf>
    <xf numFmtId="9" fontId="5" fillId="0" borderId="0" xfId="0" applyNumberFormat="1" applyFont="1" applyAlignment="1">
      <alignment horizontal="center"/>
    </xf>
    <xf numFmtId="0" fontId="8" fillId="3" borderId="0" xfId="0" applyFont="1" applyFill="1" applyAlignment="1">
      <alignment horizontal="center"/>
    </xf>
    <xf numFmtId="0" fontId="5" fillId="0" borderId="0" xfId="0" applyFont="1" applyAlignment="1">
      <alignment horizontal="center"/>
    </xf>
    <xf numFmtId="0" fontId="8" fillId="3" borderId="4" xfId="0" applyFont="1" applyFill="1" applyBorder="1" applyAlignment="1">
      <alignment horizontal="center"/>
    </xf>
    <xf numFmtId="0" fontId="2" fillId="0" borderId="0" xfId="0" applyFont="1" applyAlignment="1">
      <alignment horizontal="left"/>
    </xf>
    <xf numFmtId="3" fontId="2" fillId="0" borderId="0" xfId="0" applyNumberFormat="1" applyFont="1" applyAlignment="1">
      <alignment horizontal="center"/>
    </xf>
    <xf numFmtId="9" fontId="5" fillId="0" borderId="0" xfId="0" applyNumberFormat="1" applyFont="1"/>
    <xf numFmtId="165" fontId="2" fillId="0" borderId="0" xfId="1" applyNumberFormat="1" applyFont="1" applyBorder="1"/>
    <xf numFmtId="9" fontId="2" fillId="0" borderId="0" xfId="2" applyFont="1" applyBorder="1"/>
    <xf numFmtId="3" fontId="5" fillId="0" borderId="0" xfId="0" applyNumberFormat="1" applyFont="1"/>
    <xf numFmtId="9" fontId="2" fillId="0" borderId="0" xfId="0" applyNumberFormat="1" applyFont="1"/>
    <xf numFmtId="3" fontId="8" fillId="3" borderId="0" xfId="0" applyNumberFormat="1" applyFont="1" applyFill="1" applyAlignment="1">
      <alignment horizontal="center"/>
    </xf>
    <xf numFmtId="3" fontId="9" fillId="0" borderId="0" xfId="0" applyNumberFormat="1" applyFont="1" applyAlignment="1">
      <alignment horizontal="center"/>
    </xf>
    <xf numFmtId="3" fontId="9" fillId="0" borderId="0" xfId="0" applyNumberFormat="1" applyFont="1"/>
    <xf numFmtId="0" fontId="10" fillId="3" borderId="0" xfId="0" applyFont="1" applyFill="1" applyAlignment="1">
      <alignment horizontal="right"/>
    </xf>
    <xf numFmtId="0" fontId="2" fillId="6" borderId="0" xfId="0" applyFont="1" applyFill="1" applyAlignment="1">
      <alignment wrapText="1"/>
    </xf>
    <xf numFmtId="0" fontId="2" fillId="7" borderId="0" xfId="0" applyFont="1" applyFill="1" applyAlignment="1">
      <alignment wrapText="1"/>
    </xf>
  </cellXfs>
  <cellStyles count="3">
    <cellStyle name="Comma" xfId="1" builtinId="3"/>
    <cellStyle name="Normal" xfId="0" builtinId="0"/>
    <cellStyle name="Percent" xfId="2" builtinId="5"/>
  </cellStyles>
  <dxfs count="41">
    <dxf>
      <font>
        <color rgb="FF006100"/>
      </font>
      <fill>
        <patternFill>
          <bgColor rgb="FFC6EFCE"/>
        </patternFill>
      </fill>
    </dxf>
    <dxf>
      <font>
        <color rgb="FF9C0006"/>
      </font>
      <fill>
        <patternFill>
          <bgColor rgb="FFFFC7CE"/>
        </patternFill>
      </fill>
    </dxf>
    <dxf>
      <font>
        <color rgb="FF9C6500"/>
      </font>
      <fill>
        <patternFill>
          <bgColor rgb="FFFFFF00"/>
        </patternFill>
      </fill>
    </dxf>
    <dxf>
      <font>
        <condense val="0"/>
        <extend val="0"/>
        <color rgb="FF006100"/>
      </font>
      <fill>
        <patternFill>
          <bgColor rgb="FFC6EFCE"/>
        </patternFill>
      </fill>
    </dxf>
    <dxf>
      <font>
        <condense val="0"/>
        <extend val="0"/>
        <color rgb="FF9C6500"/>
      </font>
      <fill>
        <patternFill>
          <bgColor rgb="FFFFFF00"/>
        </patternFill>
      </fill>
    </dxf>
    <dxf>
      <font>
        <condense val="0"/>
        <extend val="0"/>
        <color rgb="FF9C6500"/>
      </font>
      <fill>
        <patternFill>
          <bgColor rgb="FFFFFF0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6500"/>
      </font>
      <fill>
        <patternFill>
          <bgColor rgb="FFFFFF00"/>
        </patternFill>
      </fill>
    </dxf>
    <dxf>
      <font>
        <condense val="0"/>
        <extend val="0"/>
        <color rgb="FF9C6500"/>
      </font>
      <fill>
        <patternFill>
          <bgColor rgb="FFFFFF00"/>
        </patternFill>
      </fill>
    </dxf>
    <dxf>
      <font>
        <condense val="0"/>
        <extend val="0"/>
        <color rgb="FF9C0006"/>
      </font>
      <fill>
        <patternFill>
          <bgColor rgb="FFFFC7CE"/>
        </patternFill>
      </fill>
    </dxf>
    <dxf>
      <font>
        <condense val="0"/>
        <extend val="0"/>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FF00"/>
        </patternFill>
      </fill>
    </dxf>
    <dxf>
      <font>
        <color rgb="FF006100"/>
      </font>
      <fill>
        <patternFill>
          <bgColor rgb="FFC6EFCE"/>
        </patternFill>
      </fill>
    </dxf>
    <dxf>
      <font>
        <color rgb="FF9C0006"/>
      </font>
      <fill>
        <patternFill>
          <bgColor rgb="FFFFC7CE"/>
        </patternFill>
      </fill>
    </dxf>
    <dxf>
      <font>
        <color rgb="FF9C6500"/>
      </font>
      <fill>
        <patternFill>
          <bgColor rgb="FFFFFF00"/>
        </patternFill>
      </fill>
    </dxf>
    <dxf>
      <fill>
        <patternFill>
          <bgColor rgb="FFFF0000"/>
        </patternFill>
      </fill>
    </dxf>
    <dxf>
      <font>
        <color auto="1"/>
      </font>
      <fill>
        <patternFill>
          <bgColor theme="6" tint="0.59996337778862885"/>
        </patternFill>
      </fill>
    </dxf>
    <dxf>
      <font>
        <b/>
        <i val="0"/>
        <color auto="1"/>
      </font>
      <fill>
        <patternFill>
          <bgColor rgb="FFFFFFCC"/>
        </patternFill>
      </fill>
    </dxf>
    <dxf>
      <font>
        <b/>
        <i val="0"/>
        <color auto="1"/>
      </font>
      <fill>
        <patternFill>
          <bgColor rgb="FFFFCCC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rgb="FFFF0000"/>
        </patternFill>
      </fill>
    </dxf>
    <dxf>
      <font>
        <color auto="1"/>
      </font>
      <fill>
        <patternFill>
          <bgColor theme="6" tint="0.59996337778862885"/>
        </patternFill>
      </fill>
    </dxf>
    <dxf>
      <font>
        <b/>
        <i val="0"/>
        <color auto="1"/>
      </font>
      <fill>
        <patternFill>
          <bgColor rgb="FFFFFFCC"/>
        </patternFill>
      </fill>
    </dxf>
    <dxf>
      <font>
        <b/>
        <i val="0"/>
        <color auto="1"/>
      </font>
      <fill>
        <patternFill>
          <bgColor rgb="FFFFCCCC"/>
        </patternFill>
      </fill>
    </dxf>
    <dxf>
      <font>
        <condense val="0"/>
        <extend val="0"/>
        <color rgb="FF006100"/>
      </font>
      <fill>
        <patternFill>
          <bgColor rgb="FFC6EFCE"/>
        </patternFill>
      </fill>
    </dxf>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FF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10</xdr:col>
      <xdr:colOff>107950</xdr:colOff>
      <xdr:row>28</xdr:row>
      <xdr:rowOff>38100</xdr:rowOff>
    </xdr:from>
    <xdr:to>
      <xdr:col>11</xdr:col>
      <xdr:colOff>0</xdr:colOff>
      <xdr:row>28</xdr:row>
      <xdr:rowOff>133350</xdr:rowOff>
    </xdr:to>
    <xdr:sp macro="" textlink="">
      <xdr:nvSpPr>
        <xdr:cNvPr id="2" name="Arrow: Left 1">
          <a:extLst>
            <a:ext uri="{FF2B5EF4-FFF2-40B4-BE49-F238E27FC236}">
              <a16:creationId xmlns:a16="http://schemas.microsoft.com/office/drawing/2014/main" id="{CAAD42B2-CD9A-6BA8-45D2-F6957C1C12AF}"/>
            </a:ext>
          </a:extLst>
        </xdr:cNvPr>
        <xdr:cNvSpPr/>
      </xdr:nvSpPr>
      <xdr:spPr>
        <a:xfrm>
          <a:off x="6813550" y="4432300"/>
          <a:ext cx="717550" cy="95250"/>
        </a:xfrm>
        <a:prstGeom prst="leftArrow">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88900</xdr:colOff>
      <xdr:row>26</xdr:row>
      <xdr:rowOff>19050</xdr:rowOff>
    </xdr:from>
    <xdr:to>
      <xdr:col>10</xdr:col>
      <xdr:colOff>812800</xdr:colOff>
      <xdr:row>26</xdr:row>
      <xdr:rowOff>114300</xdr:rowOff>
    </xdr:to>
    <xdr:sp macro="" textlink="">
      <xdr:nvSpPr>
        <xdr:cNvPr id="3" name="Arrow: Left 2">
          <a:extLst>
            <a:ext uri="{FF2B5EF4-FFF2-40B4-BE49-F238E27FC236}">
              <a16:creationId xmlns:a16="http://schemas.microsoft.com/office/drawing/2014/main" id="{F108B84F-25EE-C822-DE13-373ABE496199}"/>
            </a:ext>
          </a:extLst>
        </xdr:cNvPr>
        <xdr:cNvSpPr/>
      </xdr:nvSpPr>
      <xdr:spPr>
        <a:xfrm>
          <a:off x="6794500" y="4083050"/>
          <a:ext cx="723900" cy="95250"/>
        </a:xfrm>
        <a:prstGeom prst="leftArrow">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P38"/>
  <sheetViews>
    <sheetView tabSelected="1" topLeftCell="C13" workbookViewId="0">
      <selection activeCell="P14" sqref="P14"/>
    </sheetView>
  </sheetViews>
  <sheetFormatPr defaultColWidth="11.81640625" defaultRowHeight="13" x14ac:dyDescent="0.3"/>
  <cols>
    <col min="1" max="1" width="4.90625" style="2" customWidth="1"/>
    <col min="2" max="2" width="9.08984375" style="1" customWidth="1"/>
    <col min="3" max="3" width="11.81640625" style="1"/>
    <col min="4" max="4" width="6.26953125" style="1" bestFit="1" customWidth="1"/>
    <col min="5" max="5" width="2.81640625" style="1" customWidth="1"/>
    <col min="6" max="6" width="22.90625" style="2" bestFit="1" customWidth="1"/>
    <col min="7" max="7" width="2.7265625" style="2" customWidth="1"/>
    <col min="8" max="16384" width="11.81640625" style="2"/>
  </cols>
  <sheetData>
    <row r="1" spans="2:10" ht="3.75" customHeight="1" x14ac:dyDescent="0.3"/>
    <row r="2" spans="2:10" ht="13" customHeight="1" x14ac:dyDescent="0.3">
      <c r="B2" s="3" t="s">
        <v>1</v>
      </c>
      <c r="C2" s="4"/>
      <c r="D2" s="5"/>
      <c r="F2" s="6" t="s">
        <v>2</v>
      </c>
      <c r="G2" s="7"/>
      <c r="H2" s="8" t="s">
        <v>3</v>
      </c>
      <c r="I2" s="8"/>
      <c r="J2" s="8"/>
    </row>
    <row r="3" spans="2:10" ht="13" customHeight="1" x14ac:dyDescent="0.3">
      <c r="B3" s="9"/>
      <c r="C3" s="10"/>
      <c r="D3" s="11"/>
      <c r="F3" s="12" t="s">
        <v>4</v>
      </c>
      <c r="H3" s="13" t="s">
        <v>5</v>
      </c>
      <c r="I3" s="13"/>
      <c r="J3" s="13"/>
    </row>
    <row r="4" spans="2:10" ht="13" customHeight="1" x14ac:dyDescent="0.3">
      <c r="B4" s="9"/>
      <c r="C4" s="10"/>
      <c r="D4" s="11"/>
      <c r="F4" s="14" t="s">
        <v>6</v>
      </c>
      <c r="G4" s="15"/>
      <c r="H4" s="16" t="s">
        <v>7</v>
      </c>
      <c r="I4" s="16"/>
      <c r="J4" s="16"/>
    </row>
    <row r="5" spans="2:10" ht="13" customHeight="1" x14ac:dyDescent="0.3">
      <c r="B5" s="17"/>
      <c r="C5" s="18"/>
      <c r="D5" s="19"/>
      <c r="F5" s="20" t="s">
        <v>8</v>
      </c>
      <c r="H5" s="21" t="s">
        <v>9</v>
      </c>
      <c r="I5" s="21"/>
      <c r="J5" s="21"/>
    </row>
    <row r="6" spans="2:10" ht="4.5" customHeight="1" x14ac:dyDescent="0.3">
      <c r="F6" s="1"/>
      <c r="H6" s="1"/>
      <c r="I6" s="1"/>
      <c r="J6" s="1"/>
    </row>
    <row r="7" spans="2:10" ht="13" customHeight="1" x14ac:dyDescent="0.3">
      <c r="B7" s="22" t="s">
        <v>10</v>
      </c>
      <c r="C7" s="22" t="s">
        <v>11</v>
      </c>
      <c r="D7" s="22" t="s">
        <v>12</v>
      </c>
      <c r="E7" s="23"/>
      <c r="F7" s="24" t="s">
        <v>13</v>
      </c>
      <c r="H7" s="22" t="s">
        <v>14</v>
      </c>
      <c r="I7" s="22" t="s">
        <v>15</v>
      </c>
      <c r="J7" s="22" t="s">
        <v>13</v>
      </c>
    </row>
    <row r="8" spans="2:10" ht="13" customHeight="1" x14ac:dyDescent="0.3">
      <c r="B8" s="25" t="s">
        <v>16</v>
      </c>
      <c r="C8" s="26">
        <v>6200</v>
      </c>
      <c r="D8" s="26">
        <v>3000</v>
      </c>
      <c r="E8" s="26"/>
      <c r="F8" s="27">
        <f>D8/C8</f>
        <v>0.4838709677419355</v>
      </c>
      <c r="H8" s="28">
        <f>ABS(C8-D8)</f>
        <v>3200</v>
      </c>
      <c r="I8" s="29">
        <f>IF(H8/D8&gt;1,1,H8/D8)</f>
        <v>1</v>
      </c>
      <c r="J8" s="15">
        <f t="shared" ref="J8:J25" si="0">1-I8</f>
        <v>0</v>
      </c>
    </row>
    <row r="9" spans="2:10" ht="13" customHeight="1" x14ac:dyDescent="0.3">
      <c r="B9" s="25" t="s">
        <v>17</v>
      </c>
      <c r="C9" s="26">
        <v>25</v>
      </c>
      <c r="D9" s="26">
        <v>203</v>
      </c>
      <c r="E9" s="26"/>
      <c r="F9" s="27">
        <f t="shared" ref="F9:F25" si="1">D9/C9</f>
        <v>8.1199999999999992</v>
      </c>
      <c r="H9" s="28">
        <f t="shared" ref="H9:H25" si="2">ABS(C9-D9)</f>
        <v>178</v>
      </c>
      <c r="I9" s="29">
        <f t="shared" ref="I9:I25" si="3">IF(H9/D9&gt;1,1,H9/D9)</f>
        <v>0.87684729064039413</v>
      </c>
      <c r="J9" s="15">
        <f t="shared" si="0"/>
        <v>0.12315270935960587</v>
      </c>
    </row>
    <row r="10" spans="2:10" ht="13" customHeight="1" x14ac:dyDescent="0.3">
      <c r="B10" s="25" t="s">
        <v>18</v>
      </c>
      <c r="C10" s="26">
        <v>210</v>
      </c>
      <c r="D10" s="26">
        <v>700</v>
      </c>
      <c r="E10" s="26"/>
      <c r="F10" s="27">
        <f t="shared" si="1"/>
        <v>3.3333333333333335</v>
      </c>
      <c r="H10" s="28">
        <f t="shared" si="2"/>
        <v>490</v>
      </c>
      <c r="I10" s="29">
        <f t="shared" si="3"/>
        <v>0.7</v>
      </c>
      <c r="J10" s="15">
        <f t="shared" si="0"/>
        <v>0.30000000000000004</v>
      </c>
    </row>
    <row r="11" spans="2:10" ht="13" customHeight="1" x14ac:dyDescent="0.3">
      <c r="B11" s="25" t="s">
        <v>19</v>
      </c>
      <c r="C11" s="26">
        <v>1500</v>
      </c>
      <c r="D11" s="26">
        <v>1000</v>
      </c>
      <c r="E11" s="26"/>
      <c r="F11" s="27">
        <f t="shared" si="1"/>
        <v>0.66666666666666663</v>
      </c>
      <c r="H11" s="28">
        <f t="shared" si="2"/>
        <v>500</v>
      </c>
      <c r="I11" s="29">
        <f t="shared" si="3"/>
        <v>0.5</v>
      </c>
      <c r="J11" s="15">
        <f t="shared" si="0"/>
        <v>0.5</v>
      </c>
    </row>
    <row r="12" spans="2:10" ht="13" customHeight="1" x14ac:dyDescent="0.3">
      <c r="B12" s="25" t="s">
        <v>20</v>
      </c>
      <c r="C12" s="26">
        <v>500</v>
      </c>
      <c r="D12" s="26">
        <v>1000</v>
      </c>
      <c r="E12" s="26"/>
      <c r="F12" s="27">
        <f t="shared" si="1"/>
        <v>2</v>
      </c>
      <c r="H12" s="28">
        <f t="shared" si="2"/>
        <v>500</v>
      </c>
      <c r="I12" s="29">
        <f t="shared" si="3"/>
        <v>0.5</v>
      </c>
      <c r="J12" s="15">
        <f t="shared" si="0"/>
        <v>0.5</v>
      </c>
    </row>
    <row r="13" spans="2:10" ht="13" customHeight="1" x14ac:dyDescent="0.3">
      <c r="B13" s="25" t="s">
        <v>21</v>
      </c>
      <c r="C13" s="26">
        <v>1750</v>
      </c>
      <c r="D13" s="26">
        <v>1200</v>
      </c>
      <c r="E13" s="26"/>
      <c r="F13" s="27">
        <f t="shared" si="1"/>
        <v>0.68571428571428572</v>
      </c>
      <c r="H13" s="28">
        <f t="shared" si="2"/>
        <v>550</v>
      </c>
      <c r="I13" s="29">
        <f t="shared" si="3"/>
        <v>0.45833333333333331</v>
      </c>
      <c r="J13" s="15">
        <f t="shared" si="0"/>
        <v>0.54166666666666674</v>
      </c>
    </row>
    <row r="14" spans="2:10" ht="13" customHeight="1" x14ac:dyDescent="0.3">
      <c r="B14" s="25" t="s">
        <v>22</v>
      </c>
      <c r="C14" s="26">
        <v>2000</v>
      </c>
      <c r="D14" s="26">
        <v>1400</v>
      </c>
      <c r="E14" s="26"/>
      <c r="F14" s="27">
        <f t="shared" si="1"/>
        <v>0.7</v>
      </c>
      <c r="H14" s="28">
        <f t="shared" si="2"/>
        <v>600</v>
      </c>
      <c r="I14" s="29">
        <f t="shared" si="3"/>
        <v>0.42857142857142855</v>
      </c>
      <c r="J14" s="15">
        <f t="shared" si="0"/>
        <v>0.5714285714285714</v>
      </c>
    </row>
    <row r="15" spans="2:10" ht="13" customHeight="1" x14ac:dyDescent="0.3">
      <c r="B15" s="25" t="s">
        <v>23</v>
      </c>
      <c r="C15" s="26">
        <v>550</v>
      </c>
      <c r="D15" s="26">
        <v>927.66600000000005</v>
      </c>
      <c r="E15" s="26"/>
      <c r="F15" s="27">
        <f t="shared" si="1"/>
        <v>1.6866654545454547</v>
      </c>
      <c r="H15" s="28">
        <f t="shared" si="2"/>
        <v>377.66600000000005</v>
      </c>
      <c r="I15" s="29">
        <f t="shared" si="3"/>
        <v>0.40711419842917607</v>
      </c>
      <c r="J15" s="15">
        <f t="shared" si="0"/>
        <v>0.59288580157082393</v>
      </c>
    </row>
    <row r="16" spans="2:10" ht="13" customHeight="1" x14ac:dyDescent="0.3">
      <c r="B16" s="25" t="s">
        <v>24</v>
      </c>
      <c r="C16" s="26">
        <v>120</v>
      </c>
      <c r="D16" s="26">
        <v>197</v>
      </c>
      <c r="E16" s="26"/>
      <c r="F16" s="27">
        <f t="shared" si="1"/>
        <v>1.6416666666666666</v>
      </c>
      <c r="H16" s="28">
        <f t="shared" si="2"/>
        <v>77</v>
      </c>
      <c r="I16" s="29">
        <f t="shared" si="3"/>
        <v>0.39086294416243655</v>
      </c>
      <c r="J16" s="15">
        <f t="shared" si="0"/>
        <v>0.6091370558375635</v>
      </c>
    </row>
    <row r="17" spans="2:16" ht="13" customHeight="1" x14ac:dyDescent="0.3">
      <c r="B17" s="25" t="s">
        <v>25</v>
      </c>
      <c r="C17" s="26">
        <v>4800</v>
      </c>
      <c r="D17" s="26">
        <v>7840</v>
      </c>
      <c r="E17" s="26"/>
      <c r="F17" s="27">
        <f t="shared" si="1"/>
        <v>1.6333333333333333</v>
      </c>
      <c r="H17" s="28">
        <f t="shared" si="2"/>
        <v>3040</v>
      </c>
      <c r="I17" s="29">
        <f t="shared" si="3"/>
        <v>0.38775510204081631</v>
      </c>
      <c r="J17" s="15">
        <f t="shared" si="0"/>
        <v>0.61224489795918369</v>
      </c>
    </row>
    <row r="18" spans="2:16" ht="13" customHeight="1" x14ac:dyDescent="0.3">
      <c r="B18" s="25" t="s">
        <v>26</v>
      </c>
      <c r="C18" s="26">
        <v>750</v>
      </c>
      <c r="D18" s="26">
        <v>1200</v>
      </c>
      <c r="E18" s="26"/>
      <c r="F18" s="27">
        <f t="shared" si="1"/>
        <v>1.6</v>
      </c>
      <c r="H18" s="28">
        <f t="shared" si="2"/>
        <v>450</v>
      </c>
      <c r="I18" s="29">
        <f t="shared" si="3"/>
        <v>0.375</v>
      </c>
      <c r="J18" s="15">
        <f t="shared" si="0"/>
        <v>0.625</v>
      </c>
    </row>
    <row r="19" spans="2:16" ht="13" customHeight="1" x14ac:dyDescent="0.3">
      <c r="B19" s="25" t="s">
        <v>27</v>
      </c>
      <c r="C19" s="26">
        <v>2000</v>
      </c>
      <c r="D19" s="26">
        <v>3200</v>
      </c>
      <c r="E19" s="26"/>
      <c r="F19" s="27">
        <f t="shared" si="1"/>
        <v>1.6</v>
      </c>
      <c r="H19" s="28">
        <f t="shared" si="2"/>
        <v>1200</v>
      </c>
      <c r="I19" s="29">
        <f t="shared" si="3"/>
        <v>0.375</v>
      </c>
      <c r="J19" s="15">
        <f t="shared" si="0"/>
        <v>0.625</v>
      </c>
    </row>
    <row r="20" spans="2:16" ht="13" customHeight="1" x14ac:dyDescent="0.3">
      <c r="B20" s="25" t="s">
        <v>28</v>
      </c>
      <c r="C20" s="26">
        <v>325.34905709902336</v>
      </c>
      <c r="D20" s="26">
        <v>454</v>
      </c>
      <c r="E20" s="26"/>
      <c r="F20" s="27">
        <f t="shared" si="1"/>
        <v>1.3954243606792456</v>
      </c>
      <c r="H20" s="28">
        <f t="shared" si="2"/>
        <v>128.65094290097664</v>
      </c>
      <c r="I20" s="29">
        <f t="shared" si="3"/>
        <v>0.28337212092726133</v>
      </c>
      <c r="J20" s="15">
        <f t="shared" si="0"/>
        <v>0.71662787907273873</v>
      </c>
    </row>
    <row r="21" spans="2:16" ht="13" customHeight="1" x14ac:dyDescent="0.3">
      <c r="B21" s="25" t="s">
        <v>29</v>
      </c>
      <c r="C21" s="26">
        <v>12900</v>
      </c>
      <c r="D21" s="26">
        <v>16800</v>
      </c>
      <c r="E21" s="26"/>
      <c r="F21" s="27">
        <f t="shared" si="1"/>
        <v>1.3023255813953489</v>
      </c>
      <c r="H21" s="28">
        <f t="shared" si="2"/>
        <v>3900</v>
      </c>
      <c r="I21" s="29">
        <f t="shared" si="3"/>
        <v>0.23214285714285715</v>
      </c>
      <c r="J21" s="15">
        <f t="shared" si="0"/>
        <v>0.76785714285714279</v>
      </c>
    </row>
    <row r="22" spans="2:16" ht="13" customHeight="1" x14ac:dyDescent="0.3">
      <c r="B22" s="25" t="s">
        <v>30</v>
      </c>
      <c r="C22" s="26">
        <v>650</v>
      </c>
      <c r="D22" s="26">
        <v>546</v>
      </c>
      <c r="E22" s="26"/>
      <c r="F22" s="27">
        <f t="shared" si="1"/>
        <v>0.84</v>
      </c>
      <c r="H22" s="28">
        <f t="shared" si="2"/>
        <v>104</v>
      </c>
      <c r="I22" s="29">
        <f t="shared" si="3"/>
        <v>0.19047619047619047</v>
      </c>
      <c r="J22" s="15">
        <f t="shared" si="0"/>
        <v>0.80952380952380953</v>
      </c>
    </row>
    <row r="23" spans="2:16" ht="13" customHeight="1" x14ac:dyDescent="0.3">
      <c r="B23" s="25" t="s">
        <v>31</v>
      </c>
      <c r="C23" s="26">
        <v>750</v>
      </c>
      <c r="D23" s="26">
        <v>820</v>
      </c>
      <c r="E23" s="26"/>
      <c r="F23" s="27">
        <f t="shared" si="1"/>
        <v>1.0933333333333333</v>
      </c>
      <c r="H23" s="28">
        <f t="shared" si="2"/>
        <v>70</v>
      </c>
      <c r="I23" s="29">
        <f t="shared" si="3"/>
        <v>8.5365853658536592E-2</v>
      </c>
      <c r="J23" s="15">
        <f t="shared" si="0"/>
        <v>0.91463414634146345</v>
      </c>
    </row>
    <row r="24" spans="2:16" ht="13" customHeight="1" x14ac:dyDescent="0.3">
      <c r="B24" s="25" t="s">
        <v>32</v>
      </c>
      <c r="C24" s="26">
        <v>11000</v>
      </c>
      <c r="D24" s="26">
        <v>11500</v>
      </c>
      <c r="E24" s="26"/>
      <c r="F24" s="27">
        <f t="shared" si="1"/>
        <v>1.0454545454545454</v>
      </c>
      <c r="H24" s="28">
        <f t="shared" si="2"/>
        <v>500</v>
      </c>
      <c r="I24" s="29">
        <f t="shared" si="3"/>
        <v>4.3478260869565216E-2</v>
      </c>
      <c r="J24" s="15">
        <f t="shared" si="0"/>
        <v>0.95652173913043481</v>
      </c>
      <c r="L24" s="37" t="s">
        <v>36</v>
      </c>
      <c r="M24" s="37"/>
      <c r="N24" s="37"/>
      <c r="O24" s="37"/>
      <c r="P24" s="37"/>
    </row>
    <row r="25" spans="2:16" ht="13" customHeight="1" x14ac:dyDescent="0.3">
      <c r="B25" s="25" t="s">
        <v>33</v>
      </c>
      <c r="C25" s="26">
        <v>275</v>
      </c>
      <c r="D25" s="26">
        <v>268</v>
      </c>
      <c r="E25" s="26"/>
      <c r="F25" s="27">
        <f t="shared" si="1"/>
        <v>0.97454545454545449</v>
      </c>
      <c r="H25" s="28">
        <f t="shared" si="2"/>
        <v>7</v>
      </c>
      <c r="I25" s="29">
        <f t="shared" si="3"/>
        <v>2.6119402985074626E-2</v>
      </c>
      <c r="J25" s="15">
        <f t="shared" si="0"/>
        <v>0.97388059701492535</v>
      </c>
      <c r="L25" s="37"/>
      <c r="M25" s="37"/>
      <c r="N25" s="37"/>
      <c r="O25" s="37"/>
      <c r="P25" s="37"/>
    </row>
    <row r="26" spans="2:16" ht="13" customHeight="1" x14ac:dyDescent="0.3">
      <c r="C26" s="26"/>
      <c r="D26" s="26"/>
      <c r="E26" s="26"/>
      <c r="F26" s="30"/>
      <c r="H26" s="28"/>
      <c r="I26" s="29"/>
      <c r="J26" s="31"/>
      <c r="L26" s="37"/>
      <c r="M26" s="37"/>
      <c r="N26" s="37"/>
      <c r="O26" s="37"/>
      <c r="P26" s="37"/>
    </row>
    <row r="27" spans="2:16" ht="13" customHeight="1" x14ac:dyDescent="0.3">
      <c r="B27" s="22" t="s">
        <v>0</v>
      </c>
      <c r="C27" s="32">
        <f>SUM(C8:C25)</f>
        <v>46305.349057099025</v>
      </c>
      <c r="D27" s="32">
        <f>SUM(D8:D25)</f>
        <v>52255.665999999997</v>
      </c>
      <c r="E27" s="33"/>
      <c r="F27" s="27">
        <f>D27/C27</f>
        <v>1.1285017187876858</v>
      </c>
      <c r="H27" s="34">
        <f>SUM(H8:H25)</f>
        <v>15872.316942900978</v>
      </c>
      <c r="I27" s="29">
        <f>IF(H27/D27&gt;1,1,H27/D27)</f>
        <v>0.30374346282183023</v>
      </c>
      <c r="J27" s="15">
        <f>IF(I27&gt;1,0,1-I27)</f>
        <v>0.69625653717816971</v>
      </c>
      <c r="L27" s="37"/>
      <c r="M27" s="37"/>
      <c r="N27" s="37"/>
      <c r="O27" s="37"/>
      <c r="P27" s="37"/>
    </row>
    <row r="28" spans="2:16" ht="13" customHeight="1" x14ac:dyDescent="0.3">
      <c r="L28" s="36" t="s">
        <v>35</v>
      </c>
      <c r="M28" s="36"/>
      <c r="N28" s="36"/>
      <c r="O28" s="36"/>
      <c r="P28" s="36"/>
    </row>
    <row r="29" spans="2:16" ht="13" customHeight="1" x14ac:dyDescent="0.3">
      <c r="B29" s="35" t="s">
        <v>34</v>
      </c>
      <c r="C29" s="35"/>
      <c r="D29" s="35"/>
      <c r="F29" s="15">
        <f>AVERAGEA(F8:F25)</f>
        <v>1.7112407768560891</v>
      </c>
      <c r="J29" s="15">
        <f>AVERAGEA(J8:J25)</f>
        <v>0.59664227870905173</v>
      </c>
      <c r="L29" s="36"/>
      <c r="M29" s="36"/>
      <c r="N29" s="36"/>
      <c r="O29" s="36"/>
      <c r="P29" s="36"/>
    </row>
    <row r="30" spans="2:16" ht="13" customHeight="1" x14ac:dyDescent="0.3">
      <c r="L30" s="36"/>
      <c r="M30" s="36"/>
      <c r="N30" s="36"/>
      <c r="O30" s="36"/>
      <c r="P30" s="36"/>
    </row>
    <row r="31" spans="2:16" ht="13" customHeight="1" x14ac:dyDescent="0.3">
      <c r="L31" s="36"/>
      <c r="M31" s="36"/>
      <c r="N31" s="36"/>
      <c r="O31" s="36"/>
      <c r="P31" s="36"/>
    </row>
    <row r="32" spans="2:16" ht="13" customHeight="1" x14ac:dyDescent="0.3">
      <c r="L32" s="36"/>
      <c r="M32" s="36"/>
      <c r="N32" s="36"/>
      <c r="O32" s="36"/>
      <c r="P32" s="36"/>
    </row>
    <row r="33" spans="12:16" ht="13" customHeight="1" x14ac:dyDescent="0.3">
      <c r="L33" s="36"/>
      <c r="M33" s="36"/>
      <c r="N33" s="36"/>
      <c r="O33" s="36"/>
      <c r="P33" s="36"/>
    </row>
    <row r="34" spans="12:16" ht="13" customHeight="1" x14ac:dyDescent="0.3">
      <c r="L34" s="36"/>
      <c r="M34" s="36"/>
      <c r="N34" s="36"/>
      <c r="O34" s="36"/>
      <c r="P34" s="36"/>
    </row>
    <row r="35" spans="12:16" ht="13" customHeight="1" x14ac:dyDescent="0.3"/>
    <row r="36" spans="12:16" ht="13" customHeight="1" x14ac:dyDescent="0.3"/>
    <row r="37" spans="12:16" ht="13" customHeight="1" x14ac:dyDescent="0.3"/>
    <row r="38" spans="12:16" ht="13" customHeight="1" x14ac:dyDescent="0.3"/>
  </sheetData>
  <mergeCells count="8">
    <mergeCell ref="L28:P34"/>
    <mergeCell ref="L24:P27"/>
    <mergeCell ref="B2:D5"/>
    <mergeCell ref="H2:J2"/>
    <mergeCell ref="H3:J3"/>
    <mergeCell ref="H4:J4"/>
    <mergeCell ref="H5:J5"/>
    <mergeCell ref="B29:D29"/>
  </mergeCells>
  <conditionalFormatting sqref="F26">
    <cfRule type="cellIs" dxfId="40" priority="41" stopIfTrue="1" operator="greaterThan">
      <formula>1.1</formula>
    </cfRule>
  </conditionalFormatting>
  <conditionalFormatting sqref="J8:J25">
    <cfRule type="cellIs" dxfId="39" priority="38" operator="between">
      <formula>0.75</formula>
      <formula>0.9</formula>
    </cfRule>
    <cfRule type="cellIs" dxfId="38" priority="39" operator="lessThan">
      <formula>0.75</formula>
    </cfRule>
    <cfRule type="cellIs" dxfId="37" priority="40" operator="greaterThan">
      <formula>0.9</formula>
    </cfRule>
  </conditionalFormatting>
  <conditionalFormatting sqref="H5">
    <cfRule type="cellIs" dxfId="36" priority="20" operator="lessThan">
      <formula>0.7</formula>
    </cfRule>
    <cfRule type="cellIs" dxfId="35" priority="21" operator="greaterThan">
      <formula>1.3</formula>
    </cfRule>
    <cfRule type="cellIs" dxfId="34" priority="22" operator="between">
      <formula>1.15</formula>
      <formula>1.3</formula>
    </cfRule>
    <cfRule type="cellIs" dxfId="33" priority="23" operator="between">
      <formula>0.7</formula>
      <formula>0.85</formula>
    </cfRule>
    <cfRule type="cellIs" dxfId="32" priority="24" operator="between">
      <formula>0.85</formula>
      <formula>1.15</formula>
    </cfRule>
  </conditionalFormatting>
  <conditionalFormatting sqref="F5">
    <cfRule type="cellIs" dxfId="31" priority="35" stopIfTrue="1" operator="lessThan">
      <formula>0.75</formula>
    </cfRule>
    <cfRule type="cellIs" dxfId="30" priority="36" stopIfTrue="1" operator="between">
      <formula>0.75</formula>
      <formula>0.9</formula>
    </cfRule>
    <cfRule type="cellIs" dxfId="29" priority="37" operator="greaterThan">
      <formula>0.9</formula>
    </cfRule>
  </conditionalFormatting>
  <conditionalFormatting sqref="F5">
    <cfRule type="cellIs" dxfId="28" priority="34" stopIfTrue="1" operator="greaterThan">
      <formula>1.1</formula>
    </cfRule>
  </conditionalFormatting>
  <conditionalFormatting sqref="F5">
    <cfRule type="cellIs" dxfId="27" priority="29" operator="lessThan">
      <formula>0.7</formula>
    </cfRule>
    <cfRule type="cellIs" dxfId="26" priority="30" operator="greaterThan">
      <formula>1.3</formula>
    </cfRule>
    <cfRule type="cellIs" dxfId="25" priority="31" operator="between">
      <formula>1.15</formula>
      <formula>1.3</formula>
    </cfRule>
    <cfRule type="cellIs" dxfId="24" priority="32" operator="between">
      <formula>0.7</formula>
      <formula>0.85</formula>
    </cfRule>
    <cfRule type="cellIs" dxfId="23" priority="33" operator="between">
      <formula>0.85</formula>
      <formula>1.15</formula>
    </cfRule>
  </conditionalFormatting>
  <conditionalFormatting sqref="H5">
    <cfRule type="cellIs" dxfId="22" priority="26" stopIfTrue="1" operator="lessThan">
      <formula>0.75</formula>
    </cfRule>
    <cfRule type="cellIs" dxfId="21" priority="27" stopIfTrue="1" operator="between">
      <formula>0.75</formula>
      <formula>0.9</formula>
    </cfRule>
    <cfRule type="cellIs" dxfId="20" priority="28" operator="greaterThan">
      <formula>0.9</formula>
    </cfRule>
  </conditionalFormatting>
  <conditionalFormatting sqref="H5">
    <cfRule type="cellIs" dxfId="19" priority="25" stopIfTrue="1" operator="greaterThan">
      <formula>1.1</formula>
    </cfRule>
  </conditionalFormatting>
  <conditionalFormatting sqref="J27">
    <cfRule type="cellIs" dxfId="18" priority="17" operator="between">
      <formula>0.75</formula>
      <formula>0.9</formula>
    </cfRule>
    <cfRule type="cellIs" dxfId="17" priority="18" operator="lessThan">
      <formula>0.75</formula>
    </cfRule>
    <cfRule type="cellIs" dxfId="16" priority="19" operator="greaterThan">
      <formula>0.9</formula>
    </cfRule>
  </conditionalFormatting>
  <conditionalFormatting sqref="J29">
    <cfRule type="cellIs" dxfId="15" priority="14" operator="between">
      <formula>0.75</formula>
      <formula>0.9</formula>
    </cfRule>
    <cfRule type="cellIs" dxfId="14" priority="15" operator="lessThan">
      <formula>0.75</formula>
    </cfRule>
    <cfRule type="cellIs" dxfId="13" priority="16" operator="greaterThan">
      <formula>0.9</formula>
    </cfRule>
  </conditionalFormatting>
  <conditionalFormatting sqref="F8:F25">
    <cfRule type="cellIs" dxfId="12" priority="9" operator="lessThan">
      <formula>0.7</formula>
    </cfRule>
    <cfRule type="cellIs" dxfId="11" priority="10" operator="greaterThan">
      <formula>1.3</formula>
    </cfRule>
    <cfRule type="cellIs" dxfId="10" priority="11" operator="between">
      <formula>1.15</formula>
      <formula>1.3</formula>
    </cfRule>
    <cfRule type="cellIs" dxfId="9" priority="12" operator="between">
      <formula>0.7</formula>
      <formula>0.85</formula>
    </cfRule>
    <cfRule type="cellIs" dxfId="8" priority="13" operator="between">
      <formula>0.85</formula>
      <formula>1.15</formula>
    </cfRule>
  </conditionalFormatting>
  <conditionalFormatting sqref="F27">
    <cfRule type="cellIs" dxfId="7" priority="4" operator="lessThan">
      <formula>0.7</formula>
    </cfRule>
    <cfRule type="cellIs" dxfId="6" priority="5" operator="greaterThan">
      <formula>1.3</formula>
    </cfRule>
    <cfRule type="cellIs" dxfId="5" priority="6" operator="between">
      <formula>1.15</formula>
      <formula>1.3</formula>
    </cfRule>
    <cfRule type="cellIs" dxfId="4" priority="7" operator="between">
      <formula>0.7</formula>
      <formula>0.85</formula>
    </cfRule>
    <cfRule type="cellIs" dxfId="3" priority="8" operator="between">
      <formula>0.85</formula>
      <formula>1.15</formula>
    </cfRule>
  </conditionalFormatting>
  <conditionalFormatting sqref="F29">
    <cfRule type="cellIs" dxfId="2" priority="1" operator="between">
      <formula>0.75</formula>
      <formula>0.9</formula>
    </cfRule>
    <cfRule type="cellIs" dxfId="1" priority="2" operator="lessThan">
      <formula>0.75</formula>
    </cfRule>
    <cfRule type="cellIs" dxfId="0" priority="3" operator="greaterThan">
      <formula>0.9</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Banerjee, Ankit</dc:creator>
  <cp:lastModifiedBy>Banerjee, Ankit</cp:lastModifiedBy>
  <dcterms:created xsi:type="dcterms:W3CDTF">2015-06-05T18:17:20Z</dcterms:created>
  <dcterms:modified xsi:type="dcterms:W3CDTF">2023-04-15T08:50:41Z</dcterms:modified>
</cp:coreProperties>
</file>