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ABANERJ7\Desktop\DA\Courses\Udemy\Supply Chain Demand Planning (Sales Forecasting and S&amp;OP)\"/>
    </mc:Choice>
  </mc:AlternateContent>
  <xr:revisionPtr revIDLastSave="0" documentId="13_ncr:1_{DD2F763C-EEAE-41EA-A8AD-23DF7A65E96E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" l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E26" i="1" s="1"/>
  <c r="F26" i="1" s="1"/>
  <c r="G26" i="1" s="1"/>
  <c r="D3" i="1"/>
  <c r="E9" i="1" l="1"/>
  <c r="F9" i="1" s="1"/>
  <c r="G9" i="1" s="1"/>
  <c r="E14" i="1"/>
  <c r="F14" i="1" s="1"/>
  <c r="G14" i="1" s="1"/>
  <c r="E4" i="1"/>
  <c r="F4" i="1" s="1"/>
  <c r="G4" i="1" s="1"/>
  <c r="E25" i="1"/>
  <c r="F25" i="1" s="1"/>
  <c r="G25" i="1" s="1"/>
  <c r="E24" i="1"/>
  <c r="F24" i="1" s="1"/>
  <c r="G2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8" i="1"/>
  <c r="F8" i="1" s="1"/>
  <c r="G8" i="1" s="1"/>
  <c r="E19" i="1"/>
  <c r="F19" i="1" s="1"/>
  <c r="G19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7" i="1"/>
  <c r="F7" i="1" s="1"/>
  <c r="G7" i="1" s="1"/>
  <c r="E18" i="1"/>
  <c r="F18" i="1" s="1"/>
  <c r="G18" i="1" s="1"/>
  <c r="E6" i="1"/>
  <c r="F6" i="1" s="1"/>
  <c r="G6" i="1" s="1"/>
  <c r="E17" i="1"/>
  <c r="F17" i="1" s="1"/>
  <c r="G17" i="1" s="1"/>
  <c r="E5" i="1"/>
  <c r="F5" i="1" s="1"/>
  <c r="G5" i="1" s="1"/>
  <c r="E16" i="1"/>
  <c r="F16" i="1" s="1"/>
  <c r="G16" i="1" s="1"/>
  <c r="E15" i="1"/>
  <c r="F15" i="1" s="1"/>
  <c r="G15" i="1" s="1"/>
  <c r="F28" i="1" l="1"/>
</calcChain>
</file>

<file path=xl/sharedStrings.xml><?xml version="1.0" encoding="utf-8"?>
<sst xmlns="http://schemas.openxmlformats.org/spreadsheetml/2006/main" count="38" uniqueCount="26">
  <si>
    <t>Period</t>
  </si>
  <si>
    <t>Month</t>
  </si>
  <si>
    <t>Actual</t>
  </si>
  <si>
    <t>SFC</t>
  </si>
  <si>
    <t>Error</t>
  </si>
  <si>
    <t>Abs Error</t>
  </si>
  <si>
    <t>%MAPE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</si>
  <si>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</si>
  <si>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</si>
  <si>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</si>
  <si>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</si>
  <si>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</si>
  <si>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</si>
  <si>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</si>
  <si>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</si>
  <si>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</si>
  <si>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</si>
  <si>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</si>
  <si>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</si>
  <si>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</t>
  </si>
  <si>
    <t>F</t>
  </si>
  <si>
    <t>Exponential Smoothing</t>
  </si>
  <si>
    <t>ALPHA(a)</t>
  </si>
  <si>
    <t>F(t+1) =  α * Dt + (1 -  α) * Ft</t>
  </si>
  <si>
    <t xml:space="preserve">Total : </t>
  </si>
  <si>
    <r>
      <rPr>
        <b/>
        <sz val="11"/>
        <color theme="1"/>
        <rFont val="Calibri"/>
        <family val="2"/>
        <scheme val="minor"/>
      </rPr>
      <t>Step : Used "Goal Seek" method in What-If Analysis</t>
    </r>
    <r>
      <rPr>
        <sz val="11"/>
        <color theme="1"/>
        <rFont val="Calibri"/>
        <family val="2"/>
        <scheme val="minor"/>
      </rPr>
      <t xml:space="preserve">
1. Set Value = G28 (Overall MAPE%)
2. To Value = 0 (We want MAPE% as minimum as possible)
3. By Changing Values = J3 (alpha value)
</t>
    </r>
    <r>
      <rPr>
        <b/>
        <sz val="11"/>
        <color theme="1"/>
        <rFont val="Calibri"/>
        <family val="2"/>
        <scheme val="minor"/>
      </rPr>
      <t>The reason we used Goal Seek is to get the alpha value which gives the least MAPE%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</si>
</sst>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2" fillId="0" borderId="0" xfId="0" applyFont="1"/>
    <xf numFmtId="1" fontId="0" fillId="0" borderId="0" xfId="0" applyNumberFormat="1"/>
    <xf numFmtId="9" fontId="0" fillId="0" borderId="0" xfId="1" applyFont="1"/>
    <xf numFmtId="1" fontId="0" fillId="5" borderId="0" xfId="0" applyNumberFormat="1" applyFill="1"/>
    <xf numFmtId="9" fontId="0" fillId="5" borderId="0" xfId="1" applyFont="1" applyFill="1"/>
    <xf numFmtId="0" fontId="0" fillId="0" borderId="2" xfId="0" applyBorder="1"/>
    <xf numFmtId="0" fontId="0" fillId="6" borderId="2" xfId="0" applyFill="1" applyBorder="1"/>
    <xf numFmtId="1" fontId="0" fillId="6" borderId="2" xfId="0" applyNumberFormat="1" applyFill="1" applyBorder="1"/>
    <xf numFmtId="9" fontId="0" fillId="2" borderId="3" xfId="1" applyFont="1" applyFill="1" applyBorder="1"/>
    <xf numFmtId="0" fontId="2" fillId="0" borderId="1" xfId="0" applyFont="1" applyBorder="1"/>
    <xf numFmtId="0" fontId="0" fillId="7" borderId="0" xfId="0" applyFill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3"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Actual vs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Actual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Sheet1!$B$3:$B$26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Sheet1!$C$3:$C$26</c:f>
              <c:numCache>
                <c:formatCode>General</c:formatCode>
                <c:ptCount val="24"/>
                <c:pt idx="0">
                  <c:v>20</c:v>
                </c:pt>
                <c:pt idx="1">
                  <c:v>15</c:v>
                </c:pt>
                <c:pt idx="2">
                  <c:v>44</c:v>
                </c:pt>
                <c:pt idx="3">
                  <c:v>37</c:v>
                </c:pt>
                <c:pt idx="4">
                  <c:v>60</c:v>
                </c:pt>
                <c:pt idx="5">
                  <c:v>74</c:v>
                </c:pt>
                <c:pt idx="6">
                  <c:v>60</c:v>
                </c:pt>
                <c:pt idx="7">
                  <c:v>50</c:v>
                </c:pt>
                <c:pt idx="8">
                  <c:v>120</c:v>
                </c:pt>
                <c:pt idx="9">
                  <c:v>105</c:v>
                </c:pt>
                <c:pt idx="10">
                  <c:v>135</c:v>
                </c:pt>
                <c:pt idx="11">
                  <c:v>120</c:v>
                </c:pt>
                <c:pt idx="12">
                  <c:v>130</c:v>
                </c:pt>
                <c:pt idx="13">
                  <c:v>110</c:v>
                </c:pt>
                <c:pt idx="14">
                  <c:v>110</c:v>
                </c:pt>
                <c:pt idx="15">
                  <c:v>112</c:v>
                </c:pt>
                <c:pt idx="16">
                  <c:v>101</c:v>
                </c:pt>
                <c:pt idx="17">
                  <c:v>107</c:v>
                </c:pt>
                <c:pt idx="18">
                  <c:v>102</c:v>
                </c:pt>
                <c:pt idx="19">
                  <c:v>117</c:v>
                </c:pt>
                <c:pt idx="20">
                  <c:v>124</c:v>
                </c:pt>
                <c:pt idx="21">
                  <c:v>119</c:v>
                </c:pt>
                <c:pt idx="22">
                  <c:v>121</c:v>
                </c:pt>
                <c:pt idx="2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2-454A-8D78-D6F93D83FAF5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SFC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Sheet1!$B$3:$B$26</c:f>
              <c:strCache>
                <c:ptCount val="2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</c:strCache>
            </c:strRef>
          </c:cat>
          <c:val>
            <c:numRef>
              <c:f>Sheet1!$D$3:$D$26</c:f>
              <c:numCache>
                <c:formatCode>0</c:formatCode>
                <c:ptCount val="24"/>
                <c:pt idx="0">
                  <c:v>29</c:v>
                </c:pt>
                <c:pt idx="1">
                  <c:v>22.00634924352169</c:v>
                </c:pt>
                <c:pt idx="2">
                  <c:v>16.561909278287612</c:v>
                </c:pt>
                <c:pt idx="3">
                  <c:v>37.883289715201428</c:v>
                </c:pt>
                <c:pt idx="4">
                  <c:v>37.196909739100548</c:v>
                </c:pt>
                <c:pt idx="5">
                  <c:v>54.916559678343063</c:v>
                </c:pt>
                <c:pt idx="6">
                  <c:v>69.745772660761375</c:v>
                </c:pt>
                <c:pt idx="7">
                  <c:v>62.172602622828101</c:v>
                </c:pt>
                <c:pt idx="8">
                  <c:v>52.713610229333483</c:v>
                </c:pt>
                <c:pt idx="9">
                  <c:v>105.00000030936863</c:v>
                </c:pt>
                <c:pt idx="10">
                  <c:v>105.00000006896683</c:v>
                </c:pt>
                <c:pt idx="11">
                  <c:v>128.31216920363565</c:v>
                </c:pt>
                <c:pt idx="12">
                  <c:v>121.85301271041541</c:v>
                </c:pt>
                <c:pt idx="13">
                  <c:v>128.183810912729</c:v>
                </c:pt>
                <c:pt idx="14">
                  <c:v>114.05367502989948</c:v>
                </c:pt>
                <c:pt idx="15">
                  <c:v>110.90367642552462</c:v>
                </c:pt>
                <c:pt idx="16">
                  <c:v>111.75559911396626</c:v>
                </c:pt>
                <c:pt idx="17">
                  <c:v>103.39772090510318</c:v>
                </c:pt>
                <c:pt idx="18">
                  <c:v>106.19695222922221</c:v>
                </c:pt>
                <c:pt idx="19">
                  <c:v>102.93561688113296</c:v>
                </c:pt>
                <c:pt idx="20">
                  <c:v>113.86465950765133</c:v>
                </c:pt>
                <c:pt idx="21">
                  <c:v>121.74055191892683</c:v>
                </c:pt>
                <c:pt idx="22">
                  <c:v>119.61094491881897</c:v>
                </c:pt>
                <c:pt idx="23">
                  <c:v>120.69034115429584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2-454A-8D78-D6F93D83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042856"/>
        <c:axId val="508042528"/>
      </c:lineChart>
      <c:catAx>
        <c:axId val="50804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2528"/>
        <c:crosses val="autoZero"/>
        <c:auto val="1"/>
        <c:lblAlgn val="ctr"/>
        <c:lblOffset val="100"/>
        <c:noMultiLvlLbl val="0"/>
      </c:catAx>
      <c:valAx>
        <c:axId val="50804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042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15</xdr:col>
      <xdr:colOff>314325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D7F51F-764E-84F5-89BC-86D9D66F2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55B0AF-A3A2-481D-89BC-255AA53A8A06}" name="Table1" displayName="Table1" ref="A2:G26" totalsRowShown="0">
  <autoFilter ref="A2:G26" xr:uid="{BE55B0AF-A3A2-481D-89BC-255AA53A8A06}"/>
  <tableColumns count="7">
    <tableColumn id="1" xr3:uid="{736DEEC0-A69E-457A-9264-3322C5A03910}" name="Period"/>
    <tableColumn id="2" xr3:uid="{FF38A07F-8D1F-431D-BA84-32677ADEFB88}" name="Month"/>
    <tableColumn id="3" xr3:uid="{7C8256DE-5959-4B7F-8703-F7309F847F6F}" name="Actual"/>
    <tableColumn id="4" xr3:uid="{2E7A9924-7755-435E-B22F-AC4835A0F8BA}" name="SFC" dataDxfId="2">
      <calculatedColumnFormula>AVERAGE(C3:C6)</calculatedColumnFormula>
    </tableColumn>
    <tableColumn id="5" xr3:uid="{89A4FCF8-ADF4-4A19-A987-37769DF43C9E}" name="Error" dataDxfId="1">
      <calculatedColumnFormula>Table1[[#This Row],[SFC]]-Table1[[#This Row],[Actual]]</calculatedColumnFormula>
    </tableColumn>
    <tableColumn id="6" xr3:uid="{5BF5B5E5-086C-409D-9D95-42C634C342ED}" name="Abs Error" dataDxfId="0">
      <calculatedColumnFormula>ABS(Table1[[#This Row],[Error]])</calculatedColumnFormula>
    </tableColumn>
    <tableColumn id="7" xr3:uid="{49B69357-3312-4F89-8A33-A98B4F430B45}" name="%MAPE" dataCellStyle="Percent">
      <calculatedColumnFormula>Table1[[#This Row],[Abs Error]]/Table1[[#This Row],[Actual]]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"/>
  <sheetViews>
    <sheetView tabSelected="1" topLeftCell="A4" zoomScale="80" zoomScaleNormal="80" workbookViewId="0">
      <selection activeCell="R12" sqref="R12"/>
    </sheetView>
  </sheetViews>
  <sheetFormatPr defaultRowHeight="14.5" x14ac:dyDescent="0.35"/>
  <cols>
    <col min="6" max="6" width="10.6328125" customWidth="1"/>
    <col min="7" max="7" width="9.26953125" customWidth="1"/>
    <col min="8" max="8" width="4.08984375" customWidth="1"/>
  </cols>
  <sheetData>
    <row r="1" spans="1:14" x14ac:dyDescent="0.35">
      <c r="C1" s="5" t="s">
        <v>19</v>
      </c>
      <c r="D1" s="5" t="s">
        <v>20</v>
      </c>
      <c r="H1" s="4"/>
      <c r="I1" s="2" t="s">
        <v>21</v>
      </c>
      <c r="J1" s="3"/>
      <c r="K1" s="3"/>
      <c r="L1" s="3"/>
      <c r="M1" s="3"/>
      <c r="N1" s="3"/>
    </row>
    <row r="2" spans="1:14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4"/>
      <c r="I2" s="3"/>
      <c r="J2" s="3"/>
      <c r="K2" s="3"/>
      <c r="L2" s="3"/>
      <c r="M2" s="3"/>
      <c r="N2" s="3"/>
    </row>
    <row r="3" spans="1:14" x14ac:dyDescent="0.35">
      <c r="A3">
        <v>1</v>
      </c>
      <c r="B3" t="s">
        <v>7</v>
      </c>
      <c r="C3">
        <v>20</v>
      </c>
      <c r="D3" s="7">
        <f t="shared" ref="D3:D26" si="0">AVERAGE(C3:C6)</f>
        <v>29</v>
      </c>
      <c r="E3" s="9"/>
      <c r="F3" s="9"/>
      <c r="G3" s="10"/>
      <c r="H3" s="4"/>
      <c r="I3" s="6" t="s">
        <v>22</v>
      </c>
      <c r="J3">
        <v>0.77707230627536783</v>
      </c>
      <c r="K3" s="1" t="s">
        <v>23</v>
      </c>
      <c r="L3" s="1"/>
      <c r="M3" s="1"/>
      <c r="N3" s="1"/>
    </row>
    <row r="4" spans="1:14" x14ac:dyDescent="0.35">
      <c r="A4">
        <v>2</v>
      </c>
      <c r="B4" t="s">
        <v>8</v>
      </c>
      <c r="C4">
        <v>15</v>
      </c>
      <c r="D4" s="7">
        <f>$J$3*C3+(1-$J$3)*D3</f>
        <v>22.00634924352169</v>
      </c>
      <c r="E4" s="7">
        <f>Table1[[#This Row],[SFC]]-Table1[[#This Row],[Actual]]</f>
        <v>7.0063492435216901</v>
      </c>
      <c r="F4" s="7">
        <f>ABS(Table1[[#This Row],[Error]])</f>
        <v>7.0063492435216901</v>
      </c>
      <c r="G4" s="8">
        <f>Table1[[#This Row],[Abs Error]]/Table1[[#This Row],[Actual]]</f>
        <v>0.46708994956811267</v>
      </c>
      <c r="H4" s="4"/>
    </row>
    <row r="5" spans="1:14" x14ac:dyDescent="0.35">
      <c r="A5">
        <v>3</v>
      </c>
      <c r="B5" t="s">
        <v>9</v>
      </c>
      <c r="C5">
        <v>44</v>
      </c>
      <c r="D5" s="7">
        <f t="shared" ref="D5:D26" si="1">$J$3*C4+(1-$J$3)*D4</f>
        <v>16.561909278287612</v>
      </c>
      <c r="E5" s="7">
        <f>Table1[[#This Row],[SFC]]-Table1[[#This Row],[Actual]]</f>
        <v>-27.438090721712388</v>
      </c>
      <c r="F5" s="7">
        <f>ABS(Table1[[#This Row],[Error]])</f>
        <v>27.438090721712388</v>
      </c>
      <c r="G5" s="8">
        <f>Table1[[#This Row],[Abs Error]]/Table1[[#This Row],[Actual]]</f>
        <v>0.62359297094800881</v>
      </c>
      <c r="H5" s="4"/>
    </row>
    <row r="6" spans="1:14" x14ac:dyDescent="0.35">
      <c r="A6">
        <v>4</v>
      </c>
      <c r="B6" t="s">
        <v>10</v>
      </c>
      <c r="C6">
        <v>37</v>
      </c>
      <c r="D6" s="7">
        <f t="shared" si="1"/>
        <v>37.883289715201428</v>
      </c>
      <c r="E6" s="7">
        <f>Table1[[#This Row],[SFC]]-Table1[[#This Row],[Actual]]</f>
        <v>0.88328971520142829</v>
      </c>
      <c r="F6" s="7">
        <f>ABS(Table1[[#This Row],[Error]])</f>
        <v>0.88328971520142829</v>
      </c>
      <c r="G6" s="8">
        <f>Table1[[#This Row],[Abs Error]]/Table1[[#This Row],[Actual]]</f>
        <v>2.3872695005444009E-2</v>
      </c>
      <c r="H6" s="4"/>
    </row>
    <row r="7" spans="1:14" x14ac:dyDescent="0.35">
      <c r="A7">
        <v>5</v>
      </c>
      <c r="B7" t="s">
        <v>11</v>
      </c>
      <c r="C7">
        <v>60</v>
      </c>
      <c r="D7" s="7">
        <f t="shared" si="1"/>
        <v>37.196909739100548</v>
      </c>
      <c r="E7" s="7">
        <f>Table1[[#This Row],[SFC]]-Table1[[#This Row],[Actual]]</f>
        <v>-22.803090260899452</v>
      </c>
      <c r="F7" s="7">
        <f>ABS(Table1[[#This Row],[Error]])</f>
        <v>22.803090260899452</v>
      </c>
      <c r="G7" s="8">
        <f>Table1[[#This Row],[Abs Error]]/Table1[[#This Row],[Actual]]</f>
        <v>0.38005150434832419</v>
      </c>
      <c r="H7" s="4"/>
    </row>
    <row r="8" spans="1:14" x14ac:dyDescent="0.35">
      <c r="A8">
        <v>6</v>
      </c>
      <c r="B8" t="s">
        <v>12</v>
      </c>
      <c r="C8">
        <v>74</v>
      </c>
      <c r="D8" s="7">
        <f t="shared" si="1"/>
        <v>54.916559678343063</v>
      </c>
      <c r="E8" s="7">
        <f>Table1[[#This Row],[SFC]]-Table1[[#This Row],[Actual]]</f>
        <v>-19.083440321656937</v>
      </c>
      <c r="F8" s="7">
        <f>ABS(Table1[[#This Row],[Error]])</f>
        <v>19.083440321656937</v>
      </c>
      <c r="G8" s="8">
        <f>Table1[[#This Row],[Abs Error]]/Table1[[#This Row],[Actual]]</f>
        <v>0.25788432867103966</v>
      </c>
      <c r="H8" s="4"/>
    </row>
    <row r="9" spans="1:14" x14ac:dyDescent="0.35">
      <c r="A9">
        <v>7</v>
      </c>
      <c r="B9" t="s">
        <v>13</v>
      </c>
      <c r="C9">
        <v>60</v>
      </c>
      <c r="D9" s="7">
        <f t="shared" si="1"/>
        <v>69.745772660761375</v>
      </c>
      <c r="E9" s="7">
        <f>Table1[[#This Row],[SFC]]-Table1[[#This Row],[Actual]]</f>
        <v>9.7457726607613751</v>
      </c>
      <c r="F9" s="7">
        <f>ABS(Table1[[#This Row],[Error]])</f>
        <v>9.7457726607613751</v>
      </c>
      <c r="G9" s="8">
        <f>Table1[[#This Row],[Abs Error]]/Table1[[#This Row],[Actual]]</f>
        <v>0.16242954434602291</v>
      </c>
      <c r="H9" s="4"/>
    </row>
    <row r="10" spans="1:14" x14ac:dyDescent="0.35">
      <c r="A10">
        <v>8</v>
      </c>
      <c r="B10" t="s">
        <v>14</v>
      </c>
      <c r="C10">
        <v>50</v>
      </c>
      <c r="D10" s="7">
        <f t="shared" si="1"/>
        <v>62.172602622828101</v>
      </c>
      <c r="E10" s="7">
        <f>Table1[[#This Row],[SFC]]-Table1[[#This Row],[Actual]]</f>
        <v>12.172602622828101</v>
      </c>
      <c r="F10" s="7">
        <f>ABS(Table1[[#This Row],[Error]])</f>
        <v>12.172602622828101</v>
      </c>
      <c r="G10" s="8">
        <f>Table1[[#This Row],[Abs Error]]/Table1[[#This Row],[Actual]]</f>
        <v>0.24345205245656204</v>
      </c>
      <c r="H10" s="4"/>
    </row>
    <row r="11" spans="1:14" x14ac:dyDescent="0.35">
      <c r="A11">
        <v>9</v>
      </c>
      <c r="B11" t="s">
        <v>15</v>
      </c>
      <c r="C11">
        <v>120</v>
      </c>
      <c r="D11" s="7">
        <f t="shared" si="1"/>
        <v>52.713610229333483</v>
      </c>
      <c r="E11" s="7">
        <f>Table1[[#This Row],[SFC]]-Table1[[#This Row],[Actual]]</f>
        <v>-67.286389770666517</v>
      </c>
      <c r="F11" s="7">
        <f>ABS(Table1[[#This Row],[Error]])</f>
        <v>67.286389770666517</v>
      </c>
      <c r="G11" s="8">
        <f>Table1[[#This Row],[Abs Error]]/Table1[[#This Row],[Actual]]</f>
        <v>0.56071991475555427</v>
      </c>
      <c r="H11" s="4"/>
    </row>
    <row r="12" spans="1:14" x14ac:dyDescent="0.35">
      <c r="A12">
        <v>10</v>
      </c>
      <c r="B12" t="s">
        <v>16</v>
      </c>
      <c r="C12">
        <v>105</v>
      </c>
      <c r="D12" s="7">
        <f t="shared" si="1"/>
        <v>105.00000030936863</v>
      </c>
      <c r="E12" s="7">
        <f>Table1[[#This Row],[SFC]]-Table1[[#This Row],[Actual]]</f>
        <v>3.0936863026909123E-7</v>
      </c>
      <c r="F12" s="7">
        <f>ABS(Table1[[#This Row],[Error]])</f>
        <v>3.0936863026909123E-7</v>
      </c>
      <c r="G12" s="8">
        <f>Table1[[#This Row],[Abs Error]]/Table1[[#This Row],[Actual]]</f>
        <v>2.9463679073246783E-9</v>
      </c>
      <c r="H12" s="4"/>
    </row>
    <row r="13" spans="1:14" x14ac:dyDescent="0.35">
      <c r="A13">
        <v>11</v>
      </c>
      <c r="B13" t="s">
        <v>17</v>
      </c>
      <c r="C13">
        <v>135</v>
      </c>
      <c r="D13" s="7">
        <f t="shared" si="1"/>
        <v>105.00000006896683</v>
      </c>
      <c r="E13" s="7">
        <f>Table1[[#This Row],[SFC]]-Table1[[#This Row],[Actual]]</f>
        <v>-29.999999931033173</v>
      </c>
      <c r="F13" s="7">
        <f>ABS(Table1[[#This Row],[Error]])</f>
        <v>29.999999931033173</v>
      </c>
      <c r="G13" s="8">
        <f>Table1[[#This Row],[Abs Error]]/Table1[[#This Row],[Actual]]</f>
        <v>0.22222222171135683</v>
      </c>
      <c r="H13" s="4"/>
    </row>
    <row r="14" spans="1:14" x14ac:dyDescent="0.35">
      <c r="A14">
        <v>12</v>
      </c>
      <c r="B14" t="s">
        <v>18</v>
      </c>
      <c r="C14">
        <v>120</v>
      </c>
      <c r="D14" s="7">
        <f t="shared" si="1"/>
        <v>128.31216920363565</v>
      </c>
      <c r="E14" s="7">
        <f>Table1[[#This Row],[SFC]]-Table1[[#This Row],[Actual]]</f>
        <v>8.3121692036356478</v>
      </c>
      <c r="F14" s="7">
        <f>ABS(Table1[[#This Row],[Error]])</f>
        <v>8.3121692036356478</v>
      </c>
      <c r="G14" s="8">
        <f>Table1[[#This Row],[Abs Error]]/Table1[[#This Row],[Actual]]</f>
        <v>6.9268076696963735E-2</v>
      </c>
      <c r="H14" s="4"/>
    </row>
    <row r="15" spans="1:14" x14ac:dyDescent="0.35">
      <c r="A15">
        <v>13</v>
      </c>
      <c r="B15" t="s">
        <v>7</v>
      </c>
      <c r="C15">
        <v>130</v>
      </c>
      <c r="D15" s="7">
        <f t="shared" si="1"/>
        <v>121.85301271041541</v>
      </c>
      <c r="E15" s="7">
        <f>Table1[[#This Row],[SFC]]-Table1[[#This Row],[Actual]]</f>
        <v>-8.1469872895845867</v>
      </c>
      <c r="F15" s="7">
        <f>ABS(Table1[[#This Row],[Error]])</f>
        <v>8.1469872895845867</v>
      </c>
      <c r="G15" s="8">
        <f>Table1[[#This Row],[Abs Error]]/Table1[[#This Row],[Actual]]</f>
        <v>6.2669132996804516E-2</v>
      </c>
      <c r="H15" s="4"/>
    </row>
    <row r="16" spans="1:14" x14ac:dyDescent="0.35">
      <c r="A16">
        <v>14</v>
      </c>
      <c r="B16" t="s">
        <v>8</v>
      </c>
      <c r="C16">
        <v>110</v>
      </c>
      <c r="D16" s="7">
        <f t="shared" si="1"/>
        <v>128.183810912729</v>
      </c>
      <c r="E16" s="7">
        <f>Table1[[#This Row],[SFC]]-Table1[[#This Row],[Actual]]</f>
        <v>18.183810912729001</v>
      </c>
      <c r="F16" s="7">
        <f>ABS(Table1[[#This Row],[Error]])</f>
        <v>18.183810912729001</v>
      </c>
      <c r="G16" s="8">
        <f>Table1[[#This Row],[Abs Error]]/Table1[[#This Row],[Actual]]</f>
        <v>0.16530737193390002</v>
      </c>
      <c r="H16" s="4"/>
    </row>
    <row r="17" spans="1:15" x14ac:dyDescent="0.35">
      <c r="A17">
        <v>15</v>
      </c>
      <c r="B17" t="s">
        <v>9</v>
      </c>
      <c r="C17">
        <v>110</v>
      </c>
      <c r="D17" s="7">
        <f t="shared" si="1"/>
        <v>114.05367502989948</v>
      </c>
      <c r="E17" s="7">
        <f>Table1[[#This Row],[SFC]]-Table1[[#This Row],[Actual]]</f>
        <v>4.0536750298994804</v>
      </c>
      <c r="F17" s="7">
        <f>ABS(Table1[[#This Row],[Error]])</f>
        <v>4.0536750298994804</v>
      </c>
      <c r="G17" s="8">
        <f>Table1[[#This Row],[Abs Error]]/Table1[[#This Row],[Actual]]</f>
        <v>3.6851591180904364E-2</v>
      </c>
      <c r="H17" s="4"/>
    </row>
    <row r="18" spans="1:15" x14ac:dyDescent="0.35">
      <c r="A18">
        <v>16</v>
      </c>
      <c r="B18" t="s">
        <v>10</v>
      </c>
      <c r="C18">
        <v>112</v>
      </c>
      <c r="D18" s="7">
        <f t="shared" si="1"/>
        <v>110.90367642552462</v>
      </c>
      <c r="E18" s="7">
        <f>Table1[[#This Row],[SFC]]-Table1[[#This Row],[Actual]]</f>
        <v>-1.0963235744753774</v>
      </c>
      <c r="F18" s="7">
        <f>ABS(Table1[[#This Row],[Error]])</f>
        <v>1.0963235744753774</v>
      </c>
      <c r="G18" s="8">
        <f>Table1[[#This Row],[Abs Error]]/Table1[[#This Row],[Actual]]</f>
        <v>9.7886033435301556E-3</v>
      </c>
      <c r="H18" s="4"/>
    </row>
    <row r="19" spans="1:15" x14ac:dyDescent="0.35">
      <c r="A19">
        <v>17</v>
      </c>
      <c r="B19" t="s">
        <v>11</v>
      </c>
      <c r="C19">
        <v>101</v>
      </c>
      <c r="D19" s="7">
        <f t="shared" si="1"/>
        <v>111.75559911396626</v>
      </c>
      <c r="E19" s="7">
        <f>Table1[[#This Row],[SFC]]-Table1[[#This Row],[Actual]]</f>
        <v>10.755599113966255</v>
      </c>
      <c r="F19" s="7">
        <f>ABS(Table1[[#This Row],[Error]])</f>
        <v>10.755599113966255</v>
      </c>
      <c r="G19" s="8">
        <f>Table1[[#This Row],[Abs Error]]/Table1[[#This Row],[Actual]]</f>
        <v>0.10649108033629956</v>
      </c>
      <c r="H19" s="4"/>
    </row>
    <row r="20" spans="1:15" x14ac:dyDescent="0.35">
      <c r="A20">
        <v>18</v>
      </c>
      <c r="B20" t="s">
        <v>12</v>
      </c>
      <c r="C20">
        <v>107</v>
      </c>
      <c r="D20" s="7">
        <f t="shared" si="1"/>
        <v>103.39772090510318</v>
      </c>
      <c r="E20" s="7">
        <f>Table1[[#This Row],[SFC]]-Table1[[#This Row],[Actual]]</f>
        <v>-3.6022790948968151</v>
      </c>
      <c r="F20" s="7">
        <f>ABS(Table1[[#This Row],[Error]])</f>
        <v>3.6022790948968151</v>
      </c>
      <c r="G20" s="8">
        <f>Table1[[#This Row],[Abs Error]]/Table1[[#This Row],[Actual]]</f>
        <v>3.3666159765390793E-2</v>
      </c>
      <c r="H20" s="4"/>
    </row>
    <row r="21" spans="1:15" x14ac:dyDescent="0.35">
      <c r="A21">
        <v>19</v>
      </c>
      <c r="B21" t="s">
        <v>13</v>
      </c>
      <c r="C21">
        <v>102</v>
      </c>
      <c r="D21" s="7">
        <f t="shared" si="1"/>
        <v>106.19695222922221</v>
      </c>
      <c r="E21" s="7">
        <f>Table1[[#This Row],[SFC]]-Table1[[#This Row],[Actual]]</f>
        <v>4.1969522292222052</v>
      </c>
      <c r="F21" s="7">
        <f>ABS(Table1[[#This Row],[Error]])</f>
        <v>4.1969522292222052</v>
      </c>
      <c r="G21" s="8">
        <f>Table1[[#This Row],[Abs Error]]/Table1[[#This Row],[Actual]]</f>
        <v>4.114659048257064E-2</v>
      </c>
      <c r="H21" s="4"/>
      <c r="I21" s="16" t="s">
        <v>25</v>
      </c>
      <c r="J21" s="16"/>
      <c r="K21" s="16"/>
      <c r="L21" s="16"/>
      <c r="M21" s="16"/>
      <c r="N21" s="16"/>
      <c r="O21" s="16"/>
    </row>
    <row r="22" spans="1:15" x14ac:dyDescent="0.35">
      <c r="A22">
        <v>20</v>
      </c>
      <c r="B22" t="s">
        <v>14</v>
      </c>
      <c r="C22">
        <v>117</v>
      </c>
      <c r="D22" s="7">
        <f t="shared" si="1"/>
        <v>102.93561688113296</v>
      </c>
      <c r="E22" s="7">
        <f>Table1[[#This Row],[SFC]]-Table1[[#This Row],[Actual]]</f>
        <v>-14.064383118867042</v>
      </c>
      <c r="F22" s="7">
        <f>ABS(Table1[[#This Row],[Error]])</f>
        <v>14.064383118867042</v>
      </c>
      <c r="G22" s="8">
        <f>Table1[[#This Row],[Abs Error]]/Table1[[#This Row],[Actual]]</f>
        <v>0.12020840272535933</v>
      </c>
      <c r="H22" s="4"/>
      <c r="I22" s="16"/>
      <c r="J22" s="16"/>
      <c r="K22" s="16"/>
      <c r="L22" s="16"/>
      <c r="M22" s="16"/>
      <c r="N22" s="16"/>
      <c r="O22" s="16"/>
    </row>
    <row r="23" spans="1:15" x14ac:dyDescent="0.35">
      <c r="A23">
        <v>21</v>
      </c>
      <c r="B23" t="s">
        <v>15</v>
      </c>
      <c r="C23">
        <v>124</v>
      </c>
      <c r="D23" s="7">
        <f t="shared" si="1"/>
        <v>113.86465950765133</v>
      </c>
      <c r="E23" s="7">
        <f>Table1[[#This Row],[SFC]]-Table1[[#This Row],[Actual]]</f>
        <v>-10.135340492348675</v>
      </c>
      <c r="F23" s="7">
        <f>ABS(Table1[[#This Row],[Error]])</f>
        <v>10.135340492348675</v>
      </c>
      <c r="G23" s="8">
        <f>Table1[[#This Row],[Abs Error]]/Table1[[#This Row],[Actual]]</f>
        <v>8.173661687377963E-2</v>
      </c>
      <c r="H23" s="4"/>
      <c r="I23" s="16"/>
      <c r="J23" s="16"/>
      <c r="K23" s="16"/>
      <c r="L23" s="16"/>
      <c r="M23" s="16"/>
      <c r="N23" s="16"/>
      <c r="O23" s="16"/>
    </row>
    <row r="24" spans="1:15" x14ac:dyDescent="0.35">
      <c r="A24">
        <v>22</v>
      </c>
      <c r="B24" t="s">
        <v>16</v>
      </c>
      <c r="C24">
        <v>119</v>
      </c>
      <c r="D24" s="7">
        <f t="shared" si="1"/>
        <v>121.74055191892683</v>
      </c>
      <c r="E24" s="7">
        <f>Table1[[#This Row],[SFC]]-Table1[[#This Row],[Actual]]</f>
        <v>2.7405519189268261</v>
      </c>
      <c r="F24" s="7">
        <f>ABS(Table1[[#This Row],[Error]])</f>
        <v>2.7405519189268261</v>
      </c>
      <c r="G24" s="8">
        <f>Table1[[#This Row],[Abs Error]]/Table1[[#This Row],[Actual]]</f>
        <v>2.3029848058208624E-2</v>
      </c>
      <c r="H24" s="4"/>
      <c r="I24" s="16"/>
      <c r="J24" s="16"/>
      <c r="K24" s="16"/>
      <c r="L24" s="16"/>
      <c r="M24" s="16"/>
      <c r="N24" s="16"/>
      <c r="O24" s="16"/>
    </row>
    <row r="25" spans="1:15" x14ac:dyDescent="0.35">
      <c r="A25">
        <v>23</v>
      </c>
      <c r="B25" t="s">
        <v>17</v>
      </c>
      <c r="C25">
        <v>121</v>
      </c>
      <c r="D25" s="7">
        <f t="shared" si="1"/>
        <v>119.61094491881897</v>
      </c>
      <c r="E25" s="7">
        <f>Table1[[#This Row],[SFC]]-Table1[[#This Row],[Actual]]</f>
        <v>-1.3890550811810272</v>
      </c>
      <c r="F25" s="7">
        <f>ABS(Table1[[#This Row],[Error]])</f>
        <v>1.3890550811810272</v>
      </c>
      <c r="G25" s="8">
        <f>Table1[[#This Row],[Abs Error]]/Table1[[#This Row],[Actual]]</f>
        <v>1.1479794059347332E-2</v>
      </c>
      <c r="H25" s="4"/>
      <c r="I25" s="16"/>
      <c r="J25" s="16"/>
      <c r="K25" s="16"/>
      <c r="L25" s="16"/>
      <c r="M25" s="16"/>
      <c r="N25" s="16"/>
      <c r="O25" s="16"/>
    </row>
    <row r="26" spans="1:15" x14ac:dyDescent="0.35">
      <c r="A26">
        <v>24</v>
      </c>
      <c r="B26" t="s">
        <v>18</v>
      </c>
      <c r="C26">
        <v>124</v>
      </c>
      <c r="D26" s="7">
        <f t="shared" si="1"/>
        <v>120.69034115429584</v>
      </c>
      <c r="E26" s="7">
        <f>Table1[[#This Row],[SFC]]-Table1[[#This Row],[Actual]]</f>
        <v>-3.3096588457041634</v>
      </c>
      <c r="F26" s="7">
        <f>ABS(Table1[[#This Row],[Error]])</f>
        <v>3.3096588457041634</v>
      </c>
      <c r="G26" s="8">
        <f>Table1[[#This Row],[Abs Error]]/Table1[[#This Row],[Actual]]</f>
        <v>2.6690797142775512E-2</v>
      </c>
      <c r="H26" s="4"/>
      <c r="I26" s="16"/>
      <c r="J26" s="16"/>
      <c r="K26" s="16"/>
      <c r="L26" s="16"/>
      <c r="M26" s="16"/>
      <c r="N26" s="16"/>
      <c r="O26" s="16"/>
    </row>
    <row r="27" spans="1:15" x14ac:dyDescent="0.35">
      <c r="I27" s="16"/>
      <c r="J27" s="16"/>
      <c r="K27" s="16"/>
      <c r="L27" s="16"/>
      <c r="M27" s="16"/>
      <c r="N27" s="16"/>
      <c r="O27" s="16"/>
    </row>
    <row r="28" spans="1:15" x14ac:dyDescent="0.35">
      <c r="A28" s="15" t="s">
        <v>24</v>
      </c>
      <c r="B28" s="11"/>
      <c r="C28" s="12">
        <f>SUM(Table1[Actual])</f>
        <v>2217</v>
      </c>
      <c r="D28" s="11"/>
      <c r="E28" s="11"/>
      <c r="F28" s="13">
        <f>SUM(F4:F26)</f>
        <v>286.40581146308682</v>
      </c>
      <c r="G28" s="14">
        <v>0.7771699565649034</v>
      </c>
    </row>
  </sheetData>
  <mergeCells count="3">
    <mergeCell ref="I1:N2"/>
    <mergeCell ref="K3:N3"/>
    <mergeCell ref="I21:O27"/>
  </mergeCells>
  <phoneticPr fontId="3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Banerjee, Ankit</dc:creator>
  <cp:lastModifiedBy>Banerjee, Ankit</cp:lastModifiedBy>
  <dcterms:created xsi:type="dcterms:W3CDTF">2015-06-05T18:17:20Z</dcterms:created>
  <dcterms:modified xsi:type="dcterms:W3CDTF">2023-04-12T14:26:41Z</dcterms:modified>
</cp:coreProperties>
</file>