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ERJ7\Desktop\DA\Courses\YouTube\AbcSupplyChain\Supply-Chain-KPI\3. SLOB-Slow-Moving-Obsolete-Inventory-Calculation\"/>
    </mc:Choice>
  </mc:AlternateContent>
  <xr:revisionPtr revIDLastSave="0" documentId="13_ncr:1_{17B15AB3-5F0F-4344-9151-002CB55A5407}" xr6:coauthVersionLast="47" xr6:coauthVersionMax="47" xr10:uidLastSave="{00000000-0000-0000-0000-000000000000}"/>
  <bookViews>
    <workbookView xWindow="-110" yWindow="-110" windowWidth="19420" windowHeight="10300" xr2:uid="{BD4FD98E-67B3-446E-9EF7-BD38D523DEB2}"/>
  </bookViews>
  <sheets>
    <sheet name="SLOB" sheetId="1" r:id="rId1"/>
  </sheets>
  <definedNames>
    <definedName name="_xlnm._FilterDatabase" localSheetId="0" hidden="1">SLOB!$B$5:$I$17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8" i="1" l="1"/>
  <c r="C12" i="1"/>
  <c r="C9" i="1"/>
  <c r="C13" i="1"/>
  <c r="C10" i="1"/>
  <c r="C14" i="1"/>
  <c r="C7" i="1"/>
  <c r="C11" i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G16" i="1"/>
  <c r="F16" i="1"/>
  <c r="C6" i="1" l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edouardthieuleux</author>
  </authors>
  <commentList>
    <comment ref="G4" authorId="0" shapeId="0" xr:uid="{376C244C-0136-4770-8E88-E8DE7D820DFC}">
      <text>
        <r>
          <rPr>
            <b/>
            <sz val="9"/>
            <color indexed="81"/>
            <rFont val="Tahoma"/>
            <family val="2"/>
          </rPr>
          <t>Selected period (sales)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BF0798F-CAB8-47B2-B0AF-502C9FF68523}">
      <text>
        <r>
          <rPr>
            <b/>
            <sz val="9"/>
            <color indexed="81"/>
            <rFont val="Tahoma"/>
            <family val="2"/>
          </rPr>
          <t>Can use forecast for Future Stock Coverage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<sst xmlns="http://schemas.openxmlformats.org/spreadsheetml/2006/main" count="30" uniqueCount="30">
  <si>
    <t>TOTAL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</si>
  <si>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</si>
  <si>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</si>
  <si>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</si>
  <si>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</si>
  <si>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</si>
  <si>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</si>
  <si>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</si>
  <si>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</si>
  <si>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</si>
  <si>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</si>
  <si>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</si>
  <si>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r>
      <t xml:space="preserve">Stock Turn </t>
    </r>
    <r>
      <rPr>
        <b/>
        <sz val="8"/>
        <color rgb="FF005688"/>
        <rFont val="Calibri"/>
        <family val="2"/>
        <scheme val="minor"/>
      </rPr>
      <t>(days)</t>
    </r>
  </si>
  <si>
    <r>
      <t xml:space="preserve">Sales </t>
    </r>
    <r>
      <rPr>
        <b/>
        <sz val="8"/>
        <color rgb="FF005688"/>
        <rFont val="Calibri"/>
        <family val="2"/>
        <scheme val="minor"/>
      </rPr>
      <t>COGS $</t>
    </r>
  </si>
  <si>
    <t>No average !!!!</t>
  </si>
  <si>
    <t>period</t>
  </si>
  <si>
    <t>Status</t>
  </si>
  <si>
    <t>Starting date</t>
  </si>
  <si>
    <t>Ending date</t>
  </si>
  <si>
    <t>SLOB KPIs</t>
  </si>
  <si>
    <r>
      <t>Stock</t>
    </r>
    <r>
      <rPr>
        <b/>
        <sz val="8"/>
        <color rgb="FF005688"/>
        <rFont val="Calibri"/>
        <family val="2"/>
        <scheme val="minor"/>
      </rPr>
      <t xml:space="preserve"> COGS $</t>
    </r>
  </si>
  <si>
    <t>Row Labels</t>
  </si>
  <si>
    <t>Grand Total</t>
  </si>
  <si>
    <t>Active</t>
  </si>
  <si>
    <t>Obsolete</t>
  </si>
  <si>
    <t>Today</t>
  </si>
  <si>
    <t>Excess ?</t>
  </si>
  <si>
    <t xml:space="preserve"> Stock COGS $</t>
  </si>
  <si>
    <t>%</t>
  </si>
  <si>
    <t>Can also use Safety Stock and Reorder Point recommended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</si>
</sst>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"/>
    <numFmt numFmtId="166" formatCode="mm/dd/yy;@"/>
    <numFmt numFmtId="167" formatCode="_(&quot;$&quot;* #,##0_);_(&quot;$&quot;* \(#,##0\);_(&quot;$&quot;* &quot;-&quot;??_);_(@_)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568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568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68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0" fillId="3" borderId="0" xfId="0" applyFill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2" fillId="3" borderId="1" xfId="1" applyFont="1" applyFill="1" applyBorder="1"/>
    <xf numFmtId="0" fontId="2" fillId="3" borderId="2" xfId="0" applyFont="1" applyFill="1" applyBorder="1"/>
    <xf numFmtId="165" fontId="4" fillId="2" borderId="1" xfId="6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" fontId="4" fillId="2" borderId="1" xfId="6" applyNumberFormat="1" applyFont="1" applyFill="1" applyBorder="1" applyAlignment="1">
      <alignment horizontal="center"/>
    </xf>
    <xf numFmtId="165" fontId="2" fillId="3" borderId="1" xfId="6" applyNumberFormat="1" applyFont="1" applyFill="1" applyBorder="1" applyAlignment="1">
      <alignment horizontal="center"/>
    </xf>
    <xf numFmtId="1" fontId="9" fillId="3" borderId="1" xfId="2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68" fontId="13" fillId="0" borderId="0" xfId="0" applyNumberFormat="1" applyFont="1"/>
    <xf numFmtId="165" fontId="0" fillId="3" borderId="0" xfId="0" applyNumberFormat="1" applyFill="1"/>
    <xf numFmtId="0" fontId="8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67" fontId="2" fillId="0" borderId="0" xfId="0" applyNumberFormat="1" applyFont="1"/>
    <xf numFmtId="168" fontId="2" fillId="0" borderId="0" xfId="0" applyNumberFormat="1" applyFont="1"/>
    <xf numFmtId="0" fontId="0" fillId="0" borderId="0" xfId="0" applyAlignment="1">
      <alignment horizontal="center"/>
    </xf>
    <xf numFmtId="166" fontId="2" fillId="3" borderId="1" xfId="1" applyNumberFormat="1" applyFont="1" applyFill="1" applyBorder="1" applyAlignment="1">
      <alignment horizontal="center"/>
    </xf>
  </cellXfs>
  <cellStyles count="8">
    <cellStyle name="Currency" xfId="6" builtinId="4"/>
    <cellStyle name="Lien hypertexte 2" xfId="3" xr:uid="{80315EC5-14D6-40CB-8EE1-0FA67C2AA2AC}"/>
    <cellStyle name="Lien hypertexte 3" xfId="5" xr:uid="{07A7E599-D456-449A-8C2C-430179F68CF3}"/>
    <cellStyle name="Normal" xfId="0" builtinId="0"/>
    <cellStyle name="Normal 2" xfId="1" xr:uid="{64E0FEC1-C36C-46B4-A120-ED32FC1710CA}"/>
    <cellStyle name="Normal 2 2" xfId="7" xr:uid="{841332FF-07FC-49F5-AA2C-9682E17B156B}"/>
    <cellStyle name="Normal 3" xfId="4" xr:uid="{D23FD17C-CA73-492C-A9C2-70C9BDE26E11}"/>
    <cellStyle name="Percent 2" xfId="2" xr:uid="{40059014-D095-42D8-80AF-89E1F7C29A98}"/>
  </cellStyles>
  <dxfs count="10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alignment horizontal="center"/>
    </dxf>
    <dxf>
      <font>
        <color rgb="FFFF0000"/>
      </font>
    </dxf>
    <dxf>
      <font>
        <color theme="0"/>
      </font>
    </dxf>
    <dxf>
      <font>
        <color theme="0"/>
      </font>
    </dxf>
    <dxf>
      <numFmt numFmtId="168" formatCode="0.0%"/>
    </dxf>
    <dxf>
      <font>
        <b/>
      </font>
    </dxf>
    <dxf>
      <numFmt numFmtId="167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FF9999"/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287867</xdr:colOff>
      <xdr:row>0</xdr:row>
      <xdr:rowOff>51129</xdr:rowOff>
    </xdr:from>
    <xdr:to>
      <xdr:col>7</xdr:col>
      <xdr:colOff>427927</xdr:colOff>
      <xdr:row>2</xdr:row>
      <xdr:rowOff>41063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42A19D-B942-45D9-A1F3-9593CFAE15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9" t="35073" r="23101" b="39075"/>
        <a:stretch/>
      </xdr:blipFill>
      <xdr:spPr>
        <a:xfrm>
          <a:off x="3136900" y="51129"/>
          <a:ext cx="2359485" cy="6897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ouardthieuleux" refreshedDate="44806.616207638886" createdVersion="8" refreshedVersion="8" minRefreshableVersion="3" recordCount="10" xr:uid="{7C2954DD-8F61-4B78-8BCE-171D1F4D78EB}">
  <cacheSource type="worksheet">
    <worksheetSource ref="B5:G15" sheet="SLOB"/>
  </cacheSource>
  <cacheFields count="6">
    <cacheField name="Product" numFmtId="0">
      <sharedItems/>
    </cacheField>
    <cacheField name="Status" numFmtId="0">
      <sharedItems count="3">
        <s v="Active"/>
        <s v="Obsolete"/>
        <s v="New" u="1"/>
      </sharedItems>
    </cacheField>
    <cacheField name="Starting date" numFmtId="166">
      <sharedItems containsSemiMixedTypes="0" containsNonDate="0" containsDate="1" containsString="0" minDate="2014-01-01T00:00:00" maxDate="2022-01-02T00:00:00"/>
    </cacheField>
    <cacheField name="Ending date" numFmtId="166">
      <sharedItems containsSemiMixedTypes="0" containsNonDate="0" containsDate="1" containsString="0" minDate="2020-01-05T00:00:00" maxDate="9999-01-02T00:00:00"/>
    </cacheField>
    <cacheField name="Stock COGS $" numFmtId="165">
      <sharedItems containsSemiMixedTypes="0" containsString="0" containsNumber="1" containsInteger="1" minValue="450" maxValue="10000"/>
    </cacheField>
    <cacheField name="Sales COGS $" numFmtId="165">
      <sharedItems containsSemiMixedTypes="0" containsString="0" containsNumber="1" containsInteger="1" minValue="10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Product 1"/>
    <x v="0"/>
    <d v="2022-01-01T00:00:00"/>
    <d v="2025-01-01T00:00:00"/>
    <n v="1000"/>
    <n v="12000"/>
  </r>
  <r>
    <s v="Product 2"/>
    <x v="1"/>
    <d v="2022-01-01T00:00:00"/>
    <d v="2022-01-06T00:00:00"/>
    <n v="1000"/>
    <n v="1000"/>
  </r>
  <r>
    <s v="Product 3"/>
    <x v="0"/>
    <d v="2022-01-01T00:00:00"/>
    <d v="9999-01-01T00:00:00"/>
    <n v="2000"/>
    <n v="4000"/>
  </r>
  <r>
    <s v="Product 4"/>
    <x v="0"/>
    <d v="2022-01-01T00:00:00"/>
    <d v="2024-01-01T00:00:00"/>
    <n v="10000"/>
    <n v="10000"/>
  </r>
  <r>
    <s v="Product 5"/>
    <x v="0"/>
    <d v="2022-01-01T00:00:00"/>
    <d v="2024-01-01T00:00:00"/>
    <n v="4000"/>
    <n v="10000"/>
  </r>
  <r>
    <s v="Product 6"/>
    <x v="0"/>
    <d v="2022-01-01T00:00:00"/>
    <d v="2024-01-01T00:00:00"/>
    <n v="6000"/>
    <n v="40000"/>
  </r>
  <r>
    <s v="Product 7"/>
    <x v="1"/>
    <d v="2014-01-01T00:00:00"/>
    <d v="2020-01-05T00:00:00"/>
    <n v="3000"/>
    <n v="10000"/>
  </r>
  <r>
    <s v="Product 8"/>
    <x v="0"/>
    <d v="2022-01-01T00:00:00"/>
    <d v="2024-01-01T00:00:00"/>
    <n v="8000"/>
    <n v="16000"/>
  </r>
  <r>
    <s v="Product 9"/>
    <x v="0"/>
    <d v="2022-01-01T00:00:00"/>
    <d v="2024-01-01T00:00:00"/>
    <n v="6000"/>
    <n v="3000"/>
  </r>
  <r>
    <s v="Product 10"/>
    <x v="1"/>
    <d v="2020-01-01T00:00:00"/>
    <d v="2021-01-01T00:00:00"/>
    <n v="45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FC1A3-CA50-42A5-9A60-CFECAA7B2D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9:H22" firstHeaderRow="0" firstDataRow="1" firstDataCol="1"/>
  <pivotFields count="6">
    <pivotField showAll="0"/>
    <pivotField axis="axisRow" showAll="0">
      <items count="4">
        <item x="0"/>
        <item m="1" x="2"/>
        <item x="1"/>
        <item t="default"/>
      </items>
    </pivotField>
    <pivotField numFmtId="166" showAll="0"/>
    <pivotField numFmtId="166" showAll="0"/>
    <pivotField dataField="1" numFmtId="165" showAll="0"/>
    <pivotField numFmtId="165" showAll="0"/>
  </pivotFields>
  <rowFields count="1">
    <field x="1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tock COGS $" fld="4" baseField="0" baseItem="0" numFmtId="167"/>
    <dataField name="%" fld="4" showDataAs="percentOfTotal" baseField="0" baseItem="1" numFmtId="168"/>
  </dataFields>
  <formats count="7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collapsedLevelsAreSubtotals="1" fieldPosition="0">
        <references count="1">
          <reference field="1" count="0"/>
        </references>
      </pivotArea>
    </format>
    <format dxfId="5">
      <pivotArea dataOnly="0" labelOnly="1" fieldPosition="0">
        <references count="1">
          <reference field="1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3EDC-BAAF-4DAB-8BA9-DD8809D4CA67}">
  <sheetPr>
    <tabColor rgb="FF92D050"/>
  </sheetPr>
  <dimension ref="B1:I23"/>
  <sheetViews>
    <sheetView showGridLines="0" tabSelected="1" topLeftCell="B20" zoomScale="110" zoomScaleNormal="110" workbookViewId="0">
      <selection activeCell="H28" sqref="H28"/>
    </sheetView>
  </sheetViews>
  <sheetFormatPr defaultColWidth="10.81640625" defaultRowHeight="14.5" outlineLevelCol="1" x14ac:dyDescent="0.35"/>
  <cols>
    <col min="1" max="1" width="16.1796875" style="1" customWidth="1"/>
    <col min="2" max="2" width="10.81640625" style="1"/>
    <col min="3" max="3" width="12.54296875" style="1" customWidth="1"/>
    <col min="4" max="4" width="13.36328125" style="1" customWidth="1" outlineLevel="1"/>
    <col min="5" max="5" width="12.54296875" style="1" customWidth="1" outlineLevel="1"/>
    <col min="6" max="6" width="12.36328125" style="1" bestFit="1" customWidth="1"/>
    <col min="7" max="7" width="18.36328125" style="1" bestFit="1" customWidth="1"/>
    <col min="8" max="8" width="19.36328125" style="1" bestFit="1" customWidth="1"/>
    <col min="9" max="9" width="14.1796875" style="1" customWidth="1" outlineLevel="1"/>
    <col min="10" max="10" width="10.81640625" style="1"/>
    <col min="11" max="11" width="12.54296875" style="1" bestFit="1" customWidth="1"/>
    <col min="12" max="12" width="18.90625" style="1" bestFit="1" customWidth="1"/>
    <col min="13" max="13" width="19.90625" style="1" bestFit="1" customWidth="1"/>
    <col min="14" max="14" width="21.54296875" style="1" bestFit="1" customWidth="1"/>
    <col min="15" max="16384" width="10.81640625" style="1"/>
  </cols>
  <sheetData>
    <row r="1" spans="2:9" ht="41" customHeight="1" x14ac:dyDescent="0.55000000000000004">
      <c r="B1" s="19" t="s">
        <v>19</v>
      </c>
      <c r="C1" s="19"/>
    </row>
    <row r="3" spans="2:9" x14ac:dyDescent="0.35">
      <c r="C3" s="12" t="s">
        <v>25</v>
      </c>
      <c r="G3" s="11" t="s">
        <v>15</v>
      </c>
    </row>
    <row r="4" spans="2:9" x14ac:dyDescent="0.35">
      <c r="C4" s="20">
        <v>44806</v>
      </c>
      <c r="G4" s="7">
        <v>90</v>
      </c>
      <c r="I4" s="7">
        <v>70</v>
      </c>
    </row>
    <row r="5" spans="2:9" x14ac:dyDescent="0.35">
      <c r="B5" s="2" t="s">
        <v>1</v>
      </c>
      <c r="C5" s="2" t="s">
        <v>16</v>
      </c>
      <c r="D5" s="2" t="s">
        <v>17</v>
      </c>
      <c r="E5" s="2" t="s">
        <v>18</v>
      </c>
      <c r="F5" s="2" t="s">
        <v>20</v>
      </c>
      <c r="G5" s="3" t="s">
        <v>13</v>
      </c>
      <c r="H5" s="2" t="s">
        <v>12</v>
      </c>
      <c r="I5" s="3" t="s">
        <v>26</v>
      </c>
    </row>
    <row r="6" spans="2:9" x14ac:dyDescent="0.35">
      <c r="B6" s="4" t="s">
        <v>2</v>
      </c>
      <c r="C6" s="4" t="str">
        <f t="shared" ref="C6:C15" si="0">IF($C$4&lt;D6,"New",IF($C$4&gt;E6,"Obsolete","Active"))</f>
        <v>Active</v>
      </c>
      <c r="D6" s="25">
        <v>44562</v>
      </c>
      <c r="E6" s="25">
        <v>45658</v>
      </c>
      <c r="F6" s="9">
        <v>1000</v>
      </c>
      <c r="G6" s="9">
        <v>12000</v>
      </c>
      <c r="H6" s="10">
        <f t="shared" ref="H6:H16" si="1">F6/G6*$G$4</f>
        <v>7.5</v>
      </c>
      <c r="I6" s="9" t="str">
        <f>IF(H6&gt;$I$4,"Excess","-")</f>
        <v>-</v>
      </c>
    </row>
    <row r="7" spans="2:9" x14ac:dyDescent="0.35">
      <c r="B7" s="4" t="s">
        <v>3</v>
      </c>
      <c r="C7" s="4" t="str">
        <f t="shared" si="0"/>
        <v>Obsolete</v>
      </c>
      <c r="D7" s="25">
        <v>44562</v>
      </c>
      <c r="E7" s="25">
        <v>44567</v>
      </c>
      <c r="F7" s="9">
        <v>1000</v>
      </c>
      <c r="G7" s="9">
        <v>1000</v>
      </c>
      <c r="H7" s="10">
        <f t="shared" si="1"/>
        <v>90</v>
      </c>
      <c r="I7" s="9" t="str">
        <f t="shared" ref="I7:I15" si="2">IF(H7&gt;$I$4,"Excess","-")</f>
        <v>Excess</v>
      </c>
    </row>
    <row r="8" spans="2:9" x14ac:dyDescent="0.35">
      <c r="B8" s="4" t="s">
        <v>4</v>
      </c>
      <c r="C8" s="4" t="str">
        <f t="shared" si="0"/>
        <v>Active</v>
      </c>
      <c r="D8" s="25">
        <v>44562</v>
      </c>
      <c r="E8" s="25">
        <v>2958101</v>
      </c>
      <c r="F8" s="9">
        <v>2000</v>
      </c>
      <c r="G8" s="9">
        <v>4000</v>
      </c>
      <c r="H8" s="10">
        <f t="shared" si="1"/>
        <v>45</v>
      </c>
      <c r="I8" s="9" t="str">
        <f t="shared" si="2"/>
        <v>-</v>
      </c>
    </row>
    <row r="9" spans="2:9" x14ac:dyDescent="0.35">
      <c r="B9" s="4" t="s">
        <v>5</v>
      </c>
      <c r="C9" s="4" t="str">
        <f t="shared" si="0"/>
        <v>Active</v>
      </c>
      <c r="D9" s="25">
        <v>44562</v>
      </c>
      <c r="E9" s="25">
        <v>45292</v>
      </c>
      <c r="F9" s="9">
        <v>10000</v>
      </c>
      <c r="G9" s="9">
        <v>10000</v>
      </c>
      <c r="H9" s="10">
        <f t="shared" si="1"/>
        <v>90</v>
      </c>
      <c r="I9" s="9" t="str">
        <f t="shared" si="2"/>
        <v>Excess</v>
      </c>
    </row>
    <row r="10" spans="2:9" x14ac:dyDescent="0.35">
      <c r="B10" s="4" t="s">
        <v>6</v>
      </c>
      <c r="C10" s="4" t="str">
        <f t="shared" si="0"/>
        <v>Active</v>
      </c>
      <c r="D10" s="25">
        <v>44562</v>
      </c>
      <c r="E10" s="25">
        <v>45292</v>
      </c>
      <c r="F10" s="9">
        <v>4000</v>
      </c>
      <c r="G10" s="9">
        <v>10000</v>
      </c>
      <c r="H10" s="10">
        <f t="shared" si="1"/>
        <v>36</v>
      </c>
      <c r="I10" s="9" t="str">
        <f t="shared" si="2"/>
        <v>-</v>
      </c>
    </row>
    <row r="11" spans="2:9" x14ac:dyDescent="0.35">
      <c r="B11" s="4" t="s">
        <v>7</v>
      </c>
      <c r="C11" s="4" t="str">
        <f t="shared" si="0"/>
        <v>Active</v>
      </c>
      <c r="D11" s="25">
        <v>44562</v>
      </c>
      <c r="E11" s="25">
        <v>45292</v>
      </c>
      <c r="F11" s="9">
        <v>6000</v>
      </c>
      <c r="G11" s="9">
        <v>40000</v>
      </c>
      <c r="H11" s="10">
        <f t="shared" si="1"/>
        <v>13.5</v>
      </c>
      <c r="I11" s="9" t="str">
        <f t="shared" si="2"/>
        <v>-</v>
      </c>
    </row>
    <row r="12" spans="2:9" x14ac:dyDescent="0.35">
      <c r="B12" s="4" t="s">
        <v>8</v>
      </c>
      <c r="C12" s="4" t="str">
        <f t="shared" si="0"/>
        <v>Obsolete</v>
      </c>
      <c r="D12" s="25">
        <v>41640</v>
      </c>
      <c r="E12" s="25">
        <v>43835</v>
      </c>
      <c r="F12" s="9">
        <v>3000</v>
      </c>
      <c r="G12" s="9">
        <v>10000</v>
      </c>
      <c r="H12" s="10">
        <f t="shared" si="1"/>
        <v>27</v>
      </c>
      <c r="I12" s="9" t="str">
        <f t="shared" si="2"/>
        <v>-</v>
      </c>
    </row>
    <row r="13" spans="2:9" x14ac:dyDescent="0.35">
      <c r="B13" s="4" t="s">
        <v>9</v>
      </c>
      <c r="C13" s="4" t="str">
        <f t="shared" si="0"/>
        <v>Active</v>
      </c>
      <c r="D13" s="25">
        <v>44562</v>
      </c>
      <c r="E13" s="25">
        <v>45292</v>
      </c>
      <c r="F13" s="9">
        <v>8000</v>
      </c>
      <c r="G13" s="9">
        <v>16000</v>
      </c>
      <c r="H13" s="10">
        <f t="shared" si="1"/>
        <v>45</v>
      </c>
      <c r="I13" s="9" t="str">
        <f t="shared" si="2"/>
        <v>-</v>
      </c>
    </row>
    <row r="14" spans="2:9" x14ac:dyDescent="0.35">
      <c r="B14" s="4" t="s">
        <v>10</v>
      </c>
      <c r="C14" s="4" t="str">
        <f t="shared" si="0"/>
        <v>Active</v>
      </c>
      <c r="D14" s="25">
        <v>44562</v>
      </c>
      <c r="E14" s="25">
        <v>45292</v>
      </c>
      <c r="F14" s="9">
        <v>6000</v>
      </c>
      <c r="G14" s="9">
        <v>3000</v>
      </c>
      <c r="H14" s="10">
        <f t="shared" si="1"/>
        <v>180</v>
      </c>
      <c r="I14" s="9" t="str">
        <f t="shared" si="2"/>
        <v>Excess</v>
      </c>
    </row>
    <row r="15" spans="2:9" x14ac:dyDescent="0.35">
      <c r="B15" s="4" t="s">
        <v>11</v>
      </c>
      <c r="C15" s="4" t="str">
        <f t="shared" si="0"/>
        <v>Obsolete</v>
      </c>
      <c r="D15" s="25">
        <v>43831</v>
      </c>
      <c r="E15" s="25">
        <v>44197</v>
      </c>
      <c r="F15" s="9">
        <v>450</v>
      </c>
      <c r="G15" s="9">
        <v>1200</v>
      </c>
      <c r="H15" s="10">
        <f t="shared" si="1"/>
        <v>33.75</v>
      </c>
      <c r="I15" s="9" t="str">
        <f t="shared" si="2"/>
        <v>-</v>
      </c>
    </row>
    <row r="16" spans="2:9" x14ac:dyDescent="0.35">
      <c r="B16" s="2" t="s">
        <v>0</v>
      </c>
      <c r="C16" s="2"/>
      <c r="D16" s="2"/>
      <c r="E16" s="2"/>
      <c r="F16" s="6">
        <f>SUM(F6:F15)</f>
        <v>41450</v>
      </c>
      <c r="G16" s="6">
        <f>SUM(G6:G15)</f>
        <v>107200</v>
      </c>
      <c r="H16" s="8">
        <f t="shared" si="1"/>
        <v>34.799440298507463</v>
      </c>
      <c r="I16" s="6"/>
    </row>
    <row r="17" spans="6:9" x14ac:dyDescent="0.35">
      <c r="H17" s="5" t="s">
        <v>14</v>
      </c>
      <c r="I17" s="12" t="s">
        <v>29</v>
      </c>
    </row>
    <row r="18" spans="6:9" x14ac:dyDescent="0.35">
      <c r="F18" s="18"/>
      <c r="G18" s="18"/>
    </row>
    <row r="19" spans="6:9" x14ac:dyDescent="0.35">
      <c r="F19" s="13" t="s">
        <v>21</v>
      </c>
      <c r="G19" t="s">
        <v>27</v>
      </c>
      <c r="H19" s="24" t="s">
        <v>28</v>
      </c>
    </row>
    <row r="20" spans="6:9" x14ac:dyDescent="0.35">
      <c r="F20" s="21" t="s">
        <v>23</v>
      </c>
      <c r="G20" s="22">
        <v>37000</v>
      </c>
      <c r="H20" s="23">
        <v>0.89264173703256933</v>
      </c>
    </row>
    <row r="21" spans="6:9" x14ac:dyDescent="0.35">
      <c r="F21" s="21" t="s">
        <v>24</v>
      </c>
      <c r="G21" s="22">
        <v>4450</v>
      </c>
      <c r="H21" s="17">
        <v>0.10735826296743065</v>
      </c>
    </row>
    <row r="22" spans="6:9" x14ac:dyDescent="0.35">
      <c r="F22" s="14" t="s">
        <v>22</v>
      </c>
      <c r="G22" s="15">
        <v>41450</v>
      </c>
      <c r="H22" s="16">
        <v>1</v>
      </c>
    </row>
    <row r="23" spans="6:9" x14ac:dyDescent="0.35">
      <c r="F23" s="18"/>
      <c r="G23" s="18"/>
    </row>
  </sheetData>
  <autoFilter ref="B5:I17" xr:uid="{2B483EDC-BAAF-4DAB-8BA9-DD8809D4CA67}"/>
  <phoneticPr fontId="3" type="noConversion"/>
  <conditionalFormatting sqref="H6:H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15">
    <cfRule type="cellIs" dxfId="2" priority="2" operator="equal">
      <formula>"New"</formula>
    </cfRule>
    <cfRule type="cellIs" dxfId="1" priority="3" stopIfTrue="1" operator="equal">
      <formula>"Obsolete"</formula>
    </cfRule>
  </conditionalFormatting>
  <conditionalFormatting sqref="I6:I15">
    <cfRule type="cellIs" dxfId="0" priority="1" operator="equal">
      <formula>"Excess"</formula>
    </cfRule>
  </conditionalFormatting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Banerjee, Ankit</cp:lastModifiedBy>
  <dcterms:created xsi:type="dcterms:W3CDTF">2020-11-30T12:57:44Z</dcterms:created>
  <dcterms:modified xsi:type="dcterms:W3CDTF">2023-04-30T07:22:48Z</dcterms:modified>
</cp:coreProperties>
</file>