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kitverma/Downloads/"/>
    </mc:Choice>
  </mc:AlternateContent>
  <xr:revisionPtr revIDLastSave="0" documentId="13_ncr:1_{A30E06A6-252A-9942-BA2F-F367E48AFD4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  <sheet name="Pivot Table 1" sheetId="2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I16" i="1"/>
  <c r="I15" i="1"/>
  <c r="I14" i="1"/>
  <c r="I13" i="1"/>
  <c r="I12" i="1"/>
  <c r="I11" i="1"/>
  <c r="L22" i="1" s="1"/>
  <c r="I10" i="1"/>
  <c r="I9" i="1"/>
  <c r="I8" i="1"/>
  <c r="I7" i="1"/>
  <c r="I6" i="1"/>
  <c r="I17" i="1" s="1"/>
  <c r="L23" i="1" l="1"/>
  <c r="L24" i="1"/>
</calcChain>
</file>

<file path=xl/sharedStrings.xml><?xml version="1.0" encoding="utf-8"?>
<sst xmlns="http://schemas.openxmlformats.org/spreadsheetml/2006/main" count="51" uniqueCount="36">
  <si>
    <t xml:space="preserve">Items </t>
  </si>
  <si>
    <t xml:space="preserve"> </t>
  </si>
  <si>
    <t>Nos</t>
  </si>
  <si>
    <t>Cost</t>
  </si>
  <si>
    <t>Capex/Opex</t>
  </si>
  <si>
    <t>Total Cost</t>
  </si>
  <si>
    <t>Drivers salaries</t>
  </si>
  <si>
    <t>Opex</t>
  </si>
  <si>
    <t>Owner Rent</t>
  </si>
  <si>
    <t>Vehicles on loan</t>
  </si>
  <si>
    <t>Capex</t>
  </si>
  <si>
    <t>Technology Cost</t>
  </si>
  <si>
    <t>Marketing Expenses</t>
  </si>
  <si>
    <t>Insurance</t>
  </si>
  <si>
    <t>Electricity</t>
  </si>
  <si>
    <t>Computer</t>
  </si>
  <si>
    <t>Internet</t>
  </si>
  <si>
    <t>Employees</t>
  </si>
  <si>
    <t>Furniture</t>
  </si>
  <si>
    <t xml:space="preserve">Total </t>
  </si>
  <si>
    <t>Revenue</t>
  </si>
  <si>
    <t>Customers per day</t>
  </si>
  <si>
    <t>Car Rental fees</t>
  </si>
  <si>
    <t>Driver Rental fees</t>
  </si>
  <si>
    <t xml:space="preserve">Capex </t>
  </si>
  <si>
    <t>(Capital Expenditure)</t>
  </si>
  <si>
    <t>Home Delivery</t>
  </si>
  <si>
    <t>(Operational Expenditure)</t>
  </si>
  <si>
    <t>Margin</t>
  </si>
  <si>
    <t>(EBITDA)</t>
  </si>
  <si>
    <t>Late return fees</t>
  </si>
  <si>
    <t>Total</t>
  </si>
  <si>
    <t>SUM of Total Cost</t>
  </si>
  <si>
    <t>Capex Total</t>
  </si>
  <si>
    <t>Opex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</si>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</sst>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"/>
  </numFmts>
  <fonts count="7" x14ac:knownFonts="1">
    <font>
      <sz val="10"/>
      <color rgb="FF000000"/>
      <name val="Arial"/>
      <scheme val="minor"/>
    </font>
    <font>
      <sz val="1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3" fillId="0" borderId="7" xfId="0" applyFont="1" applyBorder="1"/>
    <xf numFmtId="0" fontId="4" fillId="3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4" fillId="4" borderId="8" xfId="0" applyFont="1" applyFill="1" applyBorder="1"/>
    <xf numFmtId="0" fontId="3" fillId="4" borderId="8" xfId="0" applyFont="1" applyFill="1" applyBorder="1"/>
    <xf numFmtId="164" fontId="4" fillId="4" borderId="8" xfId="0" applyNumberFormat="1" applyFont="1" applyFill="1" applyBorder="1" applyAlignment="1">
      <alignment horizontal="right"/>
    </xf>
    <xf numFmtId="0" fontId="3" fillId="3" borderId="8" xfId="0" applyFont="1" applyFill="1" applyBorder="1"/>
    <xf numFmtId="0" fontId="3" fillId="3" borderId="9" xfId="0" applyFont="1" applyFill="1" applyBorder="1"/>
    <xf numFmtId="0" fontId="3" fillId="0" borderId="10" xfId="0" applyFont="1" applyBorder="1"/>
    <xf numFmtId="3" fontId="3" fillId="0" borderId="6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5" fillId="0" borderId="8" xfId="0" applyFont="1" applyBorder="1"/>
    <xf numFmtId="164" fontId="5" fillId="0" borderId="8" xfId="0" applyNumberFormat="1" applyFont="1" applyBorder="1"/>
    <xf numFmtId="0" fontId="6" fillId="0" borderId="8" xfId="0" applyFont="1" applyBorder="1"/>
    <xf numFmtId="10" fontId="5" fillId="0" borderId="0" xfId="0" applyNumberFormat="1" applyFont="1"/>
    <xf numFmtId="0" fontId="0" fillId="0" borderId="12" xfId="0" pivotButton="1" applyBorder="1"/>
    <xf numFmtId="0" fontId="0" fillId="0" borderId="13" xfId="0" applyBorder="1"/>
    <xf numFmtId="0" fontId="0" fillId="0" borderId="12" xfId="0" applyBorder="1"/>
    <xf numFmtId="164" fontId="0" fillId="0" borderId="12" xfId="0" applyNumberFormat="1" applyBorder="1"/>
    <xf numFmtId="0" fontId="0" fillId="0" borderId="14" xfId="0" applyBorder="1"/>
    <xf numFmtId="164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0" borderId="11" xfId="0" applyFont="1" applyBorder="1"/>
    <xf numFmtId="0" fontId="2" fillId="0" borderId="9" xfId="0" applyFon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2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KIT VERMA" refreshedDate="45824.109232870367" refreshedVersion="8" recordCount="11" xr:uid="{00000000-000A-0000-FFFF-FFFF00000000}">
  <cacheSource type="worksheet">
    <worksheetSource ref="D5:I16" sheet="Sheet1"/>
  </cacheSource>
  <cacheFields count="6">
    <cacheField name="Items " numFmtId="0">
      <sharedItems/>
    </cacheField>
    <cacheField name=" " numFmtId="0">
      <sharedItems containsNonDate="0" containsString="0" containsBlank="1"/>
    </cacheField>
    <cacheField name="Nos" numFmtId="0">
      <sharedItems containsSemiMixedTypes="0" containsString="0" containsNumber="1" containsInteger="1" minValue="1" maxValue="20"/>
    </cacheField>
    <cacheField name="Cost" numFmtId="164">
      <sharedItems containsSemiMixedTypes="0" containsString="0" containsNumber="1" containsInteger="1" minValue="375" maxValue="50000"/>
    </cacheField>
    <cacheField name="Capex/Opex" numFmtId="0">
      <sharedItems count="2">
        <s v="Opex"/>
        <s v="Capex"/>
      </sharedItems>
    </cacheField>
    <cacheField name="Total Cost" numFmtId="164">
      <sharedItems containsSemiMixedTypes="0" containsString="0" containsNumber="1" containsInteger="1" minValue="1500" maxValue="150000" count="11">
        <n v="48000"/>
        <n v="8880"/>
        <n v="126000"/>
        <n v="8000"/>
        <n v="30000"/>
        <n v="6750"/>
        <n v="6000"/>
        <n v="150000"/>
        <n v="1500"/>
        <n v="60000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Drivers salaries"/>
    <m/>
    <n v="20"/>
    <n v="2400"/>
    <x v="0"/>
    <x v="0"/>
  </r>
  <r>
    <s v="Owner Rent"/>
    <m/>
    <n v="8"/>
    <n v="1110"/>
    <x v="0"/>
    <x v="1"/>
  </r>
  <r>
    <s v="Vehicles on loan"/>
    <m/>
    <n v="18"/>
    <n v="7000"/>
    <x v="1"/>
    <x v="2"/>
  </r>
  <r>
    <s v="Technology Cost"/>
    <m/>
    <n v="1"/>
    <n v="8000"/>
    <x v="0"/>
    <x v="3"/>
  </r>
  <r>
    <s v="Marketing Expenses"/>
    <m/>
    <n v="1"/>
    <n v="30000"/>
    <x v="0"/>
    <x v="4"/>
  </r>
  <r>
    <s v="Insurance"/>
    <m/>
    <n v="18"/>
    <n v="375"/>
    <x v="1"/>
    <x v="5"/>
  </r>
  <r>
    <s v="Electricity"/>
    <m/>
    <n v="1"/>
    <n v="6000"/>
    <x v="0"/>
    <x v="6"/>
  </r>
  <r>
    <s v="Computer"/>
    <m/>
    <n v="3"/>
    <n v="50000"/>
    <x v="1"/>
    <x v="7"/>
  </r>
  <r>
    <s v="Internet"/>
    <m/>
    <n v="1"/>
    <n v="1500"/>
    <x v="0"/>
    <x v="8"/>
  </r>
  <r>
    <s v="Employees"/>
    <m/>
    <n v="3"/>
    <n v="20000"/>
    <x v="0"/>
    <x v="9"/>
  </r>
  <r>
    <s v="Furniture"/>
    <m/>
    <n v="1"/>
    <n v="20000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11" applyNumberFormats="0" applyBorderFormats="0" applyFontFormats="0" applyPatternFormats="0" applyAlignmentFormats="0" applyWidthHeightFormats="0" dataCaption="" updatedVersion="8" compact="0" compactData="0">
  <location ref="A1:C15" firstHeaderRow="1" firstDataRow="1" firstDataCol="2"/>
  <pivotFields count="6">
    <pivotField name="Items " compact="0" outline="0" multipleItemSelectionAllowed="1" showAll="0"/>
    <pivotField name=" " compact="0" outline="0" multipleItemSelectionAllowed="1" showAll="0"/>
    <pivotField name="Nos" compact="0" outline="0" multipleItemSelectionAllowed="1" showAll="0"/>
    <pivotField name="Cost" compact="0" numFmtId="164" outline="0" multipleItemSelectionAllowed="1" showAll="0"/>
    <pivotField name="Capex/Opex" axis="axisRow" compact="0" outline="0" multipleItemSelectionAllowed="1" showAll="0" sortType="ascending">
      <items count="3">
        <item x="1"/>
        <item x="0"/>
        <item t="default"/>
      </items>
    </pivotField>
    <pivotField name="Total Cost" axis="axisRow" dataField="1" compact="0" numFmtId="164" outline="0" multipleItemSelectionAllowed="1" showAll="0" sortType="ascending">
      <items count="12">
        <item x="8"/>
        <item x="6"/>
        <item x="5"/>
        <item x="3"/>
        <item x="1"/>
        <item x="10"/>
        <item x="4"/>
        <item x="0"/>
        <item x="9"/>
        <item x="2"/>
        <item x="7"/>
        <item t="default"/>
      </items>
    </pivotField>
  </pivotFields>
  <rowFields count="2">
    <field x="4"/>
    <field x="5"/>
  </rowFields>
  <rowItems count="14">
    <i>
      <x/>
      <x v="2"/>
    </i>
    <i r="1">
      <x v="5"/>
    </i>
    <i r="1">
      <x v="9"/>
    </i>
    <i r="1">
      <x v="10"/>
    </i>
    <i t="default">
      <x/>
    </i>
    <i>
      <x v="1"/>
      <x/>
    </i>
    <i r="1">
      <x v="1"/>
    </i>
    <i r="1">
      <x v="3"/>
    </i>
    <i r="1">
      <x v="4"/>
    </i>
    <i r="1">
      <x v="6"/>
    </i>
    <i r="1">
      <x v="7"/>
    </i>
    <i r="1">
      <x v="8"/>
    </i>
    <i t="default">
      <x v="1"/>
    </i>
    <i t="grand">
      <x/>
    </i>
  </rowItems>
  <colItems count="1">
    <i/>
  </colItems>
  <dataFields count="1">
    <dataField name="SUM of Total Cost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3:L26"/>
  <sheetViews>
    <sheetView showGridLines="0" tabSelected="1" workbookViewId="0"/>
  </sheetViews>
  <sheetFormatPr baseColWidth="10" defaultColWidth="12.6640625" defaultRowHeight="15.75" customHeight="1" x14ac:dyDescent="0.15"/>
  <cols>
    <col min="4" max="4" width="20.83203125" customWidth="1"/>
    <col min="5" max="6" width="19.1640625" customWidth="1"/>
  </cols>
  <sheetData>
    <row r="3" spans="3:9" ht="15.75" customHeight="1" x14ac:dyDescent="0.15">
      <c r="D3" s="28"/>
      <c r="E3" s="29"/>
      <c r="F3" s="29"/>
      <c r="G3" s="29"/>
      <c r="H3" s="29"/>
      <c r="I3" s="30"/>
    </row>
    <row r="4" spans="3:9" ht="15.75" customHeight="1" x14ac:dyDescent="0.15">
      <c r="C4" s="1"/>
      <c r="D4" s="31"/>
      <c r="E4" s="32"/>
      <c r="F4" s="32"/>
      <c r="G4" s="32"/>
      <c r="H4" s="32"/>
      <c r="I4" s="33"/>
    </row>
    <row r="5" spans="3:9" ht="15.75" customHeight="1" x14ac:dyDescent="0.15"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</row>
    <row r="6" spans="3:9" ht="15.75" customHeight="1" x14ac:dyDescent="0.15">
      <c r="C6" s="2"/>
      <c r="D6" s="4" t="s">
        <v>6</v>
      </c>
      <c r="E6" s="5"/>
      <c r="F6" s="5">
        <v>20</v>
      </c>
      <c r="G6" s="6">
        <v>2400</v>
      </c>
      <c r="H6" s="4" t="s">
        <v>7</v>
      </c>
      <c r="I6" s="6">
        <f t="shared" ref="I6:I12" si="0">G6*F6</f>
        <v>48000</v>
      </c>
    </row>
    <row r="7" spans="3:9" ht="15.75" customHeight="1" x14ac:dyDescent="0.15">
      <c r="C7" s="2"/>
      <c r="D7" s="4" t="s">
        <v>8</v>
      </c>
      <c r="E7" s="5"/>
      <c r="F7" s="5">
        <v>8</v>
      </c>
      <c r="G7" s="6">
        <v>1110</v>
      </c>
      <c r="H7" s="4" t="s">
        <v>7</v>
      </c>
      <c r="I7" s="6">
        <f t="shared" si="0"/>
        <v>8880</v>
      </c>
    </row>
    <row r="8" spans="3:9" ht="15.75" customHeight="1" x14ac:dyDescent="0.15">
      <c r="C8" s="2"/>
      <c r="D8" s="4" t="s">
        <v>9</v>
      </c>
      <c r="E8" s="5"/>
      <c r="F8" s="5">
        <v>18</v>
      </c>
      <c r="G8" s="6">
        <v>7000</v>
      </c>
      <c r="H8" s="4" t="s">
        <v>10</v>
      </c>
      <c r="I8" s="6">
        <f t="shared" si="0"/>
        <v>126000</v>
      </c>
    </row>
    <row r="9" spans="3:9" ht="15.75" customHeight="1" x14ac:dyDescent="0.15">
      <c r="C9" s="2"/>
      <c r="D9" s="4" t="s">
        <v>11</v>
      </c>
      <c r="E9" s="5"/>
      <c r="F9" s="5">
        <v>1</v>
      </c>
      <c r="G9" s="6">
        <v>8000</v>
      </c>
      <c r="H9" s="4" t="s">
        <v>7</v>
      </c>
      <c r="I9" s="6">
        <f t="shared" si="0"/>
        <v>8000</v>
      </c>
    </row>
    <row r="10" spans="3:9" ht="15.75" customHeight="1" x14ac:dyDescent="0.15">
      <c r="C10" s="2"/>
      <c r="D10" s="4" t="s">
        <v>12</v>
      </c>
      <c r="E10" s="5"/>
      <c r="F10" s="5">
        <v>1</v>
      </c>
      <c r="G10" s="6">
        <v>30000</v>
      </c>
      <c r="H10" s="4" t="s">
        <v>7</v>
      </c>
      <c r="I10" s="6">
        <f t="shared" si="0"/>
        <v>30000</v>
      </c>
    </row>
    <row r="11" spans="3:9" ht="15.75" customHeight="1" x14ac:dyDescent="0.15">
      <c r="C11" s="2"/>
      <c r="D11" s="4" t="s">
        <v>13</v>
      </c>
      <c r="E11" s="5"/>
      <c r="F11" s="5">
        <v>18</v>
      </c>
      <c r="G11" s="6">
        <v>375</v>
      </c>
      <c r="H11" s="4" t="s">
        <v>10</v>
      </c>
      <c r="I11" s="6">
        <f t="shared" si="0"/>
        <v>6750</v>
      </c>
    </row>
    <row r="12" spans="3:9" ht="15.75" customHeight="1" x14ac:dyDescent="0.15">
      <c r="C12" s="2"/>
      <c r="D12" s="4" t="s">
        <v>14</v>
      </c>
      <c r="E12" s="5"/>
      <c r="F12" s="5">
        <v>1</v>
      </c>
      <c r="G12" s="6">
        <v>6000</v>
      </c>
      <c r="H12" s="4" t="s">
        <v>7</v>
      </c>
      <c r="I12" s="6">
        <f t="shared" si="0"/>
        <v>6000</v>
      </c>
    </row>
    <row r="13" spans="3:9" ht="15.75" customHeight="1" x14ac:dyDescent="0.15">
      <c r="C13" s="2"/>
      <c r="D13" s="4" t="s">
        <v>15</v>
      </c>
      <c r="E13" s="5"/>
      <c r="F13" s="5">
        <v>3</v>
      </c>
      <c r="G13" s="6">
        <v>50000</v>
      </c>
      <c r="H13" s="4" t="s">
        <v>10</v>
      </c>
      <c r="I13" s="6">
        <f>F13*G13</f>
        <v>150000</v>
      </c>
    </row>
    <row r="14" spans="3:9" ht="15.75" customHeight="1" x14ac:dyDescent="0.15">
      <c r="C14" s="2"/>
      <c r="D14" s="4" t="s">
        <v>16</v>
      </c>
      <c r="E14" s="5"/>
      <c r="F14" s="5">
        <v>1</v>
      </c>
      <c r="G14" s="6">
        <v>1500</v>
      </c>
      <c r="H14" s="4" t="s">
        <v>7</v>
      </c>
      <c r="I14" s="6">
        <f t="shared" ref="I14:I16" si="1">G14*F14</f>
        <v>1500</v>
      </c>
    </row>
    <row r="15" spans="3:9" ht="15.75" customHeight="1" x14ac:dyDescent="0.15">
      <c r="D15" s="4" t="s">
        <v>17</v>
      </c>
      <c r="E15" s="5"/>
      <c r="F15" s="5">
        <v>3</v>
      </c>
      <c r="G15" s="6">
        <v>20000</v>
      </c>
      <c r="H15" s="4" t="s">
        <v>7</v>
      </c>
      <c r="I15" s="6">
        <f t="shared" si="1"/>
        <v>60000</v>
      </c>
    </row>
    <row r="16" spans="3:9" ht="15.75" customHeight="1" x14ac:dyDescent="0.15">
      <c r="D16" s="4" t="s">
        <v>18</v>
      </c>
      <c r="E16" s="5"/>
      <c r="F16" s="5">
        <v>1</v>
      </c>
      <c r="G16" s="6">
        <v>20000</v>
      </c>
      <c r="H16" s="4" t="s">
        <v>10</v>
      </c>
      <c r="I16" s="6">
        <f t="shared" si="1"/>
        <v>20000</v>
      </c>
    </row>
    <row r="17" spans="4:12" ht="15.75" customHeight="1" x14ac:dyDescent="0.15">
      <c r="D17" s="7" t="s">
        <v>19</v>
      </c>
      <c r="E17" s="8"/>
      <c r="F17" s="8"/>
      <c r="G17" s="8"/>
      <c r="H17" s="8"/>
      <c r="I17" s="9">
        <f>SUM(I6:I16)</f>
        <v>465130</v>
      </c>
    </row>
    <row r="20" spans="4:12" ht="15.75" customHeight="1" x14ac:dyDescent="0.15">
      <c r="D20" s="10" t="s">
        <v>20</v>
      </c>
      <c r="E20" s="11" t="s">
        <v>21</v>
      </c>
      <c r="F20" s="11"/>
    </row>
    <row r="21" spans="4:12" ht="15.75" customHeight="1" x14ac:dyDescent="0.15">
      <c r="D21" s="12" t="s">
        <v>22</v>
      </c>
      <c r="E21" s="13">
        <v>20</v>
      </c>
      <c r="F21" s="14">
        <v>80</v>
      </c>
    </row>
    <row r="22" spans="4:12" ht="15.75" customHeight="1" x14ac:dyDescent="0.15">
      <c r="D22" s="12" t="s">
        <v>23</v>
      </c>
      <c r="E22" s="13">
        <v>10</v>
      </c>
      <c r="F22" s="14">
        <v>100</v>
      </c>
      <c r="I22" s="15" t="s">
        <v>24</v>
      </c>
      <c r="J22" s="15" t="s">
        <v>25</v>
      </c>
      <c r="K22" s="15"/>
      <c r="L22" s="16">
        <f>I11+I13+I8+I16</f>
        <v>302750</v>
      </c>
    </row>
    <row r="23" spans="4:12" ht="15.75" customHeight="1" x14ac:dyDescent="0.15">
      <c r="D23" s="12" t="s">
        <v>26</v>
      </c>
      <c r="E23" s="13">
        <v>15</v>
      </c>
      <c r="F23" s="14">
        <v>150</v>
      </c>
      <c r="I23" s="15" t="s">
        <v>7</v>
      </c>
      <c r="J23" s="15" t="s">
        <v>27</v>
      </c>
      <c r="K23" s="15"/>
      <c r="L23" s="16">
        <f>I17-L22</f>
        <v>162380</v>
      </c>
    </row>
    <row r="24" spans="4:12" ht="15.75" customHeight="1" x14ac:dyDescent="0.15">
      <c r="D24" s="12" t="s">
        <v>13</v>
      </c>
      <c r="E24" s="13">
        <v>3</v>
      </c>
      <c r="F24" s="14">
        <v>2500</v>
      </c>
      <c r="I24" s="17" t="s">
        <v>28</v>
      </c>
      <c r="J24" s="34" t="s">
        <v>29</v>
      </c>
      <c r="K24" s="35"/>
      <c r="L24" s="16">
        <f>F26-L23</f>
        <v>235120</v>
      </c>
    </row>
    <row r="25" spans="4:12" ht="15.75" customHeight="1" x14ac:dyDescent="0.15">
      <c r="D25" s="12" t="s">
        <v>30</v>
      </c>
      <c r="E25" s="13">
        <v>6</v>
      </c>
      <c r="F25" s="14">
        <v>150</v>
      </c>
    </row>
    <row r="26" spans="4:12" ht="15.75" customHeight="1" x14ac:dyDescent="0.15">
      <c r="D26" s="12" t="s">
        <v>31</v>
      </c>
      <c r="E26" s="14"/>
      <c r="F26" s="14">
        <f>((F21*20)+(F22*10)+(F23*15)+(F24*3)+(F25*6))*30</f>
        <v>397500</v>
      </c>
    </row>
  </sheetData>
  <mergeCells count="2">
    <mergeCell ref="D3:I4"/>
    <mergeCell ref="J24:K24"/>
  </mergeCells>
  <dataValidations count="1">
    <dataValidation type="list" allowBlank="1" showErrorMessage="1" sqref="H6:H16" xr:uid="{00000000-0002-0000-0000-000000000000}">
      <formula1>"Capex,Opex"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showGridLines="0"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9" t="s">
        <v>4</v>
      </c>
      <c r="B1" s="19" t="s">
        <v>5</v>
      </c>
      <c r="C1" s="20" t="s">
        <v>32</v>
      </c>
    </row>
    <row r="2" spans="1:4" ht="15.75" customHeight="1" x14ac:dyDescent="0.15">
      <c r="A2" s="21" t="s">
        <v>10</v>
      </c>
      <c r="B2" s="22">
        <v>6750</v>
      </c>
      <c r="C2" s="36">
        <v>6750</v>
      </c>
    </row>
    <row r="3" spans="1:4" ht="15.75" customHeight="1" x14ac:dyDescent="0.15">
      <c r="A3" s="23"/>
      <c r="B3" s="24">
        <v>20000</v>
      </c>
      <c r="C3" s="37">
        <v>20000</v>
      </c>
    </row>
    <row r="4" spans="1:4" ht="15.75" customHeight="1" x14ac:dyDescent="0.15">
      <c r="A4" s="23"/>
      <c r="B4" s="24">
        <v>126000</v>
      </c>
      <c r="C4" s="37">
        <v>126000</v>
      </c>
    </row>
    <row r="5" spans="1:4" ht="15.75" customHeight="1" x14ac:dyDescent="0.15">
      <c r="A5" s="23"/>
      <c r="B5" s="24">
        <v>150000</v>
      </c>
      <c r="C5" s="37">
        <v>150000</v>
      </c>
    </row>
    <row r="6" spans="1:4" ht="15.75" customHeight="1" x14ac:dyDescent="0.15">
      <c r="A6" s="21" t="s">
        <v>33</v>
      </c>
      <c r="B6" s="25"/>
      <c r="C6" s="36">
        <v>302750</v>
      </c>
      <c r="D6" s="18">
        <v>0.65090000000000003</v>
      </c>
    </row>
    <row r="7" spans="1:4" ht="15.75" customHeight="1" x14ac:dyDescent="0.15">
      <c r="A7" s="21" t="s">
        <v>7</v>
      </c>
      <c r="B7" s="22">
        <v>1500</v>
      </c>
      <c r="C7" s="36">
        <v>1500</v>
      </c>
    </row>
    <row r="8" spans="1:4" ht="15.75" customHeight="1" x14ac:dyDescent="0.15">
      <c r="A8" s="23"/>
      <c r="B8" s="24">
        <v>6000</v>
      </c>
      <c r="C8" s="37">
        <v>6000</v>
      </c>
    </row>
    <row r="9" spans="1:4" ht="15.75" customHeight="1" x14ac:dyDescent="0.15">
      <c r="A9" s="23"/>
      <c r="B9" s="24">
        <v>8000</v>
      </c>
      <c r="C9" s="37">
        <v>8000</v>
      </c>
    </row>
    <row r="10" spans="1:4" ht="15.75" customHeight="1" x14ac:dyDescent="0.15">
      <c r="A10" s="23"/>
      <c r="B10" s="24">
        <v>8880</v>
      </c>
      <c r="C10" s="37">
        <v>8880</v>
      </c>
    </row>
    <row r="11" spans="1:4" ht="15.75" customHeight="1" x14ac:dyDescent="0.15">
      <c r="A11" s="23"/>
      <c r="B11" s="24">
        <v>30000</v>
      </c>
      <c r="C11" s="37">
        <v>30000</v>
      </c>
    </row>
    <row r="12" spans="1:4" ht="15.75" customHeight="1" x14ac:dyDescent="0.15">
      <c r="A12" s="23"/>
      <c r="B12" s="24">
        <v>48000</v>
      </c>
      <c r="C12" s="37">
        <v>48000</v>
      </c>
    </row>
    <row r="13" spans="1:4" ht="15.75" customHeight="1" x14ac:dyDescent="0.15">
      <c r="A13" s="23"/>
      <c r="B13" s="24">
        <v>60000</v>
      </c>
      <c r="C13" s="37">
        <v>60000</v>
      </c>
    </row>
    <row r="14" spans="1:4" ht="15.75" customHeight="1" x14ac:dyDescent="0.15">
      <c r="A14" s="21" t="s">
        <v>34</v>
      </c>
      <c r="B14" s="25"/>
      <c r="C14" s="36">
        <v>162380</v>
      </c>
      <c r="D14" s="18">
        <v>0.34910000000000002</v>
      </c>
    </row>
    <row r="15" spans="1:4" ht="15.75" customHeight="1" x14ac:dyDescent="0.15">
      <c r="A15" s="26" t="s">
        <v>35</v>
      </c>
      <c r="B15" s="27"/>
      <c r="C15" s="38">
        <v>465130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Verma</cp:lastModifiedBy>
  <dcterms:modified xsi:type="dcterms:W3CDTF">2025-06-15T21:07:21Z</dcterms:modified>
</cp:coreProperties>
</file>