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040" tabRatio="929" firstSheet="1" activeTab="1"/>
  </bookViews>
  <sheets>
    <sheet name="Sample" sheetId="1" state="hidden" r:id="rId1"/>
    <sheet name="2017-CONSOL-546" sheetId="2" r:id="rId2"/>
    <sheet name="PIVOT" sheetId="14" r:id="rId3"/>
    <sheet name="BANJARA HILLS" sheetId="15" r:id="rId4"/>
    <sheet name="BHONGIR" sheetId="16" r:id="rId5"/>
    <sheet name="CGM COMMERCIAL" sheetId="17" r:id="rId6"/>
    <sheet name="CGM HRD" sheetId="18" r:id="rId7"/>
    <sheet name="CGM IPC" sheetId="19" r:id="rId8"/>
    <sheet name="CGM MASTER PLAN" sheetId="20" r:id="rId9"/>
    <sheet name="CGM O &amp;  M" sheetId="21" r:id="rId10"/>
    <sheet name="CGM PROJECTS" sheetId="22" r:id="rId11"/>
    <sheet name="CYBERCITY" sheetId="23" r:id="rId12"/>
    <sheet name="GADWAL" sheetId="24" r:id="rId13"/>
    <sheet name="HABSIGUDA" sheetId="25" r:id="rId14"/>
    <sheet name="HYDERABAD CENTRAL" sheetId="26" r:id="rId15"/>
    <sheet name="HYDERABAD SOUTH" sheetId="27" r:id="rId16"/>
    <sheet name="MAHABOOBNAGAR" sheetId="28" r:id="rId17"/>
    <sheet name="MEDAK" sheetId="29" r:id="rId18"/>
    <sheet name="MEDCHAL" sheetId="30" r:id="rId19"/>
    <sheet name="NAGARKURNOOL" sheetId="31" r:id="rId20"/>
    <sheet name="NALGONDA" sheetId="32" r:id="rId21"/>
    <sheet name="RAJENDRANAGAR" sheetId="33" r:id="rId22"/>
    <sheet name="SANGAREDDY" sheetId="34" r:id="rId23"/>
    <sheet name="SAROORNAGAR" sheetId="35" r:id="rId24"/>
    <sheet name="SECUNDERABAD" sheetId="36" r:id="rId25"/>
    <sheet name="SIDDIPET" sheetId="37" r:id="rId26"/>
    <sheet name="SURYAPET" sheetId="38" r:id="rId27"/>
    <sheet name="VIKARABAD" sheetId="39" r:id="rId28"/>
    <sheet name="WANAPARTHY" sheetId="40" r:id="rId29"/>
    <sheet name="YADADRI" sheetId="41" r:id="rId30"/>
  </sheets>
  <definedNames>
    <definedName name="_xlnm._FilterDatabase" localSheetId="1" hidden="1">'2017-CONSOL-546'!$A$1:$J$547</definedName>
    <definedName name="_xlnm._FilterDatabase" localSheetId="9" hidden="1">'CGM O &amp;  M'!$A$8:$J$11</definedName>
    <definedName name="_xlnm.Print_Area" localSheetId="3">'BANJARA HILLS'!$A$71:$J$78</definedName>
    <definedName name="_xlnm.Print_Area" localSheetId="4">BHONGIR!$A$1:$J$4</definedName>
    <definedName name="_xlnm.Print_Area" localSheetId="5">'CGM COMMERCIAL'!$A$1:$J$5</definedName>
    <definedName name="_xlnm.Print_Area" localSheetId="6">'CGM HRD'!$A$1:$J$41</definedName>
    <definedName name="_xlnm.Print_Area" localSheetId="7">'CGM IPC'!$A$1:$J$18</definedName>
    <definedName name="_xlnm.Print_Area" localSheetId="8">Table6[#All]</definedName>
    <definedName name="_xlnm.Print_Area" localSheetId="9">'CGM O &amp;  M'!$A$1:$J$11</definedName>
    <definedName name="_xlnm.Print_Area" localSheetId="10">'CGM PROJECTS'!$A$1:$J$16</definedName>
    <definedName name="_xlnm.Print_Area" localSheetId="11">CYBERCITY!$A$74:$J$82</definedName>
    <definedName name="_xlnm.Print_Area" localSheetId="12">GADWAL!$A$1:$J$13</definedName>
    <definedName name="_xlnm.Print_Area" localSheetId="13">HABSIGUDA!$A$38:$J$50</definedName>
    <definedName name="_xlnm.Print_Area" localSheetId="14">'HYDERABAD CENTRAL'!$A$33:$J$44</definedName>
    <definedName name="_xlnm.Print_Area" localSheetId="15">'HYDERABAD SOUTH'!$A$1:$J$37</definedName>
    <definedName name="_xlnm.Print_Area" localSheetId="16">MAHABOOBNAGAR!$A$1:$J$36</definedName>
    <definedName name="_xlnm.Print_Area" localSheetId="17">MEDAK!$A$1:$J$21</definedName>
    <definedName name="_xlnm.Print_Area" localSheetId="18">MEDCHAL!$A$1:$J$22</definedName>
    <definedName name="_xlnm.Print_Area" localSheetId="20">NALGONDA!$A$1:$J$34</definedName>
    <definedName name="_xlnm.Print_Area" localSheetId="21">RAJENDRANAGAR!$A$1:$J$27</definedName>
    <definedName name="_xlnm.Print_Area" localSheetId="22">SANGAREDDY!$A$1:$J$25</definedName>
    <definedName name="_xlnm.Print_Area" localSheetId="23">SAROORNAGAR!$A$1:$J$34</definedName>
    <definedName name="_xlnm.Print_Area" localSheetId="24">SECUNDERABAD!$A$74:$J$80</definedName>
    <definedName name="_xlnm.Print_Area" localSheetId="25">SIDDIPET!$A$1:$J$12</definedName>
    <definedName name="_xlnm.Print_Area" localSheetId="26">SURYAPET!$A$1:$J$15</definedName>
    <definedName name="_xlnm.Print_Area" localSheetId="27">VIKARABAD!$A$1:$J$12</definedName>
    <definedName name="_xlnm.Print_Area" localSheetId="28">WANAPARTHY!$A$1:$J$10</definedName>
    <definedName name="_xlnm.Print_Area" localSheetId="29">YADADRI!$A$1:$J$4</definedName>
    <definedName name="_xlnm.Print_Titles" localSheetId="24">SECUNDERABAD!$1:$2</definedName>
  </definedNames>
  <calcPr calcId="144525"/>
  <pivotCaches>
    <pivotCache cacheId="0" r:id="rId3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9" l="1"/>
  <c r="A5" i="36"/>
  <c r="A6" i="36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5" i="34"/>
  <c r="A6" i="34" s="1"/>
  <c r="A7" i="34" s="1"/>
  <c r="A8" i="34" s="1"/>
  <c r="A9" i="34" s="1"/>
  <c r="A10" i="34" s="1"/>
  <c r="A11" i="34" s="1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5" i="30"/>
  <c r="A6" i="30" s="1"/>
  <c r="A7" i="30" s="1"/>
  <c r="A8" i="30" s="1"/>
  <c r="A9" i="30" s="1"/>
  <c r="A10" i="30" s="1"/>
  <c r="A5" i="29"/>
  <c r="A6" i="29" s="1"/>
  <c r="A7" i="29" s="1"/>
  <c r="A8" i="29" s="1"/>
  <c r="A9" i="29" s="1"/>
  <c r="A10" i="29" s="1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5" i="27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5" i="23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5" i="22"/>
  <c r="A6" i="22" s="1"/>
  <c r="A7" i="22" s="1"/>
  <c r="A8" i="22" s="1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31" i="35"/>
  <c r="A32" i="35" s="1"/>
  <c r="A33" i="35" s="1"/>
  <c r="A42" i="25"/>
  <c r="A43" i="25" s="1"/>
  <c r="A44" i="25" s="1"/>
  <c r="A45" i="25" s="1"/>
  <c r="A46" i="25" s="1"/>
  <c r="A47" i="25" s="1"/>
  <c r="A48" i="25" s="1"/>
  <c r="A49" i="25" s="1"/>
  <c r="A41" i="25"/>
  <c r="A4" i="22"/>
  <c r="A14" i="19"/>
  <c r="A15" i="19" s="1"/>
  <c r="A16" i="19" s="1"/>
  <c r="A17" i="19" s="1"/>
  <c r="A13" i="19"/>
  <c r="A23" i="18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G4" i="41"/>
  <c r="G10" i="40"/>
  <c r="G12" i="39"/>
  <c r="G6" i="39"/>
  <c r="A5" i="38"/>
  <c r="A6" i="38" s="1"/>
  <c r="A7" i="38" s="1"/>
  <c r="G15" i="38"/>
  <c r="G8" i="38"/>
  <c r="A4" i="37"/>
  <c r="G12" i="37"/>
  <c r="G5" i="37"/>
  <c r="G80" i="36"/>
  <c r="G70" i="36"/>
  <c r="A4" i="36"/>
  <c r="A4" i="35"/>
  <c r="G34" i="35"/>
  <c r="G24" i="35"/>
  <c r="A19" i="34"/>
  <c r="A20" i="34" s="1"/>
  <c r="A21" i="34" s="1"/>
  <c r="A22" i="34" s="1"/>
  <c r="A23" i="34" s="1"/>
  <c r="A24" i="34" s="1"/>
  <c r="G25" i="34"/>
  <c r="G12" i="34"/>
  <c r="G27" i="33"/>
  <c r="G18" i="33"/>
  <c r="A25" i="33"/>
  <c r="A26" i="33" s="1"/>
  <c r="A24" i="33"/>
  <c r="A27" i="32"/>
  <c r="A28" i="32" s="1"/>
  <c r="A29" i="32" s="1"/>
  <c r="A30" i="32" s="1"/>
  <c r="A31" i="32" s="1"/>
  <c r="A32" i="32" s="1"/>
  <c r="A33" i="32" s="1"/>
  <c r="A26" i="32"/>
  <c r="A4" i="32"/>
  <c r="G34" i="32"/>
  <c r="G20" i="32"/>
  <c r="G6" i="31"/>
  <c r="A18" i="30"/>
  <c r="A19" i="30" s="1"/>
  <c r="A20" i="30" s="1"/>
  <c r="A21" i="30" s="1"/>
  <c r="G22" i="30"/>
  <c r="G11" i="30"/>
  <c r="G21" i="29"/>
  <c r="G11" i="29"/>
  <c r="A4" i="29"/>
  <c r="A28" i="28"/>
  <c r="A29" i="28" s="1"/>
  <c r="A30" i="28" s="1"/>
  <c r="A31" i="28" s="1"/>
  <c r="A32" i="28" s="1"/>
  <c r="A33" i="28" s="1"/>
  <c r="A34" i="28" s="1"/>
  <c r="A35" i="28" s="1"/>
  <c r="A4" i="28"/>
  <c r="G36" i="28"/>
  <c r="G22" i="28"/>
  <c r="G37" i="27" l="1"/>
  <c r="G27" i="27"/>
  <c r="A4" i="27"/>
  <c r="G44" i="26"/>
  <c r="G31" i="26"/>
  <c r="A4" i="26"/>
  <c r="A37" i="26"/>
  <c r="A38" i="26" s="1"/>
  <c r="A39" i="26" s="1"/>
  <c r="A40" i="26" s="1"/>
  <c r="A41" i="26" s="1"/>
  <c r="A42" i="26" s="1"/>
  <c r="A43" i="26" s="1"/>
  <c r="G50" i="25"/>
  <c r="G35" i="25"/>
  <c r="A4" i="25"/>
  <c r="G13" i="24"/>
  <c r="G6" i="24"/>
  <c r="A81" i="23"/>
  <c r="G82" i="23"/>
  <c r="G70" i="23"/>
  <c r="A77" i="23"/>
  <c r="A78" i="23" s="1"/>
  <c r="A79" i="23" s="1"/>
  <c r="A80" i="23" s="1"/>
  <c r="A4" i="23"/>
  <c r="G16" i="22"/>
  <c r="G9" i="22"/>
  <c r="G11" i="21"/>
  <c r="G4" i="21"/>
  <c r="G5" i="20"/>
  <c r="G18" i="19"/>
  <c r="G16" i="18"/>
  <c r="G41" i="18"/>
  <c r="G5" i="17"/>
  <c r="G4" i="16"/>
  <c r="G78" i="15"/>
  <c r="G68" i="15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168" i="1" l="1"/>
  <c r="A169" i="1" s="1"/>
  <c r="A170" i="1" s="1"/>
  <c r="A171" i="1" s="1"/>
  <c r="A172" i="1" s="1"/>
  <c r="A173" i="1" s="1"/>
  <c r="A174" i="1" s="1"/>
  <c r="A175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92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93" i="1" s="1"/>
  <c r="A94" i="1" s="1"/>
  <c r="A156" i="1" s="1"/>
  <c r="A157" i="1" s="1"/>
  <c r="A158" i="1" s="1"/>
  <c r="A159" i="1" s="1"/>
  <c r="A160" i="1" s="1"/>
  <c r="A161" i="1" s="1"/>
  <c r="A95" i="1" s="1"/>
  <c r="A162" i="1" s="1"/>
  <c r="A163" i="1" s="1"/>
  <c r="A164" i="1" s="1"/>
  <c r="A4" i="1"/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5" i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74" i="15"/>
  <c r="A75" i="15" s="1"/>
  <c r="A76" i="15" s="1"/>
  <c r="A77" i="15" s="1"/>
  <c r="A4" i="30"/>
  <c r="A17" i="30"/>
  <c r="A4" i="33"/>
  <c r="A4" i="34"/>
  <c r="A18" i="34"/>
  <c r="A4" i="38"/>
  <c r="G4" i="40"/>
  <c r="A4" i="18"/>
  <c r="A22" i="18"/>
  <c r="A30" i="35"/>
</calcChain>
</file>

<file path=xl/sharedStrings.xml><?xml version="1.0" encoding="utf-8"?>
<sst xmlns="http://schemas.openxmlformats.org/spreadsheetml/2006/main" count="6700" uniqueCount="84">
  <si>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</si>
  <si>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</si>
  <si>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</si>
  <si>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</si>
  <si>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</si>
  <si>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</si>
  <si>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</si>
  <si>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</si>
  <si>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</si>
  <si>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PAYMENT DETAILS (CHEQUE/RTGS &amp; DATE)</t>
  </si>
  <si>
    <t>WP</t>
  </si>
  <si>
    <t>CC</t>
  </si>
  <si>
    <t>SEPT</t>
  </si>
  <si>
    <t>DISPOSED</t>
  </si>
  <si>
    <t>MEDCHAL</t>
  </si>
  <si>
    <t>HYDERABAD SOUTH</t>
  </si>
  <si>
    <t>CYBERCITY</t>
  </si>
  <si>
    <t>SAROORNAGAR</t>
  </si>
  <si>
    <t>CGM HRD</t>
  </si>
  <si>
    <t>MAHABOOBNAGAR</t>
  </si>
  <si>
    <t>SANGAREDDY</t>
  </si>
  <si>
    <t>SURYAPET</t>
  </si>
  <si>
    <t>SECUNDERABAD</t>
  </si>
  <si>
    <t>HYDERABAD CENTRAL</t>
  </si>
  <si>
    <t>BANJARA HILLS</t>
  </si>
  <si>
    <t>VACATE</t>
  </si>
  <si>
    <t>COUNTER</t>
  </si>
  <si>
    <t>HABSIGUDA</t>
  </si>
  <si>
    <t>VIKARABAD</t>
  </si>
  <si>
    <t>RAJENDRANAGAR</t>
  </si>
  <si>
    <t>CGM-HRD</t>
  </si>
  <si>
    <t>CGM-IPC</t>
  </si>
  <si>
    <t>WRIT PETITION</t>
  </si>
  <si>
    <t>OCT</t>
  </si>
  <si>
    <t>WA</t>
  </si>
  <si>
    <t>CGM IPC</t>
  </si>
  <si>
    <t>CGM RAC</t>
  </si>
  <si>
    <t xml:space="preserve">WP </t>
  </si>
  <si>
    <t>NOV</t>
  </si>
  <si>
    <t>RAC</t>
  </si>
  <si>
    <t>RAJENDER NAGAR</t>
  </si>
  <si>
    <t>MEDAK</t>
  </si>
  <si>
    <t xml:space="preserve">CGM COMMERCIAL </t>
  </si>
  <si>
    <t xml:space="preserve">SANGAREDDY </t>
  </si>
  <si>
    <t>BANJARAHILLS</t>
  </si>
  <si>
    <t>IPC</t>
  </si>
  <si>
    <t>WANAPARTHY</t>
  </si>
  <si>
    <t>RAJENDERNAGAR</t>
  </si>
  <si>
    <t>YADADRI</t>
  </si>
  <si>
    <t>DEC</t>
  </si>
  <si>
    <t>AS</t>
  </si>
  <si>
    <t>WP (PIL)</t>
  </si>
  <si>
    <t>ADDITIONAL COUNTER</t>
  </si>
  <si>
    <t>SIDDIPET</t>
  </si>
  <si>
    <t>NALGONDA</t>
  </si>
  <si>
    <t>MAHABUBNAGAR</t>
  </si>
  <si>
    <t>RAJEDNRANAGAR</t>
  </si>
  <si>
    <t>AMOUNT</t>
  </si>
  <si>
    <t>HYD CENTRAL</t>
  </si>
  <si>
    <t>SANCTION NO. &amp; DT</t>
  </si>
  <si>
    <t xml:space="preserve">DISPOSED </t>
  </si>
  <si>
    <t>BHONGIR</t>
  </si>
  <si>
    <t>CMA</t>
  </si>
  <si>
    <t>AS FILED BY TSSPDCL</t>
  </si>
  <si>
    <t>CMA FILED BY TSSPDCL</t>
  </si>
  <si>
    <t>WRIT APPEAL</t>
  </si>
  <si>
    <t xml:space="preserve">COUNTER </t>
  </si>
  <si>
    <t>STATUS</t>
  </si>
  <si>
    <t>YES</t>
  </si>
  <si>
    <t>NO</t>
  </si>
  <si>
    <t>CGM COMMERCIAL</t>
  </si>
  <si>
    <t>CGM O &amp;  M</t>
  </si>
  <si>
    <t>CGM PROJECTS</t>
  </si>
  <si>
    <t>NAGARKURNOOL</t>
  </si>
  <si>
    <t>GADWAL</t>
  </si>
  <si>
    <t>CGM MASTER PLAN</t>
  </si>
  <si>
    <t>CERTIFIED COPY</t>
  </si>
  <si>
    <t>Row Labels</t>
  </si>
  <si>
    <t>Grand Total</t>
  </si>
  <si>
    <t>Count of AMOUNT</t>
  </si>
  <si>
    <t>BILLS ALREADY SUBMITTED - PENDING FOR PAYMENT</t>
  </si>
  <si>
    <t>TOTAL AMOUNT</t>
  </si>
  <si>
    <t>BILLS SUBMITTED ON -22-JUN-2022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</si>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</sst>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sto MT"/>
      <family val="1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2" fillId="0" borderId="0" xfId="1" applyFont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10" fillId="4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10" fillId="4" borderId="1" xfId="2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1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49" fontId="13" fillId="4" borderId="9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7" fillId="4" borderId="9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6" xfId="0" applyBorder="1" applyAlignment="1">
      <alignment horizontal="center"/>
    </xf>
    <xf numFmtId="0" fontId="13" fillId="4" borderId="43" xfId="0" applyFont="1" applyFill="1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13" fillId="4" borderId="31" xfId="0" applyFont="1" applyFill="1" applyBorder="1" applyAlignment="1">
      <alignment horizontal="center"/>
    </xf>
    <xf numFmtId="0" fontId="13" fillId="4" borderId="32" xfId="0" applyFont="1" applyFill="1" applyBorder="1" applyAlignment="1">
      <alignment horizontal="center"/>
    </xf>
    <xf numFmtId="0" fontId="13" fillId="4" borderId="5" xfId="0" applyFont="1" applyFill="1" applyBorder="1" applyAlignment="1"/>
    <xf numFmtId="0" fontId="13" fillId="4" borderId="21" xfId="0" applyFont="1" applyFill="1" applyBorder="1" applyAlignment="1"/>
    <xf numFmtId="0" fontId="13" fillId="4" borderId="22" xfId="0" applyFont="1" applyFill="1" applyBorder="1" applyAlignment="1"/>
    <xf numFmtId="0" fontId="13" fillId="4" borderId="1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49" fontId="13" fillId="0" borderId="16" xfId="0" applyNumberFormat="1" applyFont="1" applyFill="1" applyBorder="1" applyAlignment="1">
      <alignment horizontal="center"/>
    </xf>
    <xf numFmtId="49" fontId="13" fillId="0" borderId="17" xfId="0" applyNumberFormat="1" applyFont="1" applyFill="1" applyBorder="1" applyAlignment="1">
      <alignment horizontal="center"/>
    </xf>
    <xf numFmtId="49" fontId="13" fillId="0" borderId="18" xfId="0" applyNumberFormat="1" applyFont="1" applyFill="1" applyBorder="1" applyAlignment="1">
      <alignment horizontal="center"/>
    </xf>
    <xf numFmtId="49" fontId="13" fillId="0" borderId="37" xfId="0" applyNumberFormat="1" applyFont="1" applyFill="1" applyBorder="1" applyAlignment="1">
      <alignment horizontal="center"/>
    </xf>
    <xf numFmtId="49" fontId="13" fillId="0" borderId="38" xfId="0" applyNumberFormat="1" applyFont="1" applyFill="1" applyBorder="1" applyAlignment="1">
      <alignment horizontal="center"/>
    </xf>
    <xf numFmtId="49" fontId="13" fillId="0" borderId="39" xfId="0" applyNumberFormat="1" applyFont="1" applyFill="1" applyBorder="1" applyAlignment="1">
      <alignment horizontal="center"/>
    </xf>
    <xf numFmtId="49" fontId="13" fillId="0" borderId="27" xfId="0" applyNumberFormat="1" applyFont="1" applyFill="1" applyBorder="1" applyAlignment="1">
      <alignment horizontal="center"/>
    </xf>
    <xf numFmtId="49" fontId="13" fillId="0" borderId="28" xfId="0" applyNumberFormat="1" applyFont="1" applyFill="1" applyBorder="1" applyAlignment="1">
      <alignment horizontal="center"/>
    </xf>
    <xf numFmtId="49" fontId="13" fillId="0" borderId="29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42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Normal 9" xfId="2"/>
  </cellStyles>
  <dxfs count="403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evo" refreshedDate="44734.816325694446" createdVersion="4" refreshedVersion="4" minRefreshableVersion="3" recordCount="546">
  <cacheSource type="worksheet">
    <worksheetSource ref="A1:J547" sheet="2017-CONSOL-546"/>
  </cacheSource>
  <cacheFields count="10">
    <cacheField name="S.NO" numFmtId="0">
      <sharedItems containsSemiMixedTypes="0" containsString="0" containsNumber="1" containsInteger="1" minValue="1" maxValue="546"/>
    </cacheField>
    <cacheField name="CASE " numFmtId="0">
      <sharedItems/>
    </cacheField>
    <cacheField name="CASE NO" numFmtId="0">
      <sharedItems containsSemiMixedTypes="0" containsString="0" containsNumber="1" containsInteger="1" minValue="44" maxValue="45261" count="487">
        <n v="44"/>
        <n v="54"/>
        <n v="57"/>
        <n v="148"/>
        <n v="170"/>
        <n v="419"/>
        <n v="654"/>
        <n v="737"/>
        <n v="738"/>
        <n v="783"/>
        <n v="797"/>
        <n v="973"/>
        <n v="1056"/>
        <n v="1271"/>
        <n v="1304"/>
        <n v="1322"/>
        <n v="1366"/>
        <n v="1541"/>
        <n v="1558"/>
        <n v="1627"/>
        <n v="1638"/>
        <n v="1769"/>
        <n v="2096"/>
        <n v="2199"/>
        <n v="2218"/>
        <n v="2220"/>
        <n v="2348"/>
        <n v="2490"/>
        <n v="2522"/>
        <n v="2547"/>
        <n v="2677"/>
        <n v="2693"/>
        <n v="2709"/>
        <n v="2768"/>
        <n v="2807"/>
        <n v="2822"/>
        <n v="2944"/>
        <n v="3023"/>
        <n v="3240"/>
        <n v="3498"/>
        <n v="3518"/>
        <n v="3519"/>
        <n v="3527"/>
        <n v="3646"/>
        <n v="3653"/>
        <n v="3657"/>
        <n v="3984"/>
        <n v="4001"/>
        <n v="4149"/>
        <n v="4730"/>
        <n v="4746"/>
        <n v="4961"/>
        <n v="4987"/>
        <n v="5094"/>
        <n v="5149"/>
        <n v="5357"/>
        <n v="5362"/>
        <n v="5365"/>
        <n v="5379"/>
        <n v="5410"/>
        <n v="5413"/>
        <n v="5416"/>
        <n v="5420"/>
        <n v="5425"/>
        <n v="5766"/>
        <n v="5796"/>
        <n v="5931"/>
        <n v="5933"/>
        <n v="6154"/>
        <n v="6158"/>
        <n v="6352"/>
        <n v="6490"/>
        <n v="6522"/>
        <n v="6538"/>
        <n v="6579"/>
        <n v="6600"/>
        <n v="6613"/>
        <n v="6633"/>
        <n v="6647"/>
        <n v="6648"/>
        <n v="6736"/>
        <n v="6837"/>
        <n v="6916"/>
        <n v="6918"/>
        <n v="6979"/>
        <n v="6981"/>
        <n v="6995"/>
        <n v="7101"/>
        <n v="7112"/>
        <n v="7373"/>
        <n v="7434"/>
        <n v="7533"/>
        <n v="7603"/>
        <n v="7620"/>
        <n v="7750"/>
        <n v="7845"/>
        <n v="8068"/>
        <n v="8096"/>
        <n v="8143"/>
        <n v="8299"/>
        <n v="8384"/>
        <n v="8449"/>
        <n v="8538"/>
        <n v="8601"/>
        <n v="8844"/>
        <n v="8921"/>
        <n v="8938"/>
        <n v="9096"/>
        <n v="9177"/>
        <n v="9273"/>
        <n v="9307"/>
        <n v="9435"/>
        <n v="9474"/>
        <n v="9495"/>
        <n v="9499"/>
        <n v="9508"/>
        <n v="9622"/>
        <n v="10099"/>
        <n v="10270"/>
        <n v="10318"/>
        <n v="10389"/>
        <n v="10390"/>
        <n v="10406"/>
        <n v="10409"/>
        <n v="10502"/>
        <n v="10577"/>
        <n v="10680"/>
        <n v="10805"/>
        <n v="10868"/>
        <n v="11777"/>
        <n v="11786"/>
        <n v="11796"/>
        <n v="11822"/>
        <n v="11939"/>
        <n v="12093"/>
        <n v="12145"/>
        <n v="12376"/>
        <n v="12429"/>
        <n v="12451"/>
        <n v="12564"/>
        <n v="12566"/>
        <n v="12591"/>
        <n v="12614"/>
        <n v="12806"/>
        <n v="12914"/>
        <n v="12962"/>
        <n v="12966"/>
        <n v="13007"/>
        <n v="13157"/>
        <n v="13194"/>
        <n v="13208"/>
        <n v="13211"/>
        <n v="13215"/>
        <n v="13455"/>
        <n v="13534"/>
        <n v="13888"/>
        <n v="14033"/>
        <n v="14082"/>
        <n v="14083"/>
        <n v="14166"/>
        <n v="14247"/>
        <n v="14400"/>
        <n v="14422"/>
        <n v="14469"/>
        <n v="14652"/>
        <n v="14660"/>
        <n v="14661"/>
        <n v="14663"/>
        <n v="14765"/>
        <n v="14784"/>
        <n v="14947"/>
        <n v="14956"/>
        <n v="15129"/>
        <n v="15139"/>
        <n v="15422"/>
        <n v="15425"/>
        <n v="15480"/>
        <n v="15924"/>
        <n v="15928"/>
        <n v="15955"/>
        <n v="15960"/>
        <n v="15998"/>
        <n v="16137"/>
        <n v="16319"/>
        <n v="16368"/>
        <n v="16432"/>
        <n v="16504"/>
        <n v="16506"/>
        <n v="16731"/>
        <n v="16804"/>
        <n v="16934"/>
        <n v="16977"/>
        <n v="17038"/>
        <n v="17501"/>
        <n v="17528"/>
        <n v="17536"/>
        <n v="17549"/>
        <n v="17718"/>
        <n v="17724"/>
        <n v="17740"/>
        <n v="17825"/>
        <n v="17826"/>
        <n v="17836"/>
        <n v="17839"/>
        <n v="17843"/>
        <n v="17862"/>
        <n v="17885"/>
        <n v="17915"/>
        <n v="18023"/>
        <n v="18064"/>
        <n v="18081"/>
        <n v="18082"/>
        <n v="18286"/>
        <n v="18287"/>
        <n v="18397"/>
        <n v="18457"/>
        <n v="18557"/>
        <n v="18635"/>
        <n v="18666"/>
        <n v="18740"/>
        <n v="18828"/>
        <n v="18870"/>
        <n v="18984"/>
        <n v="19043"/>
        <n v="19206"/>
        <n v="19222"/>
        <n v="19429"/>
        <n v="19494"/>
        <n v="19505"/>
        <n v="19596"/>
        <n v="19652"/>
        <n v="19660"/>
        <n v="19726"/>
        <n v="19735"/>
        <n v="19743"/>
        <n v="19752"/>
        <n v="19846"/>
        <n v="19876"/>
        <n v="20030"/>
        <n v="20086"/>
        <n v="20114"/>
        <n v="20145"/>
        <n v="20225"/>
        <n v="20291"/>
        <n v="20347"/>
        <n v="20430"/>
        <n v="20551"/>
        <n v="20601"/>
        <n v="20641"/>
        <n v="20799"/>
        <n v="20847"/>
        <n v="21099"/>
        <n v="21123"/>
        <n v="21448"/>
        <n v="21584"/>
        <n v="21598"/>
        <n v="21664"/>
        <n v="21666"/>
        <n v="21813"/>
        <n v="22015"/>
        <n v="22131"/>
        <n v="22138"/>
        <n v="22189"/>
        <n v="22351"/>
        <n v="22433"/>
        <n v="22531"/>
        <n v="22553"/>
        <n v="22682"/>
        <n v="22683"/>
        <n v="22748"/>
        <n v="22824"/>
        <n v="22908"/>
        <n v="22918"/>
        <n v="22919"/>
        <n v="22977"/>
        <n v="23108"/>
        <n v="23129"/>
        <n v="23143"/>
        <n v="23235"/>
        <n v="23293"/>
        <n v="23295"/>
        <n v="23318"/>
        <n v="23348"/>
        <n v="23649"/>
        <n v="23734"/>
        <n v="23810"/>
        <n v="23915"/>
        <n v="23921"/>
        <n v="24096"/>
        <n v="24148"/>
        <n v="24182"/>
        <n v="24274"/>
        <n v="24302"/>
        <n v="24363"/>
        <n v="24405"/>
        <n v="24476"/>
        <n v="24641"/>
        <n v="24642"/>
        <n v="24644"/>
        <n v="24700"/>
        <n v="24715"/>
        <n v="24760"/>
        <n v="24966"/>
        <n v="25040"/>
        <n v="25061"/>
        <n v="25075"/>
        <n v="25125"/>
        <n v="25144"/>
        <n v="25187"/>
        <n v="25272"/>
        <n v="25319"/>
        <n v="25352"/>
        <n v="25422"/>
        <n v="25475"/>
        <n v="25485"/>
        <n v="25519"/>
        <n v="25573"/>
        <n v="25624"/>
        <n v="25625"/>
        <n v="25673"/>
        <n v="26111"/>
        <n v="26305"/>
        <n v="26412"/>
        <n v="26690"/>
        <n v="26739"/>
        <n v="26746"/>
        <n v="27013"/>
        <n v="27063"/>
        <n v="27081"/>
        <n v="27111"/>
        <n v="27177"/>
        <n v="27210"/>
        <n v="27308"/>
        <n v="27503"/>
        <n v="27550"/>
        <n v="27670"/>
        <n v="27687"/>
        <n v="27725"/>
        <n v="27781"/>
        <n v="27955"/>
        <n v="28162"/>
        <n v="28200"/>
        <n v="28295"/>
        <n v="28429"/>
        <n v="28514"/>
        <n v="28536"/>
        <n v="28674"/>
        <n v="28779"/>
        <n v="28805"/>
        <n v="28820"/>
        <n v="28915"/>
        <n v="28965"/>
        <n v="29126"/>
        <n v="29295"/>
        <n v="29348"/>
        <n v="29562"/>
        <n v="29749"/>
        <n v="29772"/>
        <n v="30080"/>
        <n v="30145"/>
        <n v="30341"/>
        <n v="30488"/>
        <n v="30513"/>
        <n v="30530"/>
        <n v="30565"/>
        <n v="30680"/>
        <n v="30743"/>
        <n v="30896"/>
        <n v="30996"/>
        <n v="31019"/>
        <n v="31148"/>
        <n v="31153"/>
        <n v="31178"/>
        <n v="31189"/>
        <n v="31257"/>
        <n v="31270"/>
        <n v="31371"/>
        <n v="31444"/>
        <n v="31467"/>
        <n v="31681"/>
        <n v="31794"/>
        <n v="31990"/>
        <n v="32022"/>
        <n v="32097"/>
        <n v="32106"/>
        <n v="32121"/>
        <n v="32134"/>
        <n v="32254"/>
        <n v="32887"/>
        <n v="32891"/>
        <n v="32934"/>
        <n v="33060"/>
        <n v="33308"/>
        <n v="33313"/>
        <n v="33452"/>
        <n v="33691"/>
        <n v="33698"/>
        <n v="33719"/>
        <n v="33725"/>
        <n v="33737"/>
        <n v="34189"/>
        <n v="34213"/>
        <n v="34361"/>
        <n v="34362"/>
        <n v="34502"/>
        <n v="34798"/>
        <n v="34881"/>
        <n v="35003"/>
        <n v="35104"/>
        <n v="35264"/>
        <n v="35352"/>
        <n v="35467"/>
        <n v="35482"/>
        <n v="35743"/>
        <n v="35795"/>
        <n v="35999"/>
        <n v="36050"/>
        <n v="36283"/>
        <n v="36340"/>
        <n v="36423"/>
        <n v="36564"/>
        <n v="36607"/>
        <n v="36629"/>
        <n v="36880"/>
        <n v="36988"/>
        <n v="37044"/>
        <n v="37061"/>
        <n v="37099"/>
        <n v="37170"/>
        <n v="37268"/>
        <n v="37275"/>
        <n v="37328"/>
        <n v="37451"/>
        <n v="37605"/>
        <n v="37613"/>
        <n v="37636"/>
        <n v="38045"/>
        <n v="38249"/>
        <n v="38340"/>
        <n v="38482"/>
        <n v="38671"/>
        <n v="38690"/>
        <n v="38826"/>
        <n v="39043"/>
        <n v="39139"/>
        <n v="39408"/>
        <n v="39459"/>
        <n v="39503"/>
        <n v="39529"/>
        <n v="39673"/>
        <n v="39966"/>
        <n v="40002"/>
        <n v="40177"/>
        <n v="40223"/>
        <n v="40332"/>
        <n v="40344"/>
        <n v="40427"/>
        <n v="40455"/>
        <n v="40524"/>
        <n v="40538"/>
        <n v="40668"/>
        <n v="40855"/>
        <n v="40976"/>
        <n v="40997"/>
        <n v="41815"/>
        <n v="42058"/>
        <n v="42145"/>
        <n v="42966"/>
        <n v="43622"/>
        <n v="43631"/>
        <n v="43635"/>
        <n v="43703"/>
        <n v="43766"/>
        <n v="44166"/>
        <n v="44216"/>
        <n v="44540"/>
        <n v="44642"/>
        <n v="44744"/>
        <n v="44753"/>
        <n v="44810"/>
        <n v="44816"/>
        <n v="44987"/>
        <n v="45020"/>
        <n v="45076"/>
        <n v="45143"/>
        <n v="45146"/>
        <n v="45261"/>
      </sharedItems>
    </cacheField>
    <cacheField name="YEAR" numFmtId="0">
      <sharedItems containsSemiMixedTypes="0" containsString="0" containsNumber="1" containsInteger="1" minValue="2016" maxValue="2017"/>
    </cacheField>
    <cacheField name="CASE TYPE" numFmtId="0">
      <sharedItems/>
    </cacheField>
    <cacheField name="SECTION" numFmtId="0">
      <sharedItems count="27">
        <s v="NALGONDA"/>
        <s v="CGM COMMERCIAL"/>
        <s v="MEDAK"/>
        <s v="MEDCHAL"/>
        <s v="CGM HRD"/>
        <s v="SECUNDERABAD"/>
        <s v="CYBERCITY"/>
        <s v="HYDERABAD SOUTH"/>
        <s v="MAHABOOBNAGAR"/>
        <s v="HABSIGUDA"/>
        <s v="VIKARABAD"/>
        <s v="SURYAPET"/>
        <s v="HYDERABAD CENTRAL"/>
        <s v="SAROORNAGAR"/>
        <s v="CGM O &amp;  M"/>
        <s v="RAJENDRANAGAR"/>
        <s v="SANGAREDDY"/>
        <s v="BANJARA HILLS"/>
        <s v="CGM PROJECTS"/>
        <s v="NAGARKURNOOL"/>
        <s v="GADWAL"/>
        <s v="CGM IPC"/>
        <s v="SIDDIPET"/>
        <s v="BHONGIR"/>
        <s v="CGM MASTER PLAN"/>
        <s v="WANAPARTHY"/>
        <s v="YADADRI"/>
      </sharedItems>
    </cacheField>
    <cacheField name="AMOUNT" numFmtId="0">
      <sharedItems containsString="0" containsBlank="1" containsNumber="1" containsInteger="1" minValue="1000" maxValue="12000"/>
    </cacheField>
    <cacheField name="STATUS" numFmtId="0">
      <sharedItems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n v="1"/>
    <s v="AS"/>
    <x v="0"/>
    <n v="2017"/>
    <s v="AS FILED BY TSSPDCL"/>
    <x v="0"/>
    <m/>
    <s v="NO"/>
    <m/>
    <m/>
  </r>
  <r>
    <n v="2"/>
    <s v="WP"/>
    <x v="1"/>
    <n v="2017"/>
    <s v="DISPOSED"/>
    <x v="1"/>
    <n v="1250"/>
    <s v="YES"/>
    <m/>
    <m/>
  </r>
  <r>
    <n v="3"/>
    <s v="AS"/>
    <x v="2"/>
    <n v="2017"/>
    <s v="AS FILED BY TSSPDCL"/>
    <x v="2"/>
    <m/>
    <s v="NO"/>
    <m/>
    <m/>
  </r>
  <r>
    <n v="4"/>
    <s v="CC"/>
    <x v="3"/>
    <n v="2017"/>
    <s v="DISPOSED"/>
    <x v="3"/>
    <n v="1250"/>
    <s v="YES"/>
    <m/>
    <m/>
  </r>
  <r>
    <n v="5"/>
    <s v="WA"/>
    <x v="4"/>
    <n v="2017"/>
    <s v="DISPOSED"/>
    <x v="4"/>
    <n v="1250"/>
    <s v="YES"/>
    <m/>
    <m/>
  </r>
  <r>
    <n v="6"/>
    <s v="CC"/>
    <x v="5"/>
    <n v="2017"/>
    <s v="DISPOSED"/>
    <x v="5"/>
    <n v="1250"/>
    <s v="YES"/>
    <m/>
    <m/>
  </r>
  <r>
    <n v="7"/>
    <s v="WP"/>
    <x v="6"/>
    <n v="2017"/>
    <s v="DISPOSED"/>
    <x v="6"/>
    <n v="1250"/>
    <s v="YES"/>
    <m/>
    <m/>
  </r>
  <r>
    <n v="8"/>
    <s v="CC"/>
    <x v="7"/>
    <n v="2017"/>
    <s v="DISPOSED"/>
    <x v="7"/>
    <n v="5000"/>
    <s v="YES"/>
    <m/>
    <m/>
  </r>
  <r>
    <n v="9"/>
    <s v="CC"/>
    <x v="7"/>
    <n v="2017"/>
    <s v="COUNTER"/>
    <x v="7"/>
    <n v="2750"/>
    <s v="YES"/>
    <m/>
    <m/>
  </r>
  <r>
    <n v="10"/>
    <s v="WA"/>
    <x v="8"/>
    <n v="2017"/>
    <s v="DISPOSED "/>
    <x v="8"/>
    <n v="1250"/>
    <s v="YES"/>
    <m/>
    <m/>
  </r>
  <r>
    <n v="11"/>
    <s v="CC"/>
    <x v="9"/>
    <n v="2017"/>
    <s v="COUNTER"/>
    <x v="8"/>
    <n v="10000"/>
    <s v="YES"/>
    <m/>
    <m/>
  </r>
  <r>
    <n v="12"/>
    <s v="CC"/>
    <x v="9"/>
    <n v="2017"/>
    <s v="DISPOSED"/>
    <x v="8"/>
    <n v="5000"/>
    <s v="NO"/>
    <m/>
    <m/>
  </r>
  <r>
    <n v="13"/>
    <s v="WP"/>
    <x v="10"/>
    <n v="2017"/>
    <s v="DISPOSED"/>
    <x v="7"/>
    <n v="1250"/>
    <s v="YES"/>
    <m/>
    <m/>
  </r>
  <r>
    <n v="14"/>
    <s v="WA"/>
    <x v="11"/>
    <n v="2017"/>
    <s v="DISPOSED"/>
    <x v="4"/>
    <n v="1250"/>
    <s v="NO"/>
    <m/>
    <m/>
  </r>
  <r>
    <n v="15"/>
    <s v="WA"/>
    <x v="12"/>
    <n v="2017"/>
    <s v="WRIT APPEAL"/>
    <x v="9"/>
    <n v="10000"/>
    <s v="NO"/>
    <m/>
    <m/>
  </r>
  <r>
    <n v="16"/>
    <s v="WA"/>
    <x v="12"/>
    <n v="2017"/>
    <s v="DISPOSED"/>
    <x v="9"/>
    <n v="1250"/>
    <s v="NO"/>
    <m/>
    <m/>
  </r>
  <r>
    <n v="17"/>
    <s v="WP"/>
    <x v="13"/>
    <n v="2017"/>
    <s v="DISPOSED"/>
    <x v="10"/>
    <n v="1250"/>
    <s v="YES"/>
    <m/>
    <m/>
  </r>
  <r>
    <n v="18"/>
    <s v="WP"/>
    <x v="14"/>
    <n v="2017"/>
    <s v="COUNTER"/>
    <x v="6"/>
    <n v="2750"/>
    <s v="YES"/>
    <m/>
    <m/>
  </r>
  <r>
    <n v="19"/>
    <s v="CMA"/>
    <x v="15"/>
    <n v="2017"/>
    <s v="CMA FILED BY TSSPDCL"/>
    <x v="6"/>
    <m/>
    <s v="NO"/>
    <m/>
    <m/>
  </r>
  <r>
    <n v="20"/>
    <s v="WA"/>
    <x v="16"/>
    <n v="2017"/>
    <s v="DISPOSED"/>
    <x v="11"/>
    <n v="1250"/>
    <s v="NO"/>
    <m/>
    <m/>
  </r>
  <r>
    <n v="21"/>
    <s v="CC"/>
    <x v="17"/>
    <n v="2017"/>
    <s v="COUNTER"/>
    <x v="12"/>
    <n v="2750"/>
    <s v="YES"/>
    <m/>
    <m/>
  </r>
  <r>
    <n v="22"/>
    <s v="WA"/>
    <x v="18"/>
    <n v="2017"/>
    <s v="WRIT APPEAL"/>
    <x v="9"/>
    <n v="10000"/>
    <s v="NO"/>
    <m/>
    <m/>
  </r>
  <r>
    <n v="23"/>
    <s v="WA"/>
    <x v="19"/>
    <n v="2017"/>
    <s v="WRIT APPEAL"/>
    <x v="8"/>
    <n v="10000"/>
    <s v="NO"/>
    <m/>
    <m/>
  </r>
  <r>
    <n v="24"/>
    <s v="WA"/>
    <x v="19"/>
    <n v="2017"/>
    <s v="DISPOSED"/>
    <x v="8"/>
    <n v="5000"/>
    <s v="NO"/>
    <m/>
    <m/>
  </r>
  <r>
    <n v="25"/>
    <s v="WP"/>
    <x v="20"/>
    <n v="2017"/>
    <s v="DISPOSED"/>
    <x v="6"/>
    <n v="1250"/>
    <s v="YES"/>
    <m/>
    <m/>
  </r>
  <r>
    <n v="26"/>
    <s v="WP"/>
    <x v="21"/>
    <n v="2017"/>
    <s v="VACATE"/>
    <x v="13"/>
    <n v="4750"/>
    <s v="YES"/>
    <m/>
    <m/>
  </r>
  <r>
    <n v="27"/>
    <s v="WP"/>
    <x v="21"/>
    <n v="2017"/>
    <s v="DISPOSED"/>
    <x v="13"/>
    <n v="5000"/>
    <s v="YES"/>
    <m/>
    <m/>
  </r>
  <r>
    <n v="28"/>
    <s v="CC"/>
    <x v="22"/>
    <n v="2017"/>
    <s v="COUNTER"/>
    <x v="9"/>
    <n v="10000"/>
    <s v="NO"/>
    <m/>
    <m/>
  </r>
  <r>
    <n v="29"/>
    <s v="WP"/>
    <x v="23"/>
    <n v="2017"/>
    <s v="VACATE"/>
    <x v="14"/>
    <n v="4750"/>
    <s v="NO"/>
    <m/>
    <m/>
  </r>
  <r>
    <n v="30"/>
    <s v="WP"/>
    <x v="24"/>
    <n v="2017"/>
    <s v="COUNTER"/>
    <x v="12"/>
    <n v="2750"/>
    <s v="YES"/>
    <m/>
    <m/>
  </r>
  <r>
    <n v="31"/>
    <s v="WP"/>
    <x v="25"/>
    <n v="2017"/>
    <s v="COUNTER"/>
    <x v="11"/>
    <n v="2750"/>
    <s v="YES"/>
    <m/>
    <m/>
  </r>
  <r>
    <n v="32"/>
    <s v="WP"/>
    <x v="26"/>
    <n v="2017"/>
    <s v="COUNTER"/>
    <x v="11"/>
    <n v="2750"/>
    <s v="YES"/>
    <m/>
    <m/>
  </r>
  <r>
    <n v="33"/>
    <s v="WP"/>
    <x v="27"/>
    <n v="2017"/>
    <s v="DISPOSED"/>
    <x v="1"/>
    <n v="5000"/>
    <s v="YES"/>
    <m/>
    <m/>
  </r>
  <r>
    <n v="34"/>
    <s v="CC"/>
    <x v="28"/>
    <n v="2017"/>
    <s v="COUNTER"/>
    <x v="11"/>
    <n v="10000"/>
    <s v="YES"/>
    <m/>
    <m/>
  </r>
  <r>
    <n v="35"/>
    <s v="WP"/>
    <x v="29"/>
    <n v="2017"/>
    <s v="DISPOSED"/>
    <x v="0"/>
    <n v="1250"/>
    <s v="YES"/>
    <m/>
    <m/>
  </r>
  <r>
    <n v="36"/>
    <s v="WP"/>
    <x v="30"/>
    <n v="2017"/>
    <s v="DISPOSED"/>
    <x v="0"/>
    <n v="1250"/>
    <s v="YES"/>
    <m/>
    <m/>
  </r>
  <r>
    <n v="37"/>
    <s v="WP"/>
    <x v="31"/>
    <n v="2017"/>
    <s v="VACATE"/>
    <x v="8"/>
    <n v="12000"/>
    <s v="YES"/>
    <m/>
    <m/>
  </r>
  <r>
    <n v="38"/>
    <s v="WP"/>
    <x v="32"/>
    <n v="2017"/>
    <s v="DISPOSED"/>
    <x v="2"/>
    <n v="1250"/>
    <s v="YES"/>
    <m/>
    <m/>
  </r>
  <r>
    <n v="39"/>
    <s v="WP"/>
    <x v="33"/>
    <n v="2017"/>
    <s v="VACATE"/>
    <x v="8"/>
    <n v="12000"/>
    <s v="YES"/>
    <m/>
    <m/>
  </r>
  <r>
    <n v="40"/>
    <s v="WP"/>
    <x v="34"/>
    <n v="2017"/>
    <s v="COUNTER"/>
    <x v="3"/>
    <n v="2750"/>
    <s v="YES"/>
    <m/>
    <m/>
  </r>
  <r>
    <n v="41"/>
    <s v="WP"/>
    <x v="34"/>
    <n v="2017"/>
    <s v="DISPOSED"/>
    <x v="3"/>
    <n v="1250"/>
    <s v="NO"/>
    <m/>
    <m/>
  </r>
  <r>
    <n v="42"/>
    <s v="CC"/>
    <x v="35"/>
    <n v="2017"/>
    <s v="COUNTER"/>
    <x v="13"/>
    <n v="10000"/>
    <s v="YES"/>
    <m/>
    <m/>
  </r>
  <r>
    <n v="43"/>
    <s v="WP"/>
    <x v="36"/>
    <n v="2017"/>
    <s v="DISPOSED"/>
    <x v="6"/>
    <n v="1250"/>
    <s v="YES"/>
    <m/>
    <m/>
  </r>
  <r>
    <n v="44"/>
    <s v="WP"/>
    <x v="37"/>
    <n v="2017"/>
    <s v="COUNTER"/>
    <x v="4"/>
    <n v="2750"/>
    <s v="YES"/>
    <m/>
    <m/>
  </r>
  <r>
    <n v="45"/>
    <s v="WP"/>
    <x v="38"/>
    <n v="2017"/>
    <s v="DISPOSED"/>
    <x v="13"/>
    <n v="5000"/>
    <s v="YES"/>
    <m/>
    <m/>
  </r>
  <r>
    <n v="46"/>
    <s v="WP"/>
    <x v="39"/>
    <n v="2017"/>
    <s v="VACATE"/>
    <x v="2"/>
    <n v="4750"/>
    <s v="YES"/>
    <m/>
    <m/>
  </r>
  <r>
    <n v="47"/>
    <s v="WP"/>
    <x v="40"/>
    <n v="2017"/>
    <s v="VACATE"/>
    <x v="2"/>
    <n v="4750"/>
    <s v="YES"/>
    <m/>
    <m/>
  </r>
  <r>
    <n v="48"/>
    <s v="WP"/>
    <x v="41"/>
    <n v="2017"/>
    <s v="VACATE"/>
    <x v="2"/>
    <n v="4750"/>
    <s v="YES"/>
    <m/>
    <m/>
  </r>
  <r>
    <n v="49"/>
    <s v="WP"/>
    <x v="42"/>
    <n v="2017"/>
    <s v="DISPOSED"/>
    <x v="0"/>
    <n v="1250"/>
    <s v="YES"/>
    <m/>
    <m/>
  </r>
  <r>
    <n v="50"/>
    <s v="WP"/>
    <x v="43"/>
    <n v="2017"/>
    <s v="COUNTER"/>
    <x v="3"/>
    <n v="2750"/>
    <s v="YES"/>
    <m/>
    <m/>
  </r>
  <r>
    <n v="51"/>
    <s v="WP"/>
    <x v="44"/>
    <n v="2017"/>
    <s v="COUNTER"/>
    <x v="7"/>
    <n v="2750"/>
    <s v="YES"/>
    <m/>
    <m/>
  </r>
  <r>
    <n v="52"/>
    <s v="WP"/>
    <x v="45"/>
    <n v="2017"/>
    <s v="DISPOSED"/>
    <x v="6"/>
    <n v="1250"/>
    <s v="YES"/>
    <m/>
    <m/>
  </r>
  <r>
    <n v="53"/>
    <s v="WP"/>
    <x v="46"/>
    <n v="2017"/>
    <s v="VACATE"/>
    <x v="9"/>
    <n v="4750"/>
    <s v="YES"/>
    <m/>
    <m/>
  </r>
  <r>
    <n v="54"/>
    <s v="WP"/>
    <x v="47"/>
    <n v="2017"/>
    <s v="VACATE"/>
    <x v="6"/>
    <n v="4750"/>
    <s v="YES"/>
    <m/>
    <m/>
  </r>
  <r>
    <n v="55"/>
    <s v="WP"/>
    <x v="48"/>
    <n v="2017"/>
    <s v="COUNTER"/>
    <x v="8"/>
    <n v="2750"/>
    <s v="YES"/>
    <m/>
    <m/>
  </r>
  <r>
    <n v="56"/>
    <s v="WP"/>
    <x v="49"/>
    <n v="2017"/>
    <s v="COUNTER"/>
    <x v="8"/>
    <n v="2750"/>
    <s v="YES"/>
    <m/>
    <m/>
  </r>
  <r>
    <n v="57"/>
    <s v="WP"/>
    <x v="50"/>
    <n v="2017"/>
    <s v="COUNTER"/>
    <x v="6"/>
    <n v="2750"/>
    <s v="YES"/>
    <m/>
    <m/>
  </r>
  <r>
    <n v="58"/>
    <s v="WP"/>
    <x v="51"/>
    <n v="2017"/>
    <s v="VACATE"/>
    <x v="9"/>
    <n v="12000"/>
    <s v="YES"/>
    <m/>
    <m/>
  </r>
  <r>
    <n v="59"/>
    <s v="WP"/>
    <x v="52"/>
    <n v="2017"/>
    <s v="DISPOSED"/>
    <x v="0"/>
    <n v="1250"/>
    <s v="YES"/>
    <m/>
    <m/>
  </r>
  <r>
    <n v="60"/>
    <s v="WP"/>
    <x v="53"/>
    <n v="2017"/>
    <s v="VACATE"/>
    <x v="12"/>
    <n v="4750"/>
    <s v="YES"/>
    <m/>
    <m/>
  </r>
  <r>
    <n v="61"/>
    <s v="WP"/>
    <x v="54"/>
    <n v="2017"/>
    <s v="VACATE"/>
    <x v="12"/>
    <n v="4750"/>
    <s v="YES"/>
    <m/>
    <m/>
  </r>
  <r>
    <n v="62"/>
    <s v="WP"/>
    <x v="55"/>
    <n v="2017"/>
    <s v="VACATE"/>
    <x v="7"/>
    <n v="4750"/>
    <s v="YES"/>
    <m/>
    <m/>
  </r>
  <r>
    <n v="63"/>
    <s v="WP"/>
    <x v="56"/>
    <n v="2017"/>
    <s v="COUNTER "/>
    <x v="6"/>
    <n v="2750"/>
    <s v="YES"/>
    <m/>
    <m/>
  </r>
  <r>
    <n v="64"/>
    <s v="WP"/>
    <x v="57"/>
    <n v="2017"/>
    <s v="VACATE"/>
    <x v="7"/>
    <n v="4750"/>
    <s v="YES"/>
    <m/>
    <m/>
  </r>
  <r>
    <n v="65"/>
    <s v="WP"/>
    <x v="58"/>
    <n v="2017"/>
    <s v="COUNTER"/>
    <x v="6"/>
    <n v="2750"/>
    <s v="YES"/>
    <m/>
    <m/>
  </r>
  <r>
    <n v="66"/>
    <s v="WP"/>
    <x v="59"/>
    <n v="2017"/>
    <s v="COUNTER"/>
    <x v="6"/>
    <n v="2750"/>
    <s v="YES"/>
    <m/>
    <m/>
  </r>
  <r>
    <n v="67"/>
    <s v="WP"/>
    <x v="60"/>
    <n v="2017"/>
    <s v="COUNTER"/>
    <x v="15"/>
    <n v="2750"/>
    <s v="YES"/>
    <m/>
    <m/>
  </r>
  <r>
    <n v="68"/>
    <s v="WP"/>
    <x v="60"/>
    <n v="2017"/>
    <s v="DISPOSED"/>
    <x v="15"/>
    <n v="1250"/>
    <s v="NO"/>
    <m/>
    <m/>
  </r>
  <r>
    <n v="69"/>
    <s v="WP"/>
    <x v="61"/>
    <n v="2017"/>
    <s v="COUNTER"/>
    <x v="6"/>
    <n v="2750"/>
    <s v="YES"/>
    <m/>
    <m/>
  </r>
  <r>
    <n v="70"/>
    <s v="WP"/>
    <x v="62"/>
    <n v="2017"/>
    <s v="COUNTER"/>
    <x v="6"/>
    <n v="2750"/>
    <s v="YES"/>
    <m/>
    <m/>
  </r>
  <r>
    <n v="71"/>
    <s v="WP"/>
    <x v="63"/>
    <n v="2017"/>
    <s v="COUNTER"/>
    <x v="8"/>
    <n v="2750"/>
    <s v="YES"/>
    <m/>
    <m/>
  </r>
  <r>
    <n v="72"/>
    <s v="WP"/>
    <x v="63"/>
    <n v="2017"/>
    <s v="DISPOSED "/>
    <x v="8"/>
    <n v="1250"/>
    <s v="NO"/>
    <m/>
    <m/>
  </r>
  <r>
    <n v="73"/>
    <s v="WP"/>
    <x v="64"/>
    <n v="2017"/>
    <s v="DISPOSED"/>
    <x v="6"/>
    <n v="1250"/>
    <s v="YES"/>
    <m/>
    <m/>
  </r>
  <r>
    <n v="74"/>
    <s v="WP"/>
    <x v="65"/>
    <n v="2017"/>
    <s v="DISPOSED"/>
    <x v="6"/>
    <n v="1250"/>
    <s v="YES"/>
    <m/>
    <m/>
  </r>
  <r>
    <n v="75"/>
    <s v="WP"/>
    <x v="66"/>
    <n v="2017"/>
    <s v="DISPOSED"/>
    <x v="14"/>
    <n v="1250"/>
    <s v="YES"/>
    <m/>
    <m/>
  </r>
  <r>
    <n v="76"/>
    <s v="WP"/>
    <x v="67"/>
    <n v="2017"/>
    <s v="VACATE"/>
    <x v="16"/>
    <n v="4750"/>
    <s v="YES"/>
    <m/>
    <m/>
  </r>
  <r>
    <n v="77"/>
    <s v="WP"/>
    <x v="68"/>
    <n v="2017"/>
    <s v="DISPOSED"/>
    <x v="5"/>
    <n v="1250"/>
    <s v="YES"/>
    <m/>
    <m/>
  </r>
  <r>
    <n v="78"/>
    <s v="WP"/>
    <x v="69"/>
    <n v="2017"/>
    <s v="DISPOSED"/>
    <x v="5"/>
    <n v="1250"/>
    <s v="YES"/>
    <m/>
    <m/>
  </r>
  <r>
    <n v="79"/>
    <s v="WP"/>
    <x v="70"/>
    <n v="2017"/>
    <s v="DISPOSED"/>
    <x v="5"/>
    <n v="1250"/>
    <s v="YES"/>
    <m/>
    <m/>
  </r>
  <r>
    <n v="80"/>
    <s v="WP"/>
    <x v="71"/>
    <n v="2017"/>
    <s v="COUNTER"/>
    <x v="6"/>
    <n v="2750"/>
    <s v="YES"/>
    <m/>
    <m/>
  </r>
  <r>
    <n v="81"/>
    <s v="WP"/>
    <x v="72"/>
    <n v="2017"/>
    <s v="DISPOSED"/>
    <x v="6"/>
    <n v="1250"/>
    <s v="YES"/>
    <m/>
    <m/>
  </r>
  <r>
    <n v="82"/>
    <s v="WP"/>
    <x v="73"/>
    <n v="2017"/>
    <s v="COUNTER"/>
    <x v="12"/>
    <n v="2750"/>
    <s v="YES"/>
    <m/>
    <m/>
  </r>
  <r>
    <n v="83"/>
    <s v="WP"/>
    <x v="74"/>
    <n v="2017"/>
    <s v="VACATE"/>
    <x v="16"/>
    <n v="4750"/>
    <s v="YES"/>
    <m/>
    <m/>
  </r>
  <r>
    <n v="84"/>
    <s v="WP"/>
    <x v="75"/>
    <n v="2017"/>
    <s v="DISPOSED"/>
    <x v="12"/>
    <n v="1250"/>
    <s v="YES"/>
    <m/>
    <m/>
  </r>
  <r>
    <n v="85"/>
    <s v="WP"/>
    <x v="76"/>
    <n v="2017"/>
    <s v="DISPOSED"/>
    <x v="13"/>
    <n v="1250"/>
    <s v="YES"/>
    <m/>
    <m/>
  </r>
  <r>
    <n v="86"/>
    <s v="WP"/>
    <x v="77"/>
    <n v="2017"/>
    <s v="DISPOSED"/>
    <x v="13"/>
    <n v="1250"/>
    <s v="YES"/>
    <m/>
    <m/>
  </r>
  <r>
    <n v="87"/>
    <s v="WP"/>
    <x v="78"/>
    <n v="2017"/>
    <s v="DISPOSED"/>
    <x v="13"/>
    <n v="1250"/>
    <s v="YES"/>
    <m/>
    <m/>
  </r>
  <r>
    <n v="88"/>
    <s v="WP"/>
    <x v="79"/>
    <n v="2017"/>
    <s v="DISPOSED"/>
    <x v="13"/>
    <n v="1250"/>
    <s v="YES"/>
    <m/>
    <m/>
  </r>
  <r>
    <n v="89"/>
    <s v="WP"/>
    <x v="80"/>
    <n v="2017"/>
    <s v="COUNTER"/>
    <x v="16"/>
    <n v="2750"/>
    <s v="YES"/>
    <m/>
    <m/>
  </r>
  <r>
    <n v="90"/>
    <s v="WP"/>
    <x v="81"/>
    <n v="2017"/>
    <s v="DISPOSED"/>
    <x v="13"/>
    <n v="1250"/>
    <s v="YES"/>
    <m/>
    <m/>
  </r>
  <r>
    <n v="91"/>
    <s v="WP"/>
    <x v="82"/>
    <n v="2017"/>
    <s v="DISPOSED"/>
    <x v="5"/>
    <n v="1250"/>
    <s v="YES"/>
    <m/>
    <m/>
  </r>
  <r>
    <n v="92"/>
    <s v="WP"/>
    <x v="82"/>
    <n v="2017"/>
    <s v="VACATE"/>
    <x v="5"/>
    <n v="4750"/>
    <s v="YES"/>
    <m/>
    <m/>
  </r>
  <r>
    <n v="93"/>
    <s v="WP"/>
    <x v="83"/>
    <n v="2017"/>
    <s v="VACATE"/>
    <x v="5"/>
    <n v="4750"/>
    <s v="YES"/>
    <m/>
    <m/>
  </r>
  <r>
    <n v="94"/>
    <s v="WP"/>
    <x v="83"/>
    <n v="2017"/>
    <s v="DISPOSED"/>
    <x v="5"/>
    <n v="1250"/>
    <s v="YES"/>
    <m/>
    <m/>
  </r>
  <r>
    <n v="95"/>
    <s v="WP"/>
    <x v="84"/>
    <n v="2017"/>
    <s v="VACATE"/>
    <x v="5"/>
    <n v="4750"/>
    <s v="YES"/>
    <m/>
    <m/>
  </r>
  <r>
    <n v="96"/>
    <s v="WP"/>
    <x v="84"/>
    <n v="2017"/>
    <s v="DISPOSED"/>
    <x v="5"/>
    <n v="1250"/>
    <s v="YES"/>
    <m/>
    <m/>
  </r>
  <r>
    <n v="97"/>
    <s v="WP"/>
    <x v="85"/>
    <n v="2017"/>
    <s v="VACATE"/>
    <x v="5"/>
    <n v="4750"/>
    <s v="YES"/>
    <m/>
    <m/>
  </r>
  <r>
    <n v="98"/>
    <s v="WP"/>
    <x v="85"/>
    <n v="2017"/>
    <s v="DISPOSED"/>
    <x v="5"/>
    <n v="1250"/>
    <s v="YES"/>
    <m/>
    <m/>
  </r>
  <r>
    <n v="99"/>
    <s v="WP"/>
    <x v="86"/>
    <n v="2017"/>
    <s v="DISPOSED"/>
    <x v="17"/>
    <n v="1250"/>
    <s v="YES"/>
    <m/>
    <m/>
  </r>
  <r>
    <n v="100"/>
    <s v="WP"/>
    <x v="87"/>
    <n v="2017"/>
    <s v="COUNTER"/>
    <x v="12"/>
    <n v="2750"/>
    <s v="NO"/>
    <m/>
    <m/>
  </r>
  <r>
    <n v="101"/>
    <s v="WP"/>
    <x v="87"/>
    <n v="2017"/>
    <s v="DISPOSED"/>
    <x v="12"/>
    <n v="1250"/>
    <s v="YES"/>
    <m/>
    <m/>
  </r>
  <r>
    <n v="102"/>
    <s v="WP"/>
    <x v="88"/>
    <n v="2017"/>
    <s v="COUNTER"/>
    <x v="0"/>
    <n v="2750"/>
    <s v="YES"/>
    <m/>
    <m/>
  </r>
  <r>
    <n v="103"/>
    <s v="WP"/>
    <x v="89"/>
    <n v="2017"/>
    <s v="DISPOSED"/>
    <x v="16"/>
    <n v="5000"/>
    <s v="NO"/>
    <m/>
    <m/>
  </r>
  <r>
    <n v="104"/>
    <s v="WP"/>
    <x v="90"/>
    <n v="2017"/>
    <s v="DISPOSED"/>
    <x v="13"/>
    <n v="1250"/>
    <s v="YES"/>
    <m/>
    <m/>
  </r>
  <r>
    <n v="105"/>
    <s v="WP"/>
    <x v="91"/>
    <n v="2017"/>
    <s v="DISPOSED"/>
    <x v="9"/>
    <n v="1250"/>
    <s v="YES"/>
    <m/>
    <m/>
  </r>
  <r>
    <n v="106"/>
    <s v="WP"/>
    <x v="92"/>
    <n v="2017"/>
    <s v="VACATE"/>
    <x v="6"/>
    <n v="12000"/>
    <s v="NO"/>
    <m/>
    <m/>
  </r>
  <r>
    <n v="107"/>
    <s v="WP"/>
    <x v="93"/>
    <n v="2017"/>
    <s v="VACATE"/>
    <x v="15"/>
    <n v="12000"/>
    <s v="YES"/>
    <m/>
    <m/>
  </r>
  <r>
    <n v="108"/>
    <s v="WP"/>
    <x v="94"/>
    <n v="2017"/>
    <s v="DISPOSED"/>
    <x v="6"/>
    <n v="1250"/>
    <s v="YES"/>
    <m/>
    <m/>
  </r>
  <r>
    <n v="109"/>
    <s v="WP"/>
    <x v="95"/>
    <n v="2017"/>
    <s v="DISPOSED"/>
    <x v="6"/>
    <n v="1250"/>
    <s v="YES"/>
    <m/>
    <m/>
  </r>
  <r>
    <n v="110"/>
    <s v="WP"/>
    <x v="96"/>
    <n v="2017"/>
    <s v="COUNTER"/>
    <x v="17"/>
    <n v="2750"/>
    <s v="YES"/>
    <m/>
    <m/>
  </r>
  <r>
    <n v="111"/>
    <s v="WP"/>
    <x v="97"/>
    <n v="2017"/>
    <s v="DISPOSED"/>
    <x v="5"/>
    <n v="1250"/>
    <s v="YES"/>
    <m/>
    <m/>
  </r>
  <r>
    <n v="112"/>
    <s v="WP"/>
    <x v="98"/>
    <n v="2017"/>
    <s v="DISPOSED"/>
    <x v="18"/>
    <n v="5000"/>
    <s v="NO"/>
    <m/>
    <m/>
  </r>
  <r>
    <n v="113"/>
    <s v="WP"/>
    <x v="99"/>
    <n v="2017"/>
    <s v="COUNTER"/>
    <x v="17"/>
    <n v="2750"/>
    <s v="YES"/>
    <m/>
    <m/>
  </r>
  <r>
    <n v="114"/>
    <s v="WP"/>
    <x v="100"/>
    <n v="2017"/>
    <s v="COUNTER"/>
    <x v="19"/>
    <n v="2750"/>
    <s v="YES"/>
    <m/>
    <m/>
  </r>
  <r>
    <n v="115"/>
    <s v="WP"/>
    <x v="101"/>
    <n v="2017"/>
    <s v="VACATE"/>
    <x v="20"/>
    <n v="4750"/>
    <s v="YES"/>
    <m/>
    <m/>
  </r>
  <r>
    <n v="116"/>
    <s v="WP"/>
    <x v="102"/>
    <n v="2017"/>
    <s v="VACATE"/>
    <x v="12"/>
    <n v="4750"/>
    <s v="YES"/>
    <m/>
    <m/>
  </r>
  <r>
    <n v="117"/>
    <s v="WP"/>
    <x v="103"/>
    <n v="2017"/>
    <s v="DISPOSED"/>
    <x v="12"/>
    <n v="1250"/>
    <s v="NO"/>
    <m/>
    <m/>
  </r>
  <r>
    <n v="118"/>
    <s v="WP"/>
    <x v="104"/>
    <n v="2017"/>
    <s v="VACATE"/>
    <x v="11"/>
    <n v="4750"/>
    <s v="YES"/>
    <m/>
    <m/>
  </r>
  <r>
    <n v="119"/>
    <s v="WP"/>
    <x v="105"/>
    <n v="2017"/>
    <s v="COUNTER"/>
    <x v="9"/>
    <n v="2750"/>
    <s v="YES"/>
    <m/>
    <m/>
  </r>
  <r>
    <n v="120"/>
    <s v="WP"/>
    <x v="106"/>
    <n v="2017"/>
    <s v="DISPOSED"/>
    <x v="2"/>
    <n v="1250"/>
    <s v="NO"/>
    <m/>
    <m/>
  </r>
  <r>
    <n v="121"/>
    <s v="WP"/>
    <x v="107"/>
    <n v="2017"/>
    <s v="DISPOSED"/>
    <x v="0"/>
    <n v="1250"/>
    <s v="YES"/>
    <m/>
    <m/>
  </r>
  <r>
    <n v="122"/>
    <s v="WP"/>
    <x v="108"/>
    <n v="2017"/>
    <s v="COUNTER"/>
    <x v="17"/>
    <n v="2750"/>
    <s v="YES"/>
    <m/>
    <m/>
  </r>
  <r>
    <n v="123"/>
    <s v="WP"/>
    <x v="109"/>
    <n v="2017"/>
    <s v="DISPOSED"/>
    <x v="9"/>
    <n v="1250"/>
    <s v="YES"/>
    <m/>
    <m/>
  </r>
  <r>
    <n v="124"/>
    <s v="WP"/>
    <x v="110"/>
    <n v="2017"/>
    <s v="DISPOSED"/>
    <x v="15"/>
    <n v="1250"/>
    <s v="YES"/>
    <m/>
    <m/>
  </r>
  <r>
    <n v="125"/>
    <s v="WP"/>
    <x v="111"/>
    <n v="2017"/>
    <s v="COUNTER"/>
    <x v="8"/>
    <n v="2750"/>
    <s v="YES"/>
    <m/>
    <m/>
  </r>
  <r>
    <n v="126"/>
    <s v="WP"/>
    <x v="112"/>
    <n v="2017"/>
    <s v="VACATE"/>
    <x v="4"/>
    <n v="4750"/>
    <s v="NO"/>
    <m/>
    <m/>
  </r>
  <r>
    <n v="127"/>
    <s v="WP"/>
    <x v="113"/>
    <n v="2017"/>
    <s v="VACATE"/>
    <x v="5"/>
    <n v="4750"/>
    <s v="YES"/>
    <m/>
    <m/>
  </r>
  <r>
    <n v="128"/>
    <s v="WP"/>
    <x v="113"/>
    <n v="2017"/>
    <s v="DISPOSED"/>
    <x v="5"/>
    <n v="1250"/>
    <s v="YES"/>
    <m/>
    <m/>
  </r>
  <r>
    <n v="129"/>
    <s v="WP"/>
    <x v="114"/>
    <n v="2017"/>
    <s v="VACATE"/>
    <x v="5"/>
    <n v="4750"/>
    <s v="YES"/>
    <m/>
    <m/>
  </r>
  <r>
    <n v="130"/>
    <s v="WP"/>
    <x v="114"/>
    <n v="2017"/>
    <s v="DISPOSED"/>
    <x v="5"/>
    <n v="1250"/>
    <s v="YES"/>
    <m/>
    <m/>
  </r>
  <r>
    <n v="131"/>
    <s v="WP"/>
    <x v="115"/>
    <n v="2017"/>
    <s v="DISPOSED"/>
    <x v="5"/>
    <n v="1250"/>
    <s v="YES"/>
    <m/>
    <m/>
  </r>
  <r>
    <n v="132"/>
    <s v="WP"/>
    <x v="116"/>
    <n v="2017"/>
    <s v="COUNTER"/>
    <x v="17"/>
    <n v="2750"/>
    <s v="YES"/>
    <m/>
    <m/>
  </r>
  <r>
    <n v="133"/>
    <s v="WP"/>
    <x v="117"/>
    <n v="2017"/>
    <s v="DISPOSED"/>
    <x v="2"/>
    <n v="1250"/>
    <s v="YES"/>
    <m/>
    <m/>
  </r>
  <r>
    <n v="134"/>
    <s v="WP"/>
    <x v="118"/>
    <n v="2017"/>
    <s v="COUNTER"/>
    <x v="5"/>
    <n v="2750"/>
    <s v="YES"/>
    <m/>
    <m/>
  </r>
  <r>
    <n v="135"/>
    <s v="WP"/>
    <x v="119"/>
    <n v="2017"/>
    <s v="COUNTER"/>
    <x v="13"/>
    <n v="2750"/>
    <s v="YES"/>
    <m/>
    <m/>
  </r>
  <r>
    <n v="136"/>
    <s v="WP"/>
    <x v="120"/>
    <n v="2017"/>
    <s v="VACATE"/>
    <x v="5"/>
    <n v="4750"/>
    <s v="YES"/>
    <m/>
    <m/>
  </r>
  <r>
    <n v="137"/>
    <s v="WP"/>
    <x v="120"/>
    <n v="2017"/>
    <s v="DISPOSED"/>
    <x v="5"/>
    <n v="1250"/>
    <s v="YES"/>
    <m/>
    <m/>
  </r>
  <r>
    <n v="138"/>
    <s v="WP"/>
    <x v="121"/>
    <n v="2017"/>
    <s v="VACATE"/>
    <x v="5"/>
    <n v="4750"/>
    <s v="YES"/>
    <m/>
    <m/>
  </r>
  <r>
    <n v="139"/>
    <s v="WP"/>
    <x v="121"/>
    <n v="2017"/>
    <s v="DISPOSED"/>
    <x v="5"/>
    <n v="1250"/>
    <s v="YES"/>
    <m/>
    <m/>
  </r>
  <r>
    <n v="140"/>
    <s v="WP"/>
    <x v="122"/>
    <n v="2017"/>
    <s v="DISPOSED"/>
    <x v="17"/>
    <n v="1250"/>
    <s v="NO"/>
    <m/>
    <m/>
  </r>
  <r>
    <n v="141"/>
    <s v="WP"/>
    <x v="123"/>
    <n v="2017"/>
    <s v="COUNTER"/>
    <x v="17"/>
    <n v="2750"/>
    <s v="YES"/>
    <m/>
    <m/>
  </r>
  <r>
    <n v="142"/>
    <s v="WP"/>
    <x v="124"/>
    <n v="2017"/>
    <s v="DISPOSED"/>
    <x v="6"/>
    <n v="1250"/>
    <s v="YES"/>
    <m/>
    <m/>
  </r>
  <r>
    <n v="143"/>
    <s v="WP"/>
    <x v="125"/>
    <n v="2017"/>
    <s v="DISPOSED"/>
    <x v="0"/>
    <n v="5000"/>
    <s v="YES"/>
    <m/>
    <m/>
  </r>
  <r>
    <n v="144"/>
    <s v="WP"/>
    <x v="125"/>
    <n v="2017"/>
    <s v="VACATE"/>
    <x v="0"/>
    <n v="4750"/>
    <s v="YES"/>
    <m/>
    <m/>
  </r>
  <r>
    <n v="145"/>
    <s v="WP"/>
    <x v="126"/>
    <n v="2017"/>
    <s v="COUNTER"/>
    <x v="9"/>
    <n v="2750"/>
    <s v="YES"/>
    <m/>
    <m/>
  </r>
  <r>
    <n v="146"/>
    <s v="WP"/>
    <x v="127"/>
    <n v="2017"/>
    <s v="COUNTER"/>
    <x v="17"/>
    <n v="2750"/>
    <s v="YES"/>
    <m/>
    <m/>
  </r>
  <r>
    <n v="147"/>
    <s v="WP"/>
    <x v="128"/>
    <n v="2017"/>
    <s v="COUNTER"/>
    <x v="9"/>
    <n v="10000"/>
    <s v="YES"/>
    <m/>
    <m/>
  </r>
  <r>
    <n v="148"/>
    <s v="WP"/>
    <x v="128"/>
    <n v="2017"/>
    <s v="DISPOSED"/>
    <x v="9"/>
    <n v="5000"/>
    <s v="NO"/>
    <m/>
    <m/>
  </r>
  <r>
    <n v="149"/>
    <s v="WP"/>
    <x v="129"/>
    <n v="2017"/>
    <s v="DISPOSED"/>
    <x v="4"/>
    <n v="1250"/>
    <s v="NO"/>
    <m/>
    <m/>
  </r>
  <r>
    <n v="150"/>
    <s v="WP"/>
    <x v="130"/>
    <n v="2017"/>
    <s v="DISPOSED"/>
    <x v="4"/>
    <n v="1250"/>
    <s v="NO"/>
    <m/>
    <m/>
  </r>
  <r>
    <n v="151"/>
    <s v="WP"/>
    <x v="131"/>
    <n v="2017"/>
    <s v="VACATE"/>
    <x v="10"/>
    <n v="4750"/>
    <s v="YES"/>
    <m/>
    <m/>
  </r>
  <r>
    <n v="152"/>
    <s v="WP"/>
    <x v="132"/>
    <n v="2017"/>
    <s v="DISPOSED"/>
    <x v="5"/>
    <n v="1250"/>
    <s v="NO"/>
    <m/>
    <m/>
  </r>
  <r>
    <n v="153"/>
    <s v="WP"/>
    <x v="133"/>
    <n v="2017"/>
    <s v="VACATE"/>
    <x v="13"/>
    <n v="4750"/>
    <s v="YES"/>
    <m/>
    <m/>
  </r>
  <r>
    <n v="154"/>
    <s v="WP"/>
    <x v="134"/>
    <n v="2017"/>
    <s v="COUNTER"/>
    <x v="6"/>
    <n v="2750"/>
    <s v="YES"/>
    <m/>
    <m/>
  </r>
  <r>
    <n v="155"/>
    <s v="WP"/>
    <x v="135"/>
    <n v="2017"/>
    <s v="COUNTER"/>
    <x v="6"/>
    <n v="10000"/>
    <s v="NO"/>
    <m/>
    <m/>
  </r>
  <r>
    <n v="156"/>
    <s v="WP"/>
    <x v="136"/>
    <n v="2017"/>
    <s v="DISPOSED"/>
    <x v="2"/>
    <n v="1250"/>
    <s v="NO"/>
    <m/>
    <m/>
  </r>
  <r>
    <n v="157"/>
    <s v="WP"/>
    <x v="137"/>
    <n v="2017"/>
    <s v="COUNTER"/>
    <x v="17"/>
    <n v="2750"/>
    <s v="YES"/>
    <m/>
    <m/>
  </r>
  <r>
    <n v="158"/>
    <s v="WP"/>
    <x v="138"/>
    <n v="2017"/>
    <s v="DISPOSED"/>
    <x v="2"/>
    <n v="1250"/>
    <s v="YES"/>
    <m/>
    <m/>
  </r>
  <r>
    <n v="159"/>
    <s v="WP"/>
    <x v="139"/>
    <n v="2017"/>
    <s v="COUNTER"/>
    <x v="17"/>
    <n v="2750"/>
    <s v="YES"/>
    <m/>
    <m/>
  </r>
  <r>
    <n v="160"/>
    <s v="WP"/>
    <x v="139"/>
    <n v="2017"/>
    <s v="DISPOSED"/>
    <x v="17"/>
    <n v="5000"/>
    <s v="YES"/>
    <m/>
    <m/>
  </r>
  <r>
    <n v="161"/>
    <s v="WP"/>
    <x v="140"/>
    <n v="2017"/>
    <s v="COUNTER"/>
    <x v="17"/>
    <n v="2750"/>
    <s v="YES"/>
    <m/>
    <m/>
  </r>
  <r>
    <n v="162"/>
    <s v="WP"/>
    <x v="141"/>
    <n v="2017"/>
    <s v="DISPOSED"/>
    <x v="21"/>
    <n v="1250"/>
    <s v="YES"/>
    <m/>
    <m/>
  </r>
  <r>
    <n v="163"/>
    <s v="WP"/>
    <x v="142"/>
    <n v="2017"/>
    <s v="COUNTER"/>
    <x v="11"/>
    <n v="10000"/>
    <s v="YES"/>
    <m/>
    <m/>
  </r>
  <r>
    <n v="164"/>
    <s v="WP"/>
    <x v="143"/>
    <n v="2017"/>
    <s v="COUNTER"/>
    <x v="17"/>
    <n v="2750"/>
    <s v="YES"/>
    <m/>
    <m/>
  </r>
  <r>
    <n v="165"/>
    <s v="WP"/>
    <x v="144"/>
    <n v="2017"/>
    <s v="COUNTER"/>
    <x v="13"/>
    <n v="2750"/>
    <s v="YES"/>
    <m/>
    <m/>
  </r>
  <r>
    <n v="166"/>
    <s v="WP"/>
    <x v="145"/>
    <n v="2017"/>
    <s v="VACATE"/>
    <x v="12"/>
    <n v="4750"/>
    <s v="YES"/>
    <m/>
    <m/>
  </r>
  <r>
    <n v="167"/>
    <s v="WP"/>
    <x v="146"/>
    <n v="2017"/>
    <s v="COUNTER"/>
    <x v="17"/>
    <n v="2750"/>
    <s v="YES"/>
    <m/>
    <m/>
  </r>
  <r>
    <n v="168"/>
    <s v="WP"/>
    <x v="146"/>
    <n v="2017"/>
    <s v="DISPOSED"/>
    <x v="17"/>
    <n v="5000"/>
    <s v="YES"/>
    <m/>
    <m/>
  </r>
  <r>
    <n v="169"/>
    <s v="WP"/>
    <x v="147"/>
    <n v="2017"/>
    <s v="VACATE"/>
    <x v="21"/>
    <n v="4750"/>
    <s v="YES"/>
    <m/>
    <m/>
  </r>
  <r>
    <n v="170"/>
    <s v="WP"/>
    <x v="148"/>
    <n v="2017"/>
    <s v="DISPOSED"/>
    <x v="15"/>
    <n v="1250"/>
    <s v="YES"/>
    <m/>
    <m/>
  </r>
  <r>
    <n v="171"/>
    <s v="WP"/>
    <x v="149"/>
    <n v="2017"/>
    <s v="DISPOSED"/>
    <x v="4"/>
    <n v="1250"/>
    <s v="NO"/>
    <m/>
    <m/>
  </r>
  <r>
    <n v="172"/>
    <s v="WP"/>
    <x v="150"/>
    <n v="2017"/>
    <s v="COUNTER"/>
    <x v="17"/>
    <n v="2750"/>
    <s v="YES"/>
    <m/>
    <m/>
  </r>
  <r>
    <n v="173"/>
    <s v="WP"/>
    <x v="151"/>
    <n v="2017"/>
    <s v="DISPOSED"/>
    <x v="12"/>
    <n v="1250"/>
    <s v="YES"/>
    <m/>
    <m/>
  </r>
  <r>
    <n v="174"/>
    <s v="WP"/>
    <x v="152"/>
    <n v="2017"/>
    <s v="DISPOSED"/>
    <x v="7"/>
    <n v="1250"/>
    <s v="YES"/>
    <m/>
    <m/>
  </r>
  <r>
    <n v="175"/>
    <s v="WP"/>
    <x v="153"/>
    <n v="2017"/>
    <s v="VACATE"/>
    <x v="16"/>
    <n v="4750"/>
    <s v="YES"/>
    <m/>
    <m/>
  </r>
  <r>
    <n v="176"/>
    <s v="WP"/>
    <x v="154"/>
    <n v="2017"/>
    <s v="COUNTER"/>
    <x v="5"/>
    <n v="2750"/>
    <s v="YES"/>
    <m/>
    <m/>
  </r>
  <r>
    <n v="177"/>
    <s v="WP"/>
    <x v="155"/>
    <n v="2017"/>
    <s v="COUNTER"/>
    <x v="17"/>
    <n v="2750"/>
    <s v="YES"/>
    <m/>
    <m/>
  </r>
  <r>
    <n v="178"/>
    <s v="WP"/>
    <x v="156"/>
    <n v="2017"/>
    <s v="DISPOSED"/>
    <x v="21"/>
    <n v="5000"/>
    <s v="NO"/>
    <m/>
    <m/>
  </r>
  <r>
    <n v="179"/>
    <s v="WP"/>
    <x v="157"/>
    <n v="2017"/>
    <s v="VACATE"/>
    <x v="5"/>
    <n v="4750"/>
    <s v="YES"/>
    <m/>
    <m/>
  </r>
  <r>
    <n v="180"/>
    <s v="WP"/>
    <x v="157"/>
    <n v="2017"/>
    <s v="DISPOSED"/>
    <x v="5"/>
    <n v="1250"/>
    <s v="YES"/>
    <m/>
    <m/>
  </r>
  <r>
    <n v="181"/>
    <s v="WP"/>
    <x v="158"/>
    <n v="2017"/>
    <s v="VACATE"/>
    <x v="5"/>
    <n v="4750"/>
    <s v="YES"/>
    <m/>
    <m/>
  </r>
  <r>
    <n v="182"/>
    <s v="WP"/>
    <x v="158"/>
    <n v="2017"/>
    <s v="DISPOSED"/>
    <x v="5"/>
    <n v="1250"/>
    <s v="YES"/>
    <m/>
    <m/>
  </r>
  <r>
    <n v="183"/>
    <s v="WP"/>
    <x v="159"/>
    <n v="2017"/>
    <s v="DISPOSED"/>
    <x v="4"/>
    <n v="1250"/>
    <s v="NO"/>
    <m/>
    <m/>
  </r>
  <r>
    <n v="184"/>
    <s v="WP"/>
    <x v="160"/>
    <n v="2017"/>
    <s v="VACATE"/>
    <x v="7"/>
    <n v="4750"/>
    <s v="YES"/>
    <m/>
    <m/>
  </r>
  <r>
    <n v="185"/>
    <s v="WP"/>
    <x v="161"/>
    <n v="2017"/>
    <s v="COUNTER"/>
    <x v="8"/>
    <n v="2750"/>
    <s v="NO"/>
    <m/>
    <m/>
  </r>
  <r>
    <n v="186"/>
    <s v="WP"/>
    <x v="162"/>
    <n v="2017"/>
    <s v="COUNTER"/>
    <x v="22"/>
    <n v="2750"/>
    <s v="YES"/>
    <m/>
    <m/>
  </r>
  <r>
    <n v="187"/>
    <s v="WP"/>
    <x v="163"/>
    <n v="2017"/>
    <s v="COUNTER"/>
    <x v="17"/>
    <n v="2750"/>
    <s v="YES"/>
    <m/>
    <m/>
  </r>
  <r>
    <n v="188"/>
    <s v="WP"/>
    <x v="164"/>
    <n v="2017"/>
    <s v="VACATE"/>
    <x v="5"/>
    <n v="4750"/>
    <s v="YES"/>
    <m/>
    <m/>
  </r>
  <r>
    <n v="189"/>
    <s v="WP"/>
    <x v="164"/>
    <n v="2017"/>
    <s v="DISPOSED"/>
    <x v="5"/>
    <n v="1250"/>
    <s v="YES"/>
    <m/>
    <m/>
  </r>
  <r>
    <n v="190"/>
    <s v="WP"/>
    <x v="165"/>
    <n v="2017"/>
    <s v="VACATE"/>
    <x v="5"/>
    <n v="4750"/>
    <s v="YES"/>
    <m/>
    <m/>
  </r>
  <r>
    <n v="191"/>
    <s v="WP"/>
    <x v="165"/>
    <n v="2017"/>
    <s v="DISPOSED"/>
    <x v="5"/>
    <n v="1250"/>
    <s v="YES"/>
    <m/>
    <m/>
  </r>
  <r>
    <n v="192"/>
    <s v="WP"/>
    <x v="166"/>
    <n v="2017"/>
    <s v="DISPOSED"/>
    <x v="5"/>
    <n v="1250"/>
    <s v="YES"/>
    <m/>
    <m/>
  </r>
  <r>
    <n v="193"/>
    <s v="WP"/>
    <x v="167"/>
    <n v="2017"/>
    <s v="VACATE"/>
    <x v="17"/>
    <n v="4750"/>
    <s v="YES"/>
    <m/>
    <m/>
  </r>
  <r>
    <n v="194"/>
    <s v="WP"/>
    <x v="167"/>
    <n v="2017"/>
    <s v="DISPOSED"/>
    <x v="17"/>
    <n v="1250"/>
    <s v="YES"/>
    <m/>
    <m/>
  </r>
  <r>
    <n v="195"/>
    <s v="WP"/>
    <x v="168"/>
    <n v="2017"/>
    <s v="VACATE"/>
    <x v="5"/>
    <n v="4750"/>
    <s v="YES"/>
    <m/>
    <m/>
  </r>
  <r>
    <n v="196"/>
    <s v="WP"/>
    <x v="169"/>
    <n v="2017"/>
    <s v="COUNTER"/>
    <x v="8"/>
    <n v="2750"/>
    <s v="YES"/>
    <m/>
    <m/>
  </r>
  <r>
    <n v="197"/>
    <s v="WP"/>
    <x v="170"/>
    <n v="2017"/>
    <s v="DISPOSED"/>
    <x v="5"/>
    <n v="1250"/>
    <s v="YES"/>
    <m/>
    <m/>
  </r>
  <r>
    <n v="198"/>
    <s v="WP"/>
    <x v="170"/>
    <n v="2017"/>
    <s v="VACATE"/>
    <x v="5"/>
    <n v="4750"/>
    <s v="YES"/>
    <m/>
    <m/>
  </r>
  <r>
    <n v="199"/>
    <s v="WP"/>
    <x v="171"/>
    <n v="2017"/>
    <s v="VACATE"/>
    <x v="5"/>
    <n v="4750"/>
    <s v="YES"/>
    <m/>
    <m/>
  </r>
  <r>
    <n v="200"/>
    <s v="WP"/>
    <x v="171"/>
    <n v="2017"/>
    <s v="DISPOSED"/>
    <x v="5"/>
    <n v="1250"/>
    <s v="YES"/>
    <m/>
    <m/>
  </r>
  <r>
    <n v="201"/>
    <s v="WP"/>
    <x v="172"/>
    <n v="2017"/>
    <s v="VACATE"/>
    <x v="13"/>
    <n v="4750"/>
    <s v="YES"/>
    <m/>
    <m/>
  </r>
  <r>
    <n v="202"/>
    <s v="WP"/>
    <x v="173"/>
    <n v="2017"/>
    <s v="DISPOSED"/>
    <x v="6"/>
    <n v="1250"/>
    <s v="YES"/>
    <m/>
    <m/>
  </r>
  <r>
    <n v="203"/>
    <s v="WP"/>
    <x v="174"/>
    <n v="2017"/>
    <s v="COUNTER"/>
    <x v="17"/>
    <n v="2750"/>
    <s v="YES"/>
    <m/>
    <m/>
  </r>
  <r>
    <n v="204"/>
    <s v="WP"/>
    <x v="175"/>
    <n v="2017"/>
    <s v="COUNTER"/>
    <x v="17"/>
    <n v="2750"/>
    <s v="YES"/>
    <m/>
    <m/>
  </r>
  <r>
    <n v="205"/>
    <s v="WP"/>
    <x v="176"/>
    <n v="2017"/>
    <s v="DISPOSED"/>
    <x v="7"/>
    <n v="1250"/>
    <s v="YES"/>
    <m/>
    <m/>
  </r>
  <r>
    <n v="206"/>
    <s v="WP"/>
    <x v="177"/>
    <n v="2017"/>
    <s v="COUNTER"/>
    <x v="6"/>
    <n v="2750"/>
    <s v="YES"/>
    <m/>
    <m/>
  </r>
  <r>
    <n v="207"/>
    <s v="WP"/>
    <x v="177"/>
    <n v="2017"/>
    <s v="DISPOSED"/>
    <x v="6"/>
    <n v="1250"/>
    <s v="YES"/>
    <m/>
    <m/>
  </r>
  <r>
    <n v="208"/>
    <s v="WP"/>
    <x v="178"/>
    <n v="2017"/>
    <s v="COUNTER"/>
    <x v="6"/>
    <n v="2750"/>
    <s v="YES"/>
    <m/>
    <m/>
  </r>
  <r>
    <n v="209"/>
    <s v="WP"/>
    <x v="178"/>
    <n v="2017"/>
    <s v="DISPOSED"/>
    <x v="6"/>
    <n v="1250"/>
    <s v="YES"/>
    <m/>
    <m/>
  </r>
  <r>
    <n v="210"/>
    <s v="WP"/>
    <x v="179"/>
    <n v="2017"/>
    <s v="COUNTER"/>
    <x v="6"/>
    <n v="2750"/>
    <s v="YES"/>
    <m/>
    <m/>
  </r>
  <r>
    <n v="211"/>
    <s v="WP"/>
    <x v="179"/>
    <n v="2017"/>
    <s v="DISPOSED"/>
    <x v="6"/>
    <n v="1250"/>
    <s v="YES"/>
    <m/>
    <m/>
  </r>
  <r>
    <n v="212"/>
    <s v="WP"/>
    <x v="180"/>
    <n v="2017"/>
    <s v="COUNTER"/>
    <x v="6"/>
    <n v="2750"/>
    <s v="YES"/>
    <m/>
    <m/>
  </r>
  <r>
    <n v="213"/>
    <s v="WP"/>
    <x v="180"/>
    <n v="2017"/>
    <s v="DISPOSED"/>
    <x v="6"/>
    <n v="1250"/>
    <s v="YES"/>
    <m/>
    <m/>
  </r>
  <r>
    <n v="214"/>
    <s v="WP"/>
    <x v="181"/>
    <n v="2017"/>
    <s v="DISPOSED"/>
    <x v="12"/>
    <n v="1250"/>
    <s v="YES"/>
    <m/>
    <m/>
  </r>
  <r>
    <n v="215"/>
    <s v="WP"/>
    <x v="182"/>
    <n v="2017"/>
    <s v="DISPOSED"/>
    <x v="3"/>
    <n v="1250"/>
    <s v="YES"/>
    <m/>
    <m/>
  </r>
  <r>
    <n v="216"/>
    <s v="WP"/>
    <x v="183"/>
    <n v="2017"/>
    <s v="COUNTER"/>
    <x v="17"/>
    <n v="10000"/>
    <s v="NO"/>
    <m/>
    <m/>
  </r>
  <r>
    <n v="217"/>
    <s v="WP"/>
    <x v="184"/>
    <n v="2017"/>
    <s v="VACATE"/>
    <x v="7"/>
    <n v="12000"/>
    <s v="YES"/>
    <m/>
    <m/>
  </r>
  <r>
    <n v="218"/>
    <s v="WP"/>
    <x v="185"/>
    <n v="2017"/>
    <s v="VACATE"/>
    <x v="12"/>
    <n v="4750"/>
    <s v="YES"/>
    <m/>
    <m/>
  </r>
  <r>
    <n v="219"/>
    <s v="WP"/>
    <x v="186"/>
    <n v="2017"/>
    <s v="COUNTER"/>
    <x v="5"/>
    <n v="10000"/>
    <s v="YES"/>
    <m/>
    <m/>
  </r>
  <r>
    <n v="220"/>
    <s v="WP"/>
    <x v="187"/>
    <n v="2017"/>
    <s v="VACATE"/>
    <x v="5"/>
    <n v="4750"/>
    <s v="YES"/>
    <m/>
    <m/>
  </r>
  <r>
    <n v="221"/>
    <s v="WP"/>
    <x v="188"/>
    <n v="2017"/>
    <s v="DISPOSED"/>
    <x v="6"/>
    <n v="1250"/>
    <s v="YES"/>
    <m/>
    <m/>
  </r>
  <r>
    <n v="222"/>
    <s v="WP"/>
    <x v="189"/>
    <n v="2017"/>
    <s v="DISPOSED"/>
    <x v="7"/>
    <n v="5000"/>
    <s v="NO"/>
    <m/>
    <m/>
  </r>
  <r>
    <n v="223"/>
    <s v="WP"/>
    <x v="190"/>
    <n v="2017"/>
    <s v="COUNTER"/>
    <x v="6"/>
    <n v="2750"/>
    <s v="YES"/>
    <m/>
    <m/>
  </r>
  <r>
    <n v="224"/>
    <s v="WP"/>
    <x v="190"/>
    <n v="2017"/>
    <s v="DISPOSED"/>
    <x v="6"/>
    <n v="1250"/>
    <s v="YES"/>
    <m/>
    <m/>
  </r>
  <r>
    <n v="225"/>
    <s v="WP"/>
    <x v="191"/>
    <n v="2017"/>
    <s v="DISPOSED"/>
    <x v="2"/>
    <n v="1250"/>
    <s v="NO"/>
    <m/>
    <m/>
  </r>
  <r>
    <n v="226"/>
    <s v="WP"/>
    <x v="192"/>
    <n v="2017"/>
    <s v="COUNTER"/>
    <x v="15"/>
    <n v="2750"/>
    <s v="YES"/>
    <m/>
    <m/>
  </r>
  <r>
    <n v="227"/>
    <s v="WP"/>
    <x v="193"/>
    <n v="2017"/>
    <s v="DISPOSED"/>
    <x v="13"/>
    <n v="1250"/>
    <s v="YES"/>
    <m/>
    <m/>
  </r>
  <r>
    <n v="228"/>
    <s v="WP"/>
    <x v="194"/>
    <n v="2017"/>
    <s v="DISPOSED"/>
    <x v="6"/>
    <n v="1250"/>
    <s v="YES"/>
    <m/>
    <m/>
  </r>
  <r>
    <n v="229"/>
    <s v="WP"/>
    <x v="195"/>
    <n v="2017"/>
    <s v="DISPOSED"/>
    <x v="13"/>
    <n v="1250"/>
    <s v="YES"/>
    <m/>
    <m/>
  </r>
  <r>
    <n v="230"/>
    <s v="WP"/>
    <x v="196"/>
    <n v="2017"/>
    <s v="DISPOSED"/>
    <x v="12"/>
    <n v="1250"/>
    <s v="YES"/>
    <m/>
    <m/>
  </r>
  <r>
    <n v="231"/>
    <s v="WP"/>
    <x v="197"/>
    <n v="2017"/>
    <s v="DISPOSED"/>
    <x v="4"/>
    <n v="1250"/>
    <s v="YES"/>
    <m/>
    <m/>
  </r>
  <r>
    <n v="232"/>
    <s v="WP"/>
    <x v="197"/>
    <n v="2017"/>
    <s v="COUNTER"/>
    <x v="4"/>
    <n v="2750"/>
    <s v="YES"/>
    <m/>
    <m/>
  </r>
  <r>
    <n v="233"/>
    <s v="WP"/>
    <x v="198"/>
    <n v="2017"/>
    <s v="COUNTER"/>
    <x v="4"/>
    <n v="2750"/>
    <s v="YES"/>
    <m/>
    <m/>
  </r>
  <r>
    <n v="234"/>
    <s v="WP"/>
    <x v="198"/>
    <n v="2017"/>
    <s v="DISPOSED"/>
    <x v="4"/>
    <n v="1250"/>
    <s v="YES"/>
    <m/>
    <m/>
  </r>
  <r>
    <n v="235"/>
    <s v="WP"/>
    <x v="199"/>
    <n v="2017"/>
    <s v="DISPOSED"/>
    <x v="6"/>
    <n v="1250"/>
    <s v="YES"/>
    <m/>
    <m/>
  </r>
  <r>
    <n v="236"/>
    <s v="WP"/>
    <x v="200"/>
    <n v="2017"/>
    <s v="DISPOSED"/>
    <x v="5"/>
    <n v="1250"/>
    <s v="YES"/>
    <m/>
    <m/>
  </r>
  <r>
    <n v="237"/>
    <s v="WP"/>
    <x v="201"/>
    <n v="2017"/>
    <s v="DISPOSED"/>
    <x v="17"/>
    <n v="1250"/>
    <s v="YES"/>
    <m/>
    <m/>
  </r>
  <r>
    <n v="238"/>
    <s v="WP"/>
    <x v="202"/>
    <n v="2017"/>
    <s v="DISPOSED"/>
    <x v="12"/>
    <n v="1250"/>
    <s v="YES"/>
    <m/>
    <m/>
  </r>
  <r>
    <n v="239"/>
    <s v="WP"/>
    <x v="203"/>
    <n v="2017"/>
    <s v="DISPOSED"/>
    <x v="17"/>
    <n v="1250"/>
    <s v="YES"/>
    <m/>
    <m/>
  </r>
  <r>
    <n v="240"/>
    <s v="WP"/>
    <x v="204"/>
    <n v="2017"/>
    <s v="DISPOSED"/>
    <x v="12"/>
    <n v="1250"/>
    <s v="YES"/>
    <m/>
    <m/>
  </r>
  <r>
    <n v="241"/>
    <s v="WP"/>
    <x v="205"/>
    <n v="2017"/>
    <s v="DISPOSED"/>
    <x v="5"/>
    <n v="1250"/>
    <s v="YES"/>
    <m/>
    <m/>
  </r>
  <r>
    <n v="242"/>
    <s v="WP"/>
    <x v="206"/>
    <n v="2017"/>
    <s v="WRIT PETITION"/>
    <x v="16"/>
    <n v="10000"/>
    <s v="NO"/>
    <m/>
    <m/>
  </r>
  <r>
    <n v="243"/>
    <s v="WP"/>
    <x v="207"/>
    <n v="2017"/>
    <s v="DISPOSED"/>
    <x v="5"/>
    <n v="1250"/>
    <s v="YES"/>
    <m/>
    <m/>
  </r>
  <r>
    <n v="244"/>
    <s v="WP"/>
    <x v="208"/>
    <n v="2017"/>
    <s v="DISPOSED"/>
    <x v="9"/>
    <n v="1250"/>
    <s v="YES"/>
    <m/>
    <m/>
  </r>
  <r>
    <n v="245"/>
    <s v="WP"/>
    <x v="209"/>
    <n v="2017"/>
    <s v="WRIT PETITION"/>
    <x v="0"/>
    <n v="10000"/>
    <s v="NO"/>
    <m/>
    <m/>
  </r>
  <r>
    <n v="246"/>
    <s v="WP"/>
    <x v="210"/>
    <n v="2017"/>
    <s v="WRIT PETITION"/>
    <x v="8"/>
    <n v="10000"/>
    <s v="NO"/>
    <m/>
    <m/>
  </r>
  <r>
    <n v="247"/>
    <s v="WP"/>
    <x v="211"/>
    <n v="2017"/>
    <s v="WRIT PETITION"/>
    <x v="0"/>
    <n v="10000"/>
    <s v="NO"/>
    <m/>
    <m/>
  </r>
  <r>
    <n v="248"/>
    <s v="WP"/>
    <x v="212"/>
    <n v="2017"/>
    <s v="COUNTER"/>
    <x v="9"/>
    <n v="2750"/>
    <s v="YES"/>
    <m/>
    <m/>
  </r>
  <r>
    <n v="249"/>
    <s v="WP"/>
    <x v="213"/>
    <n v="2017"/>
    <s v="DISPOSED"/>
    <x v="8"/>
    <n v="1250"/>
    <s v="YES"/>
    <m/>
    <m/>
  </r>
  <r>
    <n v="250"/>
    <s v="WP"/>
    <x v="214"/>
    <n v="2017"/>
    <s v="DISPOSED"/>
    <x v="12"/>
    <n v="1250"/>
    <s v="YES"/>
    <m/>
    <m/>
  </r>
  <r>
    <n v="251"/>
    <s v="WP"/>
    <x v="215"/>
    <n v="2017"/>
    <s v="COUNTER"/>
    <x v="6"/>
    <n v="2750"/>
    <s v="YES"/>
    <m/>
    <m/>
  </r>
  <r>
    <n v="252"/>
    <s v="WP"/>
    <x v="216"/>
    <n v="2017"/>
    <s v="DISPOSED"/>
    <x v="9"/>
    <n v="1250"/>
    <s v="YES"/>
    <m/>
    <m/>
  </r>
  <r>
    <n v="253"/>
    <s v="WP"/>
    <x v="217"/>
    <n v="2017"/>
    <s v="DISPOSED"/>
    <x v="18"/>
    <n v="1250"/>
    <s v="YES"/>
    <m/>
    <m/>
  </r>
  <r>
    <n v="254"/>
    <s v="WP"/>
    <x v="217"/>
    <n v="2017"/>
    <s v="COUNTER"/>
    <x v="18"/>
    <n v="2750"/>
    <s v="YES"/>
    <m/>
    <m/>
  </r>
  <r>
    <n v="255"/>
    <s v="WP"/>
    <x v="218"/>
    <n v="2017"/>
    <s v="DISPOSED"/>
    <x v="9"/>
    <n v="1250"/>
    <s v="YES"/>
    <m/>
    <m/>
  </r>
  <r>
    <n v="256"/>
    <s v="WP"/>
    <x v="219"/>
    <n v="2017"/>
    <s v="DISPOSED"/>
    <x v="17"/>
    <n v="1250"/>
    <s v="YES"/>
    <m/>
    <m/>
  </r>
  <r>
    <n v="257"/>
    <s v="WP"/>
    <x v="220"/>
    <n v="2017"/>
    <s v="DISPOSED"/>
    <x v="9"/>
    <n v="1250"/>
    <s v="YES"/>
    <m/>
    <m/>
  </r>
  <r>
    <n v="258"/>
    <s v="WP"/>
    <x v="221"/>
    <n v="2017"/>
    <s v="DISPOSED"/>
    <x v="18"/>
    <n v="1250"/>
    <s v="YES"/>
    <m/>
    <m/>
  </r>
  <r>
    <n v="259"/>
    <s v="WP"/>
    <x v="221"/>
    <n v="2017"/>
    <s v="COUNTER"/>
    <x v="18"/>
    <n v="2750"/>
    <s v="YES"/>
    <m/>
    <m/>
  </r>
  <r>
    <n v="260"/>
    <s v="WP"/>
    <x v="222"/>
    <n v="2017"/>
    <s v="DISPOSED"/>
    <x v="9"/>
    <n v="1250"/>
    <s v="YES"/>
    <m/>
    <m/>
  </r>
  <r>
    <n v="261"/>
    <s v="WP"/>
    <x v="223"/>
    <n v="2017"/>
    <s v="DISPOSED"/>
    <x v="13"/>
    <n v="1250"/>
    <s v="YES"/>
    <m/>
    <m/>
  </r>
  <r>
    <n v="262"/>
    <s v="WP"/>
    <x v="224"/>
    <n v="2017"/>
    <s v="DISPOSED"/>
    <x v="17"/>
    <n v="1250"/>
    <s v="YES"/>
    <m/>
    <m/>
  </r>
  <r>
    <n v="263"/>
    <s v="WP"/>
    <x v="225"/>
    <n v="2017"/>
    <s v="DISPOSED"/>
    <x v="12"/>
    <n v="1250"/>
    <s v="YES"/>
    <m/>
    <m/>
  </r>
  <r>
    <n v="264"/>
    <s v="WP"/>
    <x v="226"/>
    <n v="2017"/>
    <s v="DISPOSED"/>
    <x v="12"/>
    <n v="1250"/>
    <s v="YES"/>
    <m/>
    <m/>
  </r>
  <r>
    <n v="265"/>
    <s v="WP"/>
    <x v="227"/>
    <n v="2017"/>
    <s v="DISPOSED"/>
    <x v="9"/>
    <n v="1250"/>
    <s v="YES"/>
    <m/>
    <m/>
  </r>
  <r>
    <n v="266"/>
    <s v="WP"/>
    <x v="228"/>
    <n v="2017"/>
    <s v="DISPOSED"/>
    <x v="9"/>
    <n v="1250"/>
    <s v="YES"/>
    <m/>
    <m/>
  </r>
  <r>
    <n v="267"/>
    <s v="WP"/>
    <x v="229"/>
    <n v="2017"/>
    <s v="DISPOSED"/>
    <x v="5"/>
    <n v="1250"/>
    <s v="YES"/>
    <m/>
    <m/>
  </r>
  <r>
    <n v="268"/>
    <s v="WP"/>
    <x v="230"/>
    <n v="2017"/>
    <s v="DISPOSED"/>
    <x v="9"/>
    <n v="1250"/>
    <s v="YES"/>
    <m/>
    <m/>
  </r>
  <r>
    <n v="269"/>
    <s v="WP"/>
    <x v="231"/>
    <n v="2017"/>
    <s v="DISPOSED"/>
    <x v="17"/>
    <n v="1250"/>
    <s v="YES"/>
    <m/>
    <m/>
  </r>
  <r>
    <n v="270"/>
    <s v="WP"/>
    <x v="232"/>
    <n v="2017"/>
    <s v="VACATE"/>
    <x v="9"/>
    <n v="4750"/>
    <s v="YES"/>
    <m/>
    <m/>
  </r>
  <r>
    <n v="271"/>
    <s v="WP"/>
    <x v="232"/>
    <n v="2017"/>
    <s v="DISPOSED"/>
    <x v="9"/>
    <n v="1250"/>
    <s v="YES"/>
    <m/>
    <m/>
  </r>
  <r>
    <n v="272"/>
    <s v="WP"/>
    <x v="233"/>
    <n v="2017"/>
    <s v="VACATE"/>
    <x v="9"/>
    <n v="4750"/>
    <s v="YES"/>
    <m/>
    <m/>
  </r>
  <r>
    <n v="273"/>
    <s v="WP"/>
    <x v="233"/>
    <n v="2017"/>
    <s v="DISPOSED"/>
    <x v="9"/>
    <n v="1250"/>
    <s v="YES"/>
    <m/>
    <m/>
  </r>
  <r>
    <n v="274"/>
    <s v="WP"/>
    <x v="234"/>
    <n v="2017"/>
    <s v="DISPOSED"/>
    <x v="9"/>
    <n v="1250"/>
    <s v="YES"/>
    <m/>
    <m/>
  </r>
  <r>
    <n v="275"/>
    <s v="WP"/>
    <x v="234"/>
    <n v="2017"/>
    <s v="VACATE"/>
    <x v="9"/>
    <n v="4750"/>
    <s v="YES"/>
    <m/>
    <m/>
  </r>
  <r>
    <n v="276"/>
    <s v="WP"/>
    <x v="235"/>
    <n v="2017"/>
    <s v="DISPOSED"/>
    <x v="3"/>
    <n v="1250"/>
    <s v="YES"/>
    <m/>
    <m/>
  </r>
  <r>
    <n v="277"/>
    <s v="WP"/>
    <x v="236"/>
    <n v="2017"/>
    <s v="WRIT PETITION"/>
    <x v="16"/>
    <n v="10000"/>
    <s v="NO"/>
    <m/>
    <m/>
  </r>
  <r>
    <n v="278"/>
    <s v="WP"/>
    <x v="237"/>
    <n v="2017"/>
    <s v="COUNTER"/>
    <x v="6"/>
    <n v="2750"/>
    <s v="YES"/>
    <m/>
    <m/>
  </r>
  <r>
    <n v="279"/>
    <s v="WP"/>
    <x v="237"/>
    <n v="2017"/>
    <s v="DISPOSED"/>
    <x v="6"/>
    <n v="1250"/>
    <s v="YES"/>
    <m/>
    <m/>
  </r>
  <r>
    <n v="280"/>
    <s v="WP"/>
    <x v="238"/>
    <n v="2017"/>
    <s v="COUNTER"/>
    <x v="14"/>
    <n v="2750"/>
    <s v="NO"/>
    <m/>
    <m/>
  </r>
  <r>
    <n v="281"/>
    <s v="WP"/>
    <x v="239"/>
    <n v="2017"/>
    <s v="DISPOSED"/>
    <x v="5"/>
    <n v="1250"/>
    <s v="YES"/>
    <m/>
    <m/>
  </r>
  <r>
    <n v="282"/>
    <s v="WP"/>
    <x v="240"/>
    <n v="2017"/>
    <s v="DISPOSED"/>
    <x v="12"/>
    <n v="1250"/>
    <s v="YES"/>
    <m/>
    <m/>
  </r>
  <r>
    <n v="283"/>
    <s v="WP"/>
    <x v="241"/>
    <n v="2017"/>
    <s v="DISPOSED"/>
    <x v="12"/>
    <n v="5000"/>
    <s v="NO"/>
    <m/>
    <m/>
  </r>
  <r>
    <n v="284"/>
    <s v="WP"/>
    <x v="242"/>
    <n v="2017"/>
    <s v="VACATE"/>
    <x v="12"/>
    <n v="4750"/>
    <s v="YES"/>
    <m/>
    <m/>
  </r>
  <r>
    <n v="285"/>
    <s v="WP"/>
    <x v="243"/>
    <n v="2017"/>
    <s v="DISPOSED"/>
    <x v="18"/>
    <n v="1250"/>
    <s v="YES"/>
    <m/>
    <m/>
  </r>
  <r>
    <n v="286"/>
    <s v="WP"/>
    <x v="243"/>
    <n v="2017"/>
    <s v="COUNTER"/>
    <x v="18"/>
    <n v="2750"/>
    <s v="YES"/>
    <m/>
    <m/>
  </r>
  <r>
    <n v="287"/>
    <s v="WP"/>
    <x v="244"/>
    <n v="2017"/>
    <s v="VACATE"/>
    <x v="16"/>
    <n v="4750"/>
    <s v="YES"/>
    <m/>
    <m/>
  </r>
  <r>
    <n v="288"/>
    <s v="WP"/>
    <x v="245"/>
    <n v="2017"/>
    <s v="COUNTER"/>
    <x v="4"/>
    <n v="2750"/>
    <s v="YES"/>
    <m/>
    <m/>
  </r>
  <r>
    <n v="289"/>
    <s v="WP"/>
    <x v="246"/>
    <n v="2017"/>
    <s v="VACATE"/>
    <x v="23"/>
    <n v="4750"/>
    <s v="YES"/>
    <m/>
    <m/>
  </r>
  <r>
    <n v="290"/>
    <s v="WP"/>
    <x v="247"/>
    <n v="2017"/>
    <s v="DISPOSED"/>
    <x v="8"/>
    <n v="1250"/>
    <s v="NO"/>
    <m/>
    <m/>
  </r>
  <r>
    <n v="291"/>
    <s v="WP"/>
    <x v="248"/>
    <n v="2017"/>
    <s v="DISPOSED"/>
    <x v="5"/>
    <n v="1250"/>
    <s v="YES"/>
    <m/>
    <m/>
  </r>
  <r>
    <n v="292"/>
    <s v="WP"/>
    <x v="249"/>
    <n v="2017"/>
    <s v="COUNTER"/>
    <x v="3"/>
    <n v="2750"/>
    <s v="NO"/>
    <m/>
    <m/>
  </r>
  <r>
    <n v="293"/>
    <s v="WP"/>
    <x v="250"/>
    <n v="2017"/>
    <s v="COUNTER"/>
    <x v="6"/>
    <n v="2750"/>
    <s v="YES"/>
    <m/>
    <m/>
  </r>
  <r>
    <n v="294"/>
    <s v="WP"/>
    <x v="251"/>
    <n v="2017"/>
    <s v="DISPOSED"/>
    <x v="17"/>
    <n v="1250"/>
    <s v="YES"/>
    <m/>
    <m/>
  </r>
  <r>
    <n v="295"/>
    <s v="WP"/>
    <x v="252"/>
    <n v="2017"/>
    <s v="DISPOSED"/>
    <x v="8"/>
    <n v="5000"/>
    <s v="YES"/>
    <m/>
    <m/>
  </r>
  <r>
    <n v="296"/>
    <s v="WP"/>
    <x v="253"/>
    <n v="2017"/>
    <s v="DISPOSED"/>
    <x v="17"/>
    <n v="1250"/>
    <s v="YES"/>
    <m/>
    <m/>
  </r>
  <r>
    <n v="297"/>
    <s v="WP"/>
    <x v="254"/>
    <n v="2017"/>
    <s v="DISPOSED"/>
    <x v="4"/>
    <n v="1250"/>
    <s v="YES"/>
    <m/>
    <m/>
  </r>
  <r>
    <n v="298"/>
    <s v="WP"/>
    <x v="255"/>
    <n v="2017"/>
    <s v="DISPOSED"/>
    <x v="19"/>
    <n v="1250"/>
    <s v="YES"/>
    <m/>
    <m/>
  </r>
  <r>
    <n v="299"/>
    <s v="WP"/>
    <x v="256"/>
    <n v="2017"/>
    <s v="DISPOSED"/>
    <x v="4"/>
    <n v="1250"/>
    <s v="YES"/>
    <m/>
    <m/>
  </r>
  <r>
    <n v="300"/>
    <s v="WP"/>
    <x v="257"/>
    <n v="2017"/>
    <s v="DISPOSED"/>
    <x v="17"/>
    <n v="1250"/>
    <s v="YES"/>
    <m/>
    <m/>
  </r>
  <r>
    <n v="301"/>
    <s v="WP"/>
    <x v="258"/>
    <n v="2017"/>
    <s v="DISPOSED"/>
    <x v="9"/>
    <n v="1250"/>
    <s v="YES"/>
    <m/>
    <m/>
  </r>
  <r>
    <n v="302"/>
    <s v="WP"/>
    <x v="259"/>
    <n v="2017"/>
    <s v="VACATE"/>
    <x v="9"/>
    <n v="12000"/>
    <s v="YES"/>
    <m/>
    <m/>
  </r>
  <r>
    <n v="303"/>
    <s v="WP"/>
    <x v="260"/>
    <n v="2017"/>
    <s v="DISPOSED"/>
    <x v="5"/>
    <n v="1250"/>
    <s v="NO"/>
    <m/>
    <m/>
  </r>
  <r>
    <n v="304"/>
    <s v="WP"/>
    <x v="261"/>
    <n v="2017"/>
    <s v="DISPOSED"/>
    <x v="7"/>
    <n v="1250"/>
    <s v="YES"/>
    <m/>
    <m/>
  </r>
  <r>
    <n v="305"/>
    <s v="WP"/>
    <x v="262"/>
    <n v="2017"/>
    <s v="COUNTER"/>
    <x v="0"/>
    <n v="10000"/>
    <s v="YES"/>
    <m/>
    <m/>
  </r>
  <r>
    <n v="306"/>
    <s v="WP"/>
    <x v="263"/>
    <n v="2017"/>
    <s v="DISPOSED"/>
    <x v="15"/>
    <n v="1250"/>
    <s v="YES"/>
    <m/>
    <m/>
  </r>
  <r>
    <n v="307"/>
    <s v="WP"/>
    <x v="264"/>
    <n v="2017"/>
    <s v="COUNTER"/>
    <x v="4"/>
    <n v="2750"/>
    <s v="NO"/>
    <m/>
    <m/>
  </r>
  <r>
    <n v="308"/>
    <s v="WP"/>
    <x v="265"/>
    <n v="2017"/>
    <s v="DISPOSED"/>
    <x v="17"/>
    <n v="1250"/>
    <s v="YES"/>
    <m/>
    <m/>
  </r>
  <r>
    <n v="309"/>
    <s v="WP"/>
    <x v="266"/>
    <n v="2017"/>
    <s v="COUNTER"/>
    <x v="17"/>
    <n v="2750"/>
    <s v="YES"/>
    <m/>
    <m/>
  </r>
  <r>
    <n v="310"/>
    <s v="WP"/>
    <x v="267"/>
    <n v="2017"/>
    <s v="DISPOSED"/>
    <x v="5"/>
    <n v="1250"/>
    <s v="NO"/>
    <m/>
    <m/>
  </r>
  <r>
    <n v="311"/>
    <s v="WP"/>
    <x v="268"/>
    <n v="2017"/>
    <s v="COUNTER"/>
    <x v="10"/>
    <n v="2750"/>
    <s v="YES"/>
    <m/>
    <m/>
  </r>
  <r>
    <n v="312"/>
    <s v="WP"/>
    <x v="269"/>
    <n v="2017"/>
    <s v="DISPOSED"/>
    <x v="8"/>
    <n v="1250"/>
    <s v="YES"/>
    <m/>
    <m/>
  </r>
  <r>
    <n v="313"/>
    <s v="WP"/>
    <x v="270"/>
    <n v="2017"/>
    <s v="DISPOSED"/>
    <x v="17"/>
    <n v="5000"/>
    <s v="YES"/>
    <m/>
    <m/>
  </r>
  <r>
    <n v="314"/>
    <s v="WP"/>
    <x v="271"/>
    <n v="2017"/>
    <s v="DISPOSED"/>
    <x v="5"/>
    <n v="1250"/>
    <s v="YES"/>
    <m/>
    <m/>
  </r>
  <r>
    <n v="315"/>
    <s v="WP"/>
    <x v="272"/>
    <n v="2017"/>
    <s v="DISPOSED"/>
    <x v="17"/>
    <n v="1250"/>
    <s v="YES"/>
    <m/>
    <m/>
  </r>
  <r>
    <n v="316"/>
    <s v="WP"/>
    <x v="273"/>
    <n v="2017"/>
    <s v="DISPOSED"/>
    <x v="17"/>
    <n v="1250"/>
    <s v="YES"/>
    <m/>
    <m/>
  </r>
  <r>
    <n v="317"/>
    <s v="WP"/>
    <x v="274"/>
    <n v="2017"/>
    <s v="DISPOSED"/>
    <x v="15"/>
    <n v="1250"/>
    <s v="YES"/>
    <m/>
    <m/>
  </r>
  <r>
    <n v="318"/>
    <s v="WP"/>
    <x v="275"/>
    <n v="2017"/>
    <s v="COUNTER"/>
    <x v="0"/>
    <n v="2750"/>
    <s v="YES"/>
    <m/>
    <m/>
  </r>
  <r>
    <n v="319"/>
    <s v="WP"/>
    <x v="276"/>
    <n v="2017"/>
    <s v="COUNTER"/>
    <x v="17"/>
    <n v="10000"/>
    <s v="YES"/>
    <m/>
    <m/>
  </r>
  <r>
    <n v="320"/>
    <s v="WP"/>
    <x v="277"/>
    <n v="2017"/>
    <s v="COUNTER"/>
    <x v="0"/>
    <n v="10000"/>
    <s v="NO"/>
    <m/>
    <m/>
  </r>
  <r>
    <n v="321"/>
    <s v="WP"/>
    <x v="278"/>
    <n v="2017"/>
    <s v="COUNTER"/>
    <x v="24"/>
    <n v="2750"/>
    <s v="YES"/>
    <m/>
    <m/>
  </r>
  <r>
    <n v="322"/>
    <s v="WP"/>
    <x v="279"/>
    <n v="2017"/>
    <s v="DISPOSED"/>
    <x v="6"/>
    <n v="1250"/>
    <s v="YES"/>
    <m/>
    <m/>
  </r>
  <r>
    <n v="323"/>
    <s v="WP"/>
    <x v="280"/>
    <n v="2017"/>
    <s v="COUNTER"/>
    <x v="4"/>
    <n v="2750"/>
    <s v="NO"/>
    <m/>
    <m/>
  </r>
  <r>
    <n v="324"/>
    <s v="WP"/>
    <x v="281"/>
    <n v="2017"/>
    <s v="DISPOSED"/>
    <x v="5"/>
    <n v="1250"/>
    <s v="YES"/>
    <m/>
    <m/>
  </r>
  <r>
    <n v="325"/>
    <s v="WP"/>
    <x v="282"/>
    <n v="2017"/>
    <s v="COUNTER"/>
    <x v="24"/>
    <n v="2750"/>
    <s v="YES"/>
    <m/>
    <m/>
  </r>
  <r>
    <n v="326"/>
    <s v="WP"/>
    <x v="283"/>
    <n v="2017"/>
    <s v="DISPOSED"/>
    <x v="6"/>
    <n v="1250"/>
    <s v="YES"/>
    <m/>
    <m/>
  </r>
  <r>
    <n v="327"/>
    <s v="WP"/>
    <x v="284"/>
    <n v="2017"/>
    <s v="DISPOSED"/>
    <x v="8"/>
    <n v="1250"/>
    <s v="YES"/>
    <m/>
    <m/>
  </r>
  <r>
    <n v="328"/>
    <s v="WP"/>
    <x v="285"/>
    <n v="2017"/>
    <s v="DISPOSED"/>
    <x v="17"/>
    <n v="1250"/>
    <s v="YES"/>
    <m/>
    <m/>
  </r>
  <r>
    <n v="329"/>
    <s v="WP"/>
    <x v="286"/>
    <n v="2017"/>
    <s v="VACATE"/>
    <x v="8"/>
    <n v="12000"/>
    <s v="YES"/>
    <m/>
    <m/>
  </r>
  <r>
    <n v="330"/>
    <s v="WP"/>
    <x v="287"/>
    <n v="2017"/>
    <s v="VACATE"/>
    <x v="8"/>
    <n v="12000"/>
    <s v="YES"/>
    <m/>
    <m/>
  </r>
  <r>
    <n v="331"/>
    <s v="WP"/>
    <x v="288"/>
    <n v="2017"/>
    <s v="DISPOSED"/>
    <x v="2"/>
    <n v="1250"/>
    <s v="NO"/>
    <m/>
    <m/>
  </r>
  <r>
    <n v="332"/>
    <s v="WP"/>
    <x v="289"/>
    <n v="2017"/>
    <s v="DISPOSED"/>
    <x v="4"/>
    <n v="5000"/>
    <s v="NO"/>
    <m/>
    <m/>
  </r>
  <r>
    <n v="333"/>
    <s v="WP"/>
    <x v="290"/>
    <n v="2017"/>
    <s v="DISPOSED"/>
    <x v="0"/>
    <n v="1250"/>
    <s v="NO"/>
    <m/>
    <m/>
  </r>
  <r>
    <n v="334"/>
    <s v="WP"/>
    <x v="291"/>
    <n v="2017"/>
    <s v="COUNTER"/>
    <x v="5"/>
    <n v="2750"/>
    <s v="YES"/>
    <m/>
    <m/>
  </r>
  <r>
    <n v="335"/>
    <s v="WP"/>
    <x v="292"/>
    <n v="2017"/>
    <s v="COUNTER"/>
    <x v="5"/>
    <n v="2750"/>
    <s v="YES"/>
    <m/>
    <m/>
  </r>
  <r>
    <n v="336"/>
    <s v="WP"/>
    <x v="293"/>
    <n v="2017"/>
    <s v="DISPOSED"/>
    <x v="9"/>
    <n v="1250"/>
    <s v="YES"/>
    <m/>
    <m/>
  </r>
  <r>
    <n v="337"/>
    <s v="WP"/>
    <x v="294"/>
    <n v="2017"/>
    <s v="VACATE"/>
    <x v="12"/>
    <n v="4750"/>
    <s v="YES"/>
    <m/>
    <m/>
  </r>
  <r>
    <n v="338"/>
    <s v="WP"/>
    <x v="295"/>
    <n v="2017"/>
    <s v="COUNTER"/>
    <x v="17"/>
    <n v="2750"/>
    <s v="YES"/>
    <m/>
    <m/>
  </r>
  <r>
    <n v="339"/>
    <s v="WP"/>
    <x v="296"/>
    <n v="2017"/>
    <s v="COUNTER"/>
    <x v="12"/>
    <n v="2750"/>
    <s v="NO"/>
    <m/>
    <m/>
  </r>
  <r>
    <n v="340"/>
    <s v="WP"/>
    <x v="297"/>
    <n v="2017"/>
    <s v="COUNTER"/>
    <x v="0"/>
    <n v="10000"/>
    <s v="YES"/>
    <m/>
    <m/>
  </r>
  <r>
    <n v="341"/>
    <s v="WP"/>
    <x v="298"/>
    <n v="2017"/>
    <s v="DISPOSED"/>
    <x v="0"/>
    <n v="5000"/>
    <s v="NO"/>
    <m/>
    <m/>
  </r>
  <r>
    <n v="342"/>
    <s v="WP"/>
    <x v="298"/>
    <n v="2017"/>
    <s v="COUNTER"/>
    <x v="0"/>
    <n v="10000"/>
    <s v="NO"/>
    <m/>
    <m/>
  </r>
  <r>
    <n v="343"/>
    <s v="WP"/>
    <x v="299"/>
    <n v="2017"/>
    <s v="COUNTER"/>
    <x v="0"/>
    <n v="10000"/>
    <s v="YES"/>
    <m/>
    <m/>
  </r>
  <r>
    <n v="344"/>
    <s v="WP"/>
    <x v="300"/>
    <n v="2017"/>
    <s v="COUNTER"/>
    <x v="0"/>
    <n v="10000"/>
    <s v="YES"/>
    <m/>
    <m/>
  </r>
  <r>
    <n v="345"/>
    <s v="WP"/>
    <x v="300"/>
    <n v="2017"/>
    <s v="DISPOSED"/>
    <x v="0"/>
    <n v="5000"/>
    <s v="YES"/>
    <m/>
    <m/>
  </r>
  <r>
    <n v="346"/>
    <s v="WP"/>
    <x v="301"/>
    <n v="2017"/>
    <s v="DISPOSED"/>
    <x v="6"/>
    <n v="1250"/>
    <s v="YES"/>
    <m/>
    <m/>
  </r>
  <r>
    <n v="347"/>
    <s v="WP"/>
    <x v="302"/>
    <n v="2017"/>
    <s v="VACATE"/>
    <x v="13"/>
    <n v="10000"/>
    <s v="NO"/>
    <m/>
    <m/>
  </r>
  <r>
    <n v="348"/>
    <s v="WP"/>
    <x v="303"/>
    <n v="2017"/>
    <s v="DISPOSED"/>
    <x v="3"/>
    <n v="1250"/>
    <s v="NO"/>
    <m/>
    <m/>
  </r>
  <r>
    <n v="349"/>
    <s v="WP"/>
    <x v="304"/>
    <n v="2017"/>
    <s v="VACATE"/>
    <x v="21"/>
    <n v="12000"/>
    <s v="NO"/>
    <m/>
    <m/>
  </r>
  <r>
    <n v="350"/>
    <s v="WP"/>
    <x v="305"/>
    <n v="2017"/>
    <s v="WRIT PETITION"/>
    <x v="16"/>
    <n v="10000"/>
    <s v="NO"/>
    <m/>
    <m/>
  </r>
  <r>
    <n v="351"/>
    <s v="WP"/>
    <x v="306"/>
    <n v="2017"/>
    <s v="DISPOSED"/>
    <x v="9"/>
    <n v="1250"/>
    <s v="YES"/>
    <m/>
    <m/>
  </r>
  <r>
    <n v="352"/>
    <s v="WP"/>
    <x v="307"/>
    <n v="2017"/>
    <s v="COUNTER"/>
    <x v="21"/>
    <n v="10000"/>
    <s v="YES"/>
    <m/>
    <m/>
  </r>
  <r>
    <n v="353"/>
    <s v="WP"/>
    <x v="307"/>
    <n v="2017"/>
    <s v="DISPOSED"/>
    <x v="21"/>
    <n v="5000"/>
    <s v="YES"/>
    <m/>
    <m/>
  </r>
  <r>
    <n v="354"/>
    <s v="WP"/>
    <x v="308"/>
    <n v="2017"/>
    <s v="DISPOSED"/>
    <x v="16"/>
    <n v="1250"/>
    <s v="NO"/>
    <m/>
    <m/>
  </r>
  <r>
    <n v="355"/>
    <s v="WP"/>
    <x v="309"/>
    <n v="2017"/>
    <s v="DISPOSED"/>
    <x v="4"/>
    <n v="1250"/>
    <s v="YES"/>
    <m/>
    <m/>
  </r>
  <r>
    <n v="356"/>
    <s v="WP"/>
    <x v="310"/>
    <n v="2017"/>
    <s v="COUNTER"/>
    <x v="13"/>
    <n v="10000"/>
    <s v="NO"/>
    <m/>
    <m/>
  </r>
  <r>
    <n v="357"/>
    <s v="WP"/>
    <x v="311"/>
    <n v="2017"/>
    <s v="COUNTER"/>
    <x v="5"/>
    <n v="2750"/>
    <s v="YES"/>
    <m/>
    <m/>
  </r>
  <r>
    <n v="358"/>
    <s v="WP"/>
    <x v="312"/>
    <n v="2017"/>
    <s v="DISPOSED"/>
    <x v="17"/>
    <n v="1250"/>
    <s v="YES"/>
    <m/>
    <m/>
  </r>
  <r>
    <n v="359"/>
    <s v="WP"/>
    <x v="313"/>
    <n v="2017"/>
    <s v="DISPOSED"/>
    <x v="12"/>
    <n v="1250"/>
    <s v="YES"/>
    <m/>
    <m/>
  </r>
  <r>
    <n v="360"/>
    <s v="WP"/>
    <x v="314"/>
    <n v="2017"/>
    <s v="DISPOSED"/>
    <x v="9"/>
    <n v="1250"/>
    <s v="YES"/>
    <m/>
    <m/>
  </r>
  <r>
    <n v="361"/>
    <s v="WP"/>
    <x v="315"/>
    <n v="2017"/>
    <s v="DISPOSED"/>
    <x v="9"/>
    <n v="1250"/>
    <s v="NO"/>
    <m/>
    <m/>
  </r>
  <r>
    <n v="362"/>
    <s v="WP"/>
    <x v="316"/>
    <n v="2017"/>
    <s v="DISPOSED"/>
    <x v="17"/>
    <n v="1250"/>
    <s v="NO"/>
    <m/>
    <m/>
  </r>
  <r>
    <n v="363"/>
    <s v="WP"/>
    <x v="317"/>
    <n v="2017"/>
    <s v="DISPOSED"/>
    <x v="17"/>
    <n v="1250"/>
    <s v="YES"/>
    <m/>
    <m/>
  </r>
  <r>
    <n v="364"/>
    <s v="WP"/>
    <x v="318"/>
    <n v="2017"/>
    <s v="DISPOSED"/>
    <x v="22"/>
    <n v="5000"/>
    <s v="NO"/>
    <m/>
    <m/>
  </r>
  <r>
    <n v="365"/>
    <s v="WP"/>
    <x v="319"/>
    <n v="2017"/>
    <s v="DISPOSED"/>
    <x v="0"/>
    <n v="1250"/>
    <s v="NO"/>
    <m/>
    <m/>
  </r>
  <r>
    <n v="366"/>
    <s v="WP"/>
    <x v="320"/>
    <n v="2017"/>
    <s v="COUNTER"/>
    <x v="15"/>
    <n v="10000"/>
    <s v="YES"/>
    <m/>
    <m/>
  </r>
  <r>
    <n v="367"/>
    <s v="WP"/>
    <x v="321"/>
    <n v="2017"/>
    <s v="DISPOSED"/>
    <x v="17"/>
    <n v="1250"/>
    <s v="YES"/>
    <m/>
    <m/>
  </r>
  <r>
    <n v="368"/>
    <s v="WP"/>
    <x v="322"/>
    <n v="2017"/>
    <s v="DISPOSED"/>
    <x v="16"/>
    <n v="1250"/>
    <s v="YES"/>
    <m/>
    <m/>
  </r>
  <r>
    <n v="369"/>
    <s v="WP"/>
    <x v="323"/>
    <n v="2017"/>
    <s v="DISPOSED"/>
    <x v="12"/>
    <n v="1250"/>
    <s v="YES"/>
    <m/>
    <m/>
  </r>
  <r>
    <n v="370"/>
    <s v="WP"/>
    <x v="324"/>
    <n v="2017"/>
    <s v="DISPOSED"/>
    <x v="13"/>
    <n v="5000"/>
    <s v="NO"/>
    <m/>
    <m/>
  </r>
  <r>
    <n v="371"/>
    <s v="WP"/>
    <x v="325"/>
    <n v="2017"/>
    <s v="COUNTER"/>
    <x v="20"/>
    <n v="10000"/>
    <s v="YES"/>
    <m/>
    <m/>
  </r>
  <r>
    <n v="372"/>
    <s v="WP"/>
    <x v="326"/>
    <n v="2017"/>
    <s v="COUNTER"/>
    <x v="15"/>
    <n v="2750"/>
    <s v="YES"/>
    <m/>
    <m/>
  </r>
  <r>
    <n v="373"/>
    <s v="WP"/>
    <x v="327"/>
    <n v="2017"/>
    <s v="COUNTER"/>
    <x v="15"/>
    <n v="2750"/>
    <s v="YES"/>
    <m/>
    <m/>
  </r>
  <r>
    <n v="374"/>
    <s v="WP"/>
    <x v="328"/>
    <n v="2017"/>
    <s v="DISPOSED"/>
    <x v="17"/>
    <n v="1250"/>
    <s v="YES"/>
    <m/>
    <m/>
  </r>
  <r>
    <n v="375"/>
    <s v="WP"/>
    <x v="329"/>
    <n v="2017"/>
    <s v="COUNTER"/>
    <x v="4"/>
    <n v="10000"/>
    <s v="NO"/>
    <m/>
    <m/>
  </r>
  <r>
    <n v="376"/>
    <s v="WP"/>
    <x v="330"/>
    <n v="2017"/>
    <s v="DISPOSED"/>
    <x v="15"/>
    <n v="1250"/>
    <s v="YES"/>
    <m/>
    <m/>
  </r>
  <r>
    <n v="377"/>
    <s v="WP"/>
    <x v="331"/>
    <n v="2017"/>
    <s v="COUNTER"/>
    <x v="21"/>
    <n v="10000"/>
    <s v="NO"/>
    <m/>
    <m/>
  </r>
  <r>
    <n v="378"/>
    <s v="WP"/>
    <x v="331"/>
    <n v="2017"/>
    <s v="DISPOSED"/>
    <x v="21"/>
    <n v="5000"/>
    <s v="NO"/>
    <m/>
    <m/>
  </r>
  <r>
    <n v="379"/>
    <s v="WP"/>
    <x v="332"/>
    <n v="2017"/>
    <s v="DISPOSED"/>
    <x v="7"/>
    <n v="1250"/>
    <s v="YES"/>
    <m/>
    <m/>
  </r>
  <r>
    <n v="380"/>
    <s v="WP"/>
    <x v="333"/>
    <n v="2017"/>
    <s v="COUNTER"/>
    <x v="9"/>
    <n v="2750"/>
    <s v="YES"/>
    <m/>
    <m/>
  </r>
  <r>
    <n v="381"/>
    <s v="WP"/>
    <x v="333"/>
    <n v="2017"/>
    <s v="DISPOSED"/>
    <x v="9"/>
    <n v="5000"/>
    <s v="NO"/>
    <m/>
    <m/>
  </r>
  <r>
    <n v="382"/>
    <s v="WP"/>
    <x v="334"/>
    <n v="2017"/>
    <s v="DISPOSED"/>
    <x v="17"/>
    <n v="1250"/>
    <s v="NO"/>
    <m/>
    <m/>
  </r>
  <r>
    <n v="383"/>
    <s v="WP"/>
    <x v="335"/>
    <n v="2017"/>
    <s v="DISPOSED"/>
    <x v="15"/>
    <n v="1250"/>
    <s v="YES"/>
    <m/>
    <m/>
  </r>
  <r>
    <n v="384"/>
    <s v="WP"/>
    <x v="336"/>
    <n v="2017"/>
    <s v="COUNTER"/>
    <x v="6"/>
    <n v="10000"/>
    <s v="NO"/>
    <m/>
    <m/>
  </r>
  <r>
    <n v="385"/>
    <s v="WP"/>
    <x v="337"/>
    <n v="2017"/>
    <s v="DISPOSED"/>
    <x v="4"/>
    <n v="1250"/>
    <s v="YES"/>
    <m/>
    <m/>
  </r>
  <r>
    <n v="386"/>
    <s v="WP"/>
    <x v="338"/>
    <n v="2017"/>
    <s v="DISPOSED"/>
    <x v="15"/>
    <n v="1250"/>
    <s v="YES"/>
    <m/>
    <m/>
  </r>
  <r>
    <n v="387"/>
    <s v="WP"/>
    <x v="339"/>
    <n v="2017"/>
    <s v="COUNTER"/>
    <x v="4"/>
    <n v="10000"/>
    <s v="NO"/>
    <m/>
    <m/>
  </r>
  <r>
    <n v="388"/>
    <s v="WP"/>
    <x v="340"/>
    <n v="2017"/>
    <s v="COUNTER"/>
    <x v="8"/>
    <n v="2750"/>
    <s v="YES"/>
    <m/>
    <m/>
  </r>
  <r>
    <n v="389"/>
    <s v="WP"/>
    <x v="341"/>
    <n v="2017"/>
    <s v="DISPOSED"/>
    <x v="22"/>
    <n v="5000"/>
    <s v="NO"/>
    <m/>
    <m/>
  </r>
  <r>
    <n v="390"/>
    <s v="WP"/>
    <x v="342"/>
    <n v="2017"/>
    <s v="COUNTER"/>
    <x v="5"/>
    <n v="10000"/>
    <s v="YES"/>
    <m/>
    <m/>
  </r>
  <r>
    <n v="391"/>
    <s v="WP"/>
    <x v="343"/>
    <n v="2017"/>
    <s v="COUNTER"/>
    <x v="15"/>
    <n v="2750"/>
    <s v="YES"/>
    <m/>
    <m/>
  </r>
  <r>
    <n v="392"/>
    <s v="WP"/>
    <x v="343"/>
    <n v="2017"/>
    <s v="DISPOSED"/>
    <x v="15"/>
    <n v="5000"/>
    <s v="YES"/>
    <m/>
    <m/>
  </r>
  <r>
    <n v="393"/>
    <s v="WP"/>
    <x v="344"/>
    <n v="2017"/>
    <s v="DISPOSED"/>
    <x v="8"/>
    <n v="1250"/>
    <s v="YES"/>
    <m/>
    <m/>
  </r>
  <r>
    <n v="394"/>
    <s v="WP"/>
    <x v="345"/>
    <n v="2017"/>
    <s v="DISPOSED"/>
    <x v="17"/>
    <n v="1250"/>
    <s v="YES"/>
    <m/>
    <m/>
  </r>
  <r>
    <n v="395"/>
    <s v="WP"/>
    <x v="346"/>
    <n v="2017"/>
    <s v="DISPOSED"/>
    <x v="0"/>
    <n v="5000"/>
    <s v="NO"/>
    <m/>
    <m/>
  </r>
  <r>
    <n v="396"/>
    <s v="WP"/>
    <x v="347"/>
    <n v="2017"/>
    <s v="DISPOSED"/>
    <x v="17"/>
    <n v="1250"/>
    <s v="YES"/>
    <m/>
    <m/>
  </r>
  <r>
    <n v="397"/>
    <s v="WP"/>
    <x v="348"/>
    <n v="2017"/>
    <s v="DISPOSED"/>
    <x v="7"/>
    <n v="1250"/>
    <s v="NO"/>
    <m/>
    <m/>
  </r>
  <r>
    <n v="398"/>
    <s v="WP"/>
    <x v="349"/>
    <n v="2017"/>
    <s v="DISPOSED"/>
    <x v="6"/>
    <n v="1250"/>
    <s v="NO"/>
    <m/>
    <m/>
  </r>
  <r>
    <n v="399"/>
    <s v="WP"/>
    <x v="350"/>
    <n v="2017"/>
    <s v="DISPOSED"/>
    <x v="6"/>
    <n v="1250"/>
    <s v="YES"/>
    <m/>
    <m/>
  </r>
  <r>
    <n v="400"/>
    <s v="WP"/>
    <x v="351"/>
    <n v="2017"/>
    <s v="DISPOSED"/>
    <x v="6"/>
    <n v="1250"/>
    <s v="YES"/>
    <m/>
    <m/>
  </r>
  <r>
    <n v="401"/>
    <s v="WP"/>
    <x v="352"/>
    <n v="2017"/>
    <s v="DISPOSED"/>
    <x v="5"/>
    <n v="1250"/>
    <s v="YES"/>
    <m/>
    <m/>
  </r>
  <r>
    <n v="402"/>
    <s v="WP"/>
    <x v="353"/>
    <n v="2017"/>
    <s v="DISPOSED"/>
    <x v="5"/>
    <n v="1250"/>
    <s v="YES"/>
    <m/>
    <m/>
  </r>
  <r>
    <n v="403"/>
    <s v="WP"/>
    <x v="354"/>
    <n v="2017"/>
    <s v="DISPOSED"/>
    <x v="16"/>
    <n v="1250"/>
    <s v="YES"/>
    <m/>
    <m/>
  </r>
  <r>
    <n v="404"/>
    <s v="WP"/>
    <x v="355"/>
    <n v="2017"/>
    <s v="DISPOSED"/>
    <x v="2"/>
    <n v="1250"/>
    <s v="YES"/>
    <m/>
    <m/>
  </r>
  <r>
    <n v="405"/>
    <s v="WP"/>
    <x v="356"/>
    <n v="2017"/>
    <s v="DISPOSED"/>
    <x v="3"/>
    <n v="1250"/>
    <s v="YES"/>
    <m/>
    <m/>
  </r>
  <r>
    <n v="406"/>
    <s v="WP"/>
    <x v="357"/>
    <n v="2017"/>
    <s v="DISPOSED"/>
    <x v="20"/>
    <n v="5000"/>
    <s v="NO"/>
    <m/>
    <m/>
  </r>
  <r>
    <n v="407"/>
    <s v="WP"/>
    <x v="358"/>
    <n v="2017"/>
    <s v="DISPOSED"/>
    <x v="17"/>
    <n v="1250"/>
    <s v="YES"/>
    <m/>
    <m/>
  </r>
  <r>
    <n v="408"/>
    <s v="WP"/>
    <x v="359"/>
    <n v="2017"/>
    <s v="COUNTER"/>
    <x v="4"/>
    <n v="2750"/>
    <s v="YES"/>
    <m/>
    <m/>
  </r>
  <r>
    <n v="409"/>
    <s v="WP"/>
    <x v="360"/>
    <n v="2017"/>
    <s v="DISPOSED"/>
    <x v="5"/>
    <n v="1250"/>
    <s v="YES"/>
    <m/>
    <m/>
  </r>
  <r>
    <n v="410"/>
    <s v="WP"/>
    <x v="361"/>
    <n v="2017"/>
    <s v="DISPOSED"/>
    <x v="7"/>
    <n v="1250"/>
    <s v="YES"/>
    <m/>
    <m/>
  </r>
  <r>
    <n v="411"/>
    <s v="WP"/>
    <x v="362"/>
    <n v="2017"/>
    <s v="DISPOSED"/>
    <x v="3"/>
    <n v="1250"/>
    <s v="NO"/>
    <m/>
    <m/>
  </r>
  <r>
    <n v="412"/>
    <s v="WP"/>
    <x v="363"/>
    <n v="2017"/>
    <s v="DISPOSED"/>
    <x v="13"/>
    <n v="1250"/>
    <s v="YES"/>
    <m/>
    <m/>
  </r>
  <r>
    <n v="413"/>
    <s v="WP"/>
    <x v="364"/>
    <n v="2017"/>
    <s v="COUNTER"/>
    <x v="7"/>
    <n v="2750"/>
    <s v="YES"/>
    <m/>
    <m/>
  </r>
  <r>
    <n v="414"/>
    <s v="WP"/>
    <x v="364"/>
    <n v="2017"/>
    <s v="DISPOSED"/>
    <x v="7"/>
    <n v="5000"/>
    <s v="YES"/>
    <m/>
    <m/>
  </r>
  <r>
    <n v="415"/>
    <s v="WP"/>
    <x v="365"/>
    <n v="2017"/>
    <s v="COUNTER"/>
    <x v="7"/>
    <n v="2750"/>
    <s v="YES"/>
    <m/>
    <m/>
  </r>
  <r>
    <n v="416"/>
    <s v="WP"/>
    <x v="366"/>
    <n v="2017"/>
    <s v="COUNTER"/>
    <x v="4"/>
    <n v="10000"/>
    <s v="NO"/>
    <m/>
    <m/>
  </r>
  <r>
    <n v="417"/>
    <s v="WP"/>
    <x v="366"/>
    <n v="2017"/>
    <s v="DISPOSED"/>
    <x v="4"/>
    <n v="5000"/>
    <s v="NO"/>
    <m/>
    <m/>
  </r>
  <r>
    <n v="418"/>
    <s v="WP"/>
    <x v="367"/>
    <n v="2017"/>
    <s v="DISPOSED"/>
    <x v="17"/>
    <n v="1250"/>
    <s v="YES"/>
    <m/>
    <m/>
  </r>
  <r>
    <n v="419"/>
    <s v="WP"/>
    <x v="368"/>
    <n v="2017"/>
    <s v="COUNTER"/>
    <x v="6"/>
    <n v="2750"/>
    <s v="YES"/>
    <m/>
    <m/>
  </r>
  <r>
    <n v="420"/>
    <s v="WP"/>
    <x v="368"/>
    <n v="2017"/>
    <s v="DISPOSED"/>
    <x v="6"/>
    <n v="1250"/>
    <s v="YES"/>
    <m/>
    <m/>
  </r>
  <r>
    <n v="421"/>
    <s v="WP"/>
    <x v="369"/>
    <n v="2017"/>
    <s v="COUNTER"/>
    <x v="6"/>
    <n v="2750"/>
    <s v="YES"/>
    <m/>
    <m/>
  </r>
  <r>
    <n v="422"/>
    <s v="WP"/>
    <x v="369"/>
    <n v="2017"/>
    <s v="DISPOSED"/>
    <x v="6"/>
    <n v="1250"/>
    <s v="YES"/>
    <m/>
    <m/>
  </r>
  <r>
    <n v="423"/>
    <s v="WP"/>
    <x v="370"/>
    <n v="2017"/>
    <s v="DISPOSED"/>
    <x v="13"/>
    <n v="1250"/>
    <s v="YES"/>
    <m/>
    <m/>
  </r>
  <r>
    <n v="424"/>
    <s v="WP"/>
    <x v="371"/>
    <n v="2017"/>
    <s v="VACATE"/>
    <x v="22"/>
    <n v="4750"/>
    <s v="YES"/>
    <m/>
    <m/>
  </r>
  <r>
    <n v="425"/>
    <s v="WP"/>
    <x v="372"/>
    <n v="2017"/>
    <s v="DISPOSED"/>
    <x v="17"/>
    <n v="1250"/>
    <s v="YES"/>
    <m/>
    <m/>
  </r>
  <r>
    <n v="426"/>
    <s v="WP"/>
    <x v="373"/>
    <n v="2017"/>
    <s v="DISPOSED"/>
    <x v="17"/>
    <n v="1250"/>
    <s v="YES"/>
    <m/>
    <m/>
  </r>
  <r>
    <n v="427"/>
    <s v="WP"/>
    <x v="374"/>
    <n v="2017"/>
    <s v="COUNTER"/>
    <x v="7"/>
    <n v="2750"/>
    <s v="YES"/>
    <m/>
    <m/>
  </r>
  <r>
    <n v="428"/>
    <s v="WP"/>
    <x v="375"/>
    <n v="2017"/>
    <s v="DISPOSED"/>
    <x v="17"/>
    <n v="1250"/>
    <s v="YES"/>
    <m/>
    <m/>
  </r>
  <r>
    <n v="429"/>
    <s v="WP"/>
    <x v="376"/>
    <n v="2017"/>
    <s v="COUNTER"/>
    <x v="7"/>
    <n v="2750"/>
    <s v="YES"/>
    <m/>
    <m/>
  </r>
  <r>
    <n v="430"/>
    <s v="WP"/>
    <x v="377"/>
    <n v="2017"/>
    <s v="COUNTER"/>
    <x v="12"/>
    <n v="10000"/>
    <s v="YES"/>
    <m/>
    <m/>
  </r>
  <r>
    <n v="431"/>
    <s v="WP"/>
    <x v="378"/>
    <n v="2017"/>
    <s v="DISPOSED"/>
    <x v="6"/>
    <n v="1250"/>
    <s v="YES"/>
    <m/>
    <m/>
  </r>
  <r>
    <n v="432"/>
    <s v="WP"/>
    <x v="379"/>
    <n v="2017"/>
    <s v="COUNTER"/>
    <x v="8"/>
    <n v="2750"/>
    <s v="YES"/>
    <m/>
    <m/>
  </r>
  <r>
    <n v="433"/>
    <s v="WP"/>
    <x v="380"/>
    <n v="2017"/>
    <s v="COUNTER"/>
    <x v="19"/>
    <n v="10000"/>
    <s v="YES"/>
    <m/>
    <m/>
  </r>
  <r>
    <n v="434"/>
    <s v="WP"/>
    <x v="381"/>
    <n v="2017"/>
    <s v="VACATE"/>
    <x v="25"/>
    <n v="12000"/>
    <s v="YES"/>
    <m/>
    <m/>
  </r>
  <r>
    <n v="435"/>
    <s v="WP"/>
    <x v="381"/>
    <n v="2017"/>
    <s v="COUNTER"/>
    <x v="25"/>
    <n v="10000"/>
    <s v="NO"/>
    <m/>
    <m/>
  </r>
  <r>
    <n v="436"/>
    <s v="WP"/>
    <x v="382"/>
    <n v="2017"/>
    <s v="DISPOSED"/>
    <x v="7"/>
    <n v="1250"/>
    <s v="YES"/>
    <m/>
    <m/>
  </r>
  <r>
    <n v="437"/>
    <s v="WP"/>
    <x v="383"/>
    <n v="2017"/>
    <s v="COUNTER"/>
    <x v="0"/>
    <n v="2750"/>
    <s v="YES"/>
    <m/>
    <m/>
  </r>
  <r>
    <n v="438"/>
    <s v="WP"/>
    <x v="384"/>
    <n v="2017"/>
    <s v="DISPOSED"/>
    <x v="5"/>
    <n v="1250"/>
    <s v="YES"/>
    <m/>
    <m/>
  </r>
  <r>
    <n v="439"/>
    <s v="WP"/>
    <x v="385"/>
    <n v="2017"/>
    <s v="COUNTER"/>
    <x v="26"/>
    <n v="10000"/>
    <s v="YES"/>
    <m/>
    <m/>
  </r>
  <r>
    <n v="440"/>
    <s v="WP"/>
    <x v="386"/>
    <n v="2017"/>
    <s v="DISPOSED"/>
    <x v="5"/>
    <n v="5000"/>
    <s v="YES"/>
    <m/>
    <m/>
  </r>
  <r>
    <n v="441"/>
    <s v="WP"/>
    <x v="387"/>
    <n v="2017"/>
    <s v="DISPOSED"/>
    <x v="17"/>
    <n v="1250"/>
    <s v="YES"/>
    <m/>
    <m/>
  </r>
  <r>
    <n v="442"/>
    <s v="WP"/>
    <x v="388"/>
    <n v="2017"/>
    <s v="DISPOSED"/>
    <x v="6"/>
    <n v="1250"/>
    <s v="YES"/>
    <m/>
    <m/>
  </r>
  <r>
    <n v="443"/>
    <s v="WP"/>
    <x v="389"/>
    <n v="2017"/>
    <s v="DISPOSED"/>
    <x v="6"/>
    <n v="1250"/>
    <s v="YES"/>
    <m/>
    <m/>
  </r>
  <r>
    <n v="444"/>
    <s v="WP"/>
    <x v="390"/>
    <n v="2017"/>
    <s v="DISPOSED"/>
    <x v="17"/>
    <n v="1250"/>
    <s v="YES"/>
    <m/>
    <m/>
  </r>
  <r>
    <n v="445"/>
    <s v="WP"/>
    <x v="391"/>
    <n v="2017"/>
    <s v="COUNTER"/>
    <x v="7"/>
    <n v="2750"/>
    <s v="YES"/>
    <m/>
    <m/>
  </r>
  <r>
    <n v="446"/>
    <s v="WP"/>
    <x v="392"/>
    <n v="2017"/>
    <s v="COUNTER"/>
    <x v="4"/>
    <n v="10000"/>
    <s v="YES"/>
    <m/>
    <m/>
  </r>
  <r>
    <n v="447"/>
    <s v="WP"/>
    <x v="393"/>
    <n v="2017"/>
    <s v="DISPOSED"/>
    <x v="3"/>
    <n v="1250"/>
    <s v="YES"/>
    <m/>
    <m/>
  </r>
  <r>
    <n v="448"/>
    <s v="WP"/>
    <x v="394"/>
    <n v="2017"/>
    <s v="DISPOSED"/>
    <x v="17"/>
    <n v="1250"/>
    <s v="YES"/>
    <m/>
    <m/>
  </r>
  <r>
    <n v="449"/>
    <s v="WP"/>
    <x v="395"/>
    <n v="2017"/>
    <s v="DISPOSED"/>
    <x v="5"/>
    <n v="1250"/>
    <s v="YES"/>
    <m/>
    <m/>
  </r>
  <r>
    <n v="450"/>
    <s v="WP"/>
    <x v="396"/>
    <n v="2017"/>
    <s v="DISPOSED"/>
    <x v="5"/>
    <n v="1250"/>
    <s v="YES"/>
    <m/>
    <m/>
  </r>
  <r>
    <n v="451"/>
    <s v="WP"/>
    <x v="397"/>
    <n v="2017"/>
    <s v="DISPOSED"/>
    <x v="5"/>
    <n v="1250"/>
    <s v="YES"/>
    <m/>
    <m/>
  </r>
  <r>
    <n v="452"/>
    <s v="WP"/>
    <x v="398"/>
    <n v="2017"/>
    <s v="DISPOSED"/>
    <x v="5"/>
    <n v="1250"/>
    <s v="YES"/>
    <m/>
    <m/>
  </r>
  <r>
    <n v="453"/>
    <s v="WP"/>
    <x v="399"/>
    <n v="2017"/>
    <s v="COUNTER"/>
    <x v="12"/>
    <n v="10000"/>
    <s v="YES"/>
    <m/>
    <m/>
  </r>
  <r>
    <n v="454"/>
    <s v="WP"/>
    <x v="400"/>
    <n v="2017"/>
    <s v="COUNTER"/>
    <x v="17"/>
    <n v="10000"/>
    <s v="YES"/>
    <m/>
    <m/>
  </r>
  <r>
    <n v="455"/>
    <s v="WP"/>
    <x v="401"/>
    <n v="2017"/>
    <s v="DISPOSED"/>
    <x v="16"/>
    <n v="1250"/>
    <s v="NO"/>
    <m/>
    <m/>
  </r>
  <r>
    <n v="456"/>
    <s v="WP"/>
    <x v="402"/>
    <n v="2017"/>
    <s v="DISPOSED"/>
    <x v="6"/>
    <n v="1250"/>
    <s v="YES"/>
    <m/>
    <m/>
  </r>
  <r>
    <n v="457"/>
    <s v="WP"/>
    <x v="403"/>
    <n v="2017"/>
    <s v="DISPOSED"/>
    <x v="17"/>
    <n v="1250"/>
    <s v="YES"/>
    <m/>
    <m/>
  </r>
  <r>
    <n v="458"/>
    <s v="WP"/>
    <x v="404"/>
    <n v="2017"/>
    <s v="DISPOSED"/>
    <x v="3"/>
    <n v="1250"/>
    <s v="NO"/>
    <m/>
    <m/>
  </r>
  <r>
    <n v="459"/>
    <s v="WP"/>
    <x v="405"/>
    <n v="2017"/>
    <s v="COUNTER"/>
    <x v="4"/>
    <n v="10000"/>
    <s v="NO"/>
    <m/>
    <m/>
  </r>
  <r>
    <n v="460"/>
    <s v="WP"/>
    <x v="406"/>
    <n v="2017"/>
    <s v="DISPOSED"/>
    <x v="6"/>
    <n v="1250"/>
    <s v="YES"/>
    <m/>
    <m/>
  </r>
  <r>
    <n v="461"/>
    <s v="WP"/>
    <x v="407"/>
    <n v="2017"/>
    <s v="COUNTER"/>
    <x v="12"/>
    <n v="10000"/>
    <s v="NO"/>
    <m/>
    <m/>
  </r>
  <r>
    <n v="462"/>
    <s v="WP"/>
    <x v="408"/>
    <n v="2017"/>
    <s v="DISPOSED"/>
    <x v="17"/>
    <n v="1250"/>
    <s v="YES"/>
    <m/>
    <m/>
  </r>
  <r>
    <n v="463"/>
    <s v="WP"/>
    <x v="409"/>
    <n v="2017"/>
    <s v="DISPOSED"/>
    <x v="17"/>
    <n v="1250"/>
    <s v="YES"/>
    <m/>
    <m/>
  </r>
  <r>
    <n v="464"/>
    <s v="WP"/>
    <x v="410"/>
    <n v="2017"/>
    <s v="DISPOSED"/>
    <x v="6"/>
    <n v="5000"/>
    <s v="YES"/>
    <m/>
    <m/>
  </r>
  <r>
    <n v="465"/>
    <s v="WP"/>
    <x v="411"/>
    <n v="2017"/>
    <s v="DISPOSED"/>
    <x v="6"/>
    <n v="1250"/>
    <s v="YES"/>
    <m/>
    <m/>
  </r>
  <r>
    <n v="466"/>
    <s v="WP"/>
    <x v="412"/>
    <n v="2017"/>
    <s v="DISPOSED"/>
    <x v="17"/>
    <n v="1250"/>
    <s v="NO"/>
    <m/>
    <m/>
  </r>
  <r>
    <n v="467"/>
    <s v="WP"/>
    <x v="413"/>
    <n v="2017"/>
    <s v="COUNTER"/>
    <x v="15"/>
    <n v="10000"/>
    <s v="NO"/>
    <m/>
    <m/>
  </r>
  <r>
    <n v="468"/>
    <s v="WP"/>
    <x v="414"/>
    <n v="2017"/>
    <s v="WRIT PETITION"/>
    <x v="10"/>
    <n v="10000"/>
    <s v="NO"/>
    <m/>
    <m/>
  </r>
  <r>
    <n v="469"/>
    <s v="WP"/>
    <x v="415"/>
    <n v="2017"/>
    <s v="DISPOSED"/>
    <x v="17"/>
    <n v="1250"/>
    <s v="YES"/>
    <m/>
    <m/>
  </r>
  <r>
    <n v="470"/>
    <s v="WP"/>
    <x v="416"/>
    <n v="2016"/>
    <s v="CERTIFIED COPY"/>
    <x v="9"/>
    <n v="1000"/>
    <s v="NO"/>
    <m/>
    <m/>
  </r>
  <r>
    <n v="471"/>
    <s v="WP"/>
    <x v="417"/>
    <n v="2017"/>
    <s v="COUNTER"/>
    <x v="4"/>
    <n v="10000"/>
    <s v="NO"/>
    <m/>
    <m/>
  </r>
  <r>
    <n v="472"/>
    <s v="WP"/>
    <x v="418"/>
    <n v="2017"/>
    <s v="DISPOSED"/>
    <x v="6"/>
    <n v="1250"/>
    <s v="YES"/>
    <m/>
    <m/>
  </r>
  <r>
    <n v="473"/>
    <s v="WP"/>
    <x v="419"/>
    <n v="2017"/>
    <s v="COUNTER"/>
    <x v="8"/>
    <n v="10000"/>
    <s v="YES"/>
    <m/>
    <m/>
  </r>
  <r>
    <n v="474"/>
    <s v="WP"/>
    <x v="420"/>
    <n v="2017"/>
    <s v="DISPOSED"/>
    <x v="6"/>
    <n v="1250"/>
    <s v="YES"/>
    <m/>
    <m/>
  </r>
  <r>
    <n v="475"/>
    <s v="WP"/>
    <x v="421"/>
    <n v="2017"/>
    <s v="DISPOSED"/>
    <x v="17"/>
    <n v="1250"/>
    <s v="YES"/>
    <m/>
    <m/>
  </r>
  <r>
    <n v="476"/>
    <s v="WP"/>
    <x v="422"/>
    <n v="2017"/>
    <s v="WRIT PETITION"/>
    <x v="8"/>
    <n v="10000"/>
    <s v="NO"/>
    <m/>
    <m/>
  </r>
  <r>
    <n v="477"/>
    <s v="WP"/>
    <x v="423"/>
    <n v="2017"/>
    <s v="COUNTER"/>
    <x v="12"/>
    <n v="10000"/>
    <s v="YES"/>
    <m/>
    <m/>
  </r>
  <r>
    <n v="478"/>
    <s v="WP"/>
    <x v="423"/>
    <n v="2017"/>
    <s v="DISPOSED"/>
    <x v="12"/>
    <n v="5000"/>
    <s v="NO"/>
    <m/>
    <m/>
  </r>
  <r>
    <n v="479"/>
    <s v="WP"/>
    <x v="424"/>
    <n v="2017"/>
    <s v="DISPOSED"/>
    <x v="9"/>
    <n v="1250"/>
    <s v="YES"/>
    <m/>
    <m/>
  </r>
  <r>
    <n v="480"/>
    <s v="WP"/>
    <x v="425"/>
    <n v="2017"/>
    <s v="COUNTER"/>
    <x v="7"/>
    <n v="2750"/>
    <s v="YES"/>
    <m/>
    <m/>
  </r>
  <r>
    <n v="481"/>
    <s v="WP"/>
    <x v="426"/>
    <n v="2017"/>
    <s v="COUNTER"/>
    <x v="20"/>
    <n v="10000"/>
    <s v="YES"/>
    <m/>
    <m/>
  </r>
  <r>
    <n v="482"/>
    <s v="WP"/>
    <x v="427"/>
    <n v="2017"/>
    <s v="DISPOSED"/>
    <x v="17"/>
    <n v="1250"/>
    <s v="YES"/>
    <m/>
    <m/>
  </r>
  <r>
    <n v="483"/>
    <s v="WP"/>
    <x v="428"/>
    <n v="2017"/>
    <s v="WRIT PETITION"/>
    <x v="8"/>
    <n v="10000"/>
    <s v="NO"/>
    <m/>
    <m/>
  </r>
  <r>
    <n v="484"/>
    <s v="WP"/>
    <x v="429"/>
    <n v="2017"/>
    <s v="DISPOSED"/>
    <x v="6"/>
    <n v="1250"/>
    <s v="YES"/>
    <m/>
    <m/>
  </r>
  <r>
    <n v="485"/>
    <s v="WP"/>
    <x v="430"/>
    <n v="2017"/>
    <s v="VACATE"/>
    <x v="9"/>
    <n v="12000"/>
    <s v="YES"/>
    <m/>
    <m/>
  </r>
  <r>
    <n v="486"/>
    <s v="WP"/>
    <x v="430"/>
    <n v="2017"/>
    <s v="DISPOSED"/>
    <x v="9"/>
    <n v="5000"/>
    <s v="NO"/>
    <m/>
    <m/>
  </r>
  <r>
    <n v="487"/>
    <s v="WP"/>
    <x v="431"/>
    <n v="2017"/>
    <s v="DISPOSED"/>
    <x v="17"/>
    <n v="1250"/>
    <s v="YES"/>
    <m/>
    <m/>
  </r>
  <r>
    <n v="488"/>
    <s v="WP"/>
    <x v="432"/>
    <n v="2017"/>
    <s v="DISPOSED"/>
    <x v="17"/>
    <n v="1250"/>
    <s v="YES"/>
    <m/>
    <m/>
  </r>
  <r>
    <n v="489"/>
    <s v="WP"/>
    <x v="433"/>
    <n v="2017"/>
    <s v="WRIT PETITION"/>
    <x v="4"/>
    <n v="10000"/>
    <s v="NO"/>
    <m/>
    <m/>
  </r>
  <r>
    <n v="490"/>
    <s v="WP"/>
    <x v="434"/>
    <n v="2017"/>
    <s v="WRIT PETITION"/>
    <x v="4"/>
    <n v="10000"/>
    <s v="NO"/>
    <m/>
    <m/>
  </r>
  <r>
    <n v="491"/>
    <s v="WP"/>
    <x v="435"/>
    <n v="2017"/>
    <s v="WRIT PETITION"/>
    <x v="4"/>
    <n v="10000"/>
    <s v="NO"/>
    <m/>
    <m/>
  </r>
  <r>
    <n v="492"/>
    <s v="WP"/>
    <x v="436"/>
    <n v="2017"/>
    <s v="COUNTER"/>
    <x v="7"/>
    <n v="10000"/>
    <s v="YES"/>
    <m/>
    <m/>
  </r>
  <r>
    <n v="493"/>
    <s v="WP"/>
    <x v="437"/>
    <n v="2017"/>
    <s v="DISPOSED"/>
    <x v="6"/>
    <n v="1250"/>
    <s v="YES"/>
    <m/>
    <m/>
  </r>
  <r>
    <n v="494"/>
    <s v="WP"/>
    <x v="438"/>
    <n v="2017"/>
    <s v="DISPOSED"/>
    <x v="3"/>
    <n v="1250"/>
    <s v="NO"/>
    <m/>
    <m/>
  </r>
  <r>
    <n v="495"/>
    <s v="WP"/>
    <x v="439"/>
    <n v="2017"/>
    <s v="DISPOSED"/>
    <x v="17"/>
    <n v="1250"/>
    <s v="YES"/>
    <m/>
    <m/>
  </r>
  <r>
    <n v="496"/>
    <s v="WP"/>
    <x v="440"/>
    <n v="2017"/>
    <s v="DISPOSED"/>
    <x v="17"/>
    <n v="1250"/>
    <s v="YES"/>
    <m/>
    <m/>
  </r>
  <r>
    <n v="497"/>
    <s v="WP"/>
    <x v="441"/>
    <n v="2017"/>
    <s v="DISPOSED"/>
    <x v="5"/>
    <n v="1250"/>
    <s v="YES"/>
    <m/>
    <m/>
  </r>
  <r>
    <n v="498"/>
    <s v="WP"/>
    <x v="442"/>
    <n v="2017"/>
    <s v="COUNTER"/>
    <x v="16"/>
    <n v="10000"/>
    <s v="YES"/>
    <m/>
    <m/>
  </r>
  <r>
    <n v="499"/>
    <s v="WP"/>
    <x v="443"/>
    <n v="2017"/>
    <s v="DISPOSED"/>
    <x v="6"/>
    <n v="1250"/>
    <s v="YES"/>
    <m/>
    <m/>
  </r>
  <r>
    <n v="500"/>
    <s v="WP"/>
    <x v="444"/>
    <n v="2017"/>
    <s v="VACATE"/>
    <x v="16"/>
    <n v="12000"/>
    <s v="YES"/>
    <m/>
    <m/>
  </r>
  <r>
    <n v="501"/>
    <s v="WP"/>
    <x v="445"/>
    <n v="2017"/>
    <s v="DISPOSED"/>
    <x v="7"/>
    <n v="1250"/>
    <s v="NO"/>
    <m/>
    <m/>
  </r>
  <r>
    <n v="502"/>
    <s v="WP"/>
    <x v="446"/>
    <n v="2017"/>
    <s v="WRIT PETITION"/>
    <x v="15"/>
    <n v="10000"/>
    <s v="NO"/>
    <m/>
    <m/>
  </r>
  <r>
    <n v="503"/>
    <s v="WP"/>
    <x v="447"/>
    <n v="2017"/>
    <s v="DISPOSED"/>
    <x v="17"/>
    <n v="1250"/>
    <s v="YES"/>
    <m/>
    <m/>
  </r>
  <r>
    <n v="504"/>
    <s v="WP"/>
    <x v="448"/>
    <n v="2017"/>
    <s v="DISPOSED"/>
    <x v="6"/>
    <n v="1250"/>
    <s v="YES"/>
    <m/>
    <m/>
  </r>
  <r>
    <n v="505"/>
    <s v="WP"/>
    <x v="449"/>
    <n v="2017"/>
    <s v="COUNTER"/>
    <x v="2"/>
    <n v="10000"/>
    <s v="YES"/>
    <m/>
    <m/>
  </r>
  <r>
    <n v="506"/>
    <s v="WP"/>
    <x v="450"/>
    <n v="2017"/>
    <s v="COUNTER"/>
    <x v="21"/>
    <n v="2750"/>
    <s v="NO"/>
    <m/>
    <m/>
  </r>
  <r>
    <n v="507"/>
    <s v="WP"/>
    <x v="451"/>
    <n v="2017"/>
    <s v="DISPOSED"/>
    <x v="5"/>
    <n v="1250"/>
    <s v="YES"/>
    <m/>
    <m/>
  </r>
  <r>
    <n v="508"/>
    <s v="WP"/>
    <x v="452"/>
    <n v="2017"/>
    <s v="DISPOSED"/>
    <x v="6"/>
    <n v="1250"/>
    <s v="YES"/>
    <m/>
    <m/>
  </r>
  <r>
    <n v="509"/>
    <s v="WP"/>
    <x v="453"/>
    <n v="2017"/>
    <s v="DISPOSED"/>
    <x v="6"/>
    <n v="1250"/>
    <s v="YES"/>
    <m/>
    <m/>
  </r>
  <r>
    <n v="510"/>
    <s v="WP"/>
    <x v="454"/>
    <n v="2017"/>
    <s v="WRIT PETITION"/>
    <x v="15"/>
    <n v="10000"/>
    <s v="NO"/>
    <m/>
    <m/>
  </r>
  <r>
    <n v="511"/>
    <s v="WP"/>
    <x v="455"/>
    <n v="2017"/>
    <s v="DISPOSED"/>
    <x v="17"/>
    <n v="1250"/>
    <s v="YES"/>
    <m/>
    <m/>
  </r>
  <r>
    <n v="512"/>
    <s v="WP"/>
    <x v="456"/>
    <n v="2017"/>
    <s v="VACATE"/>
    <x v="13"/>
    <n v="12000"/>
    <s v="YES"/>
    <m/>
    <m/>
  </r>
  <r>
    <n v="513"/>
    <s v="WP"/>
    <x v="457"/>
    <n v="2017"/>
    <s v="DISPOSED"/>
    <x v="13"/>
    <n v="1250"/>
    <s v="NO"/>
    <m/>
    <m/>
  </r>
  <r>
    <n v="514"/>
    <s v="WP"/>
    <x v="458"/>
    <n v="2017"/>
    <s v="COUNTER"/>
    <x v="16"/>
    <n v="10000"/>
    <s v="NO"/>
    <m/>
    <m/>
  </r>
  <r>
    <n v="515"/>
    <s v="WP"/>
    <x v="459"/>
    <n v="2017"/>
    <s v="COUNTER"/>
    <x v="12"/>
    <n v="2750"/>
    <s v="YES"/>
    <m/>
    <m/>
  </r>
  <r>
    <n v="516"/>
    <s v="WP"/>
    <x v="459"/>
    <n v="2017"/>
    <s v="DISPOSED"/>
    <x v="12"/>
    <n v="5000"/>
    <s v="NO"/>
    <m/>
    <m/>
  </r>
  <r>
    <n v="517"/>
    <s v="WP"/>
    <x v="460"/>
    <n v="2017"/>
    <s v="DISPOSED"/>
    <x v="6"/>
    <n v="1250"/>
    <s v="YES"/>
    <m/>
    <m/>
  </r>
  <r>
    <n v="518"/>
    <s v="WP"/>
    <x v="461"/>
    <n v="2017"/>
    <s v="DISPOSED"/>
    <x v="13"/>
    <n v="1250"/>
    <s v="YES"/>
    <m/>
    <m/>
  </r>
  <r>
    <n v="519"/>
    <s v="WP"/>
    <x v="462"/>
    <n v="2017"/>
    <s v="DISPOSED"/>
    <x v="3"/>
    <n v="1250"/>
    <s v="YES"/>
    <m/>
    <m/>
  </r>
  <r>
    <n v="520"/>
    <s v="WP"/>
    <x v="463"/>
    <n v="2017"/>
    <s v="DISPOSED"/>
    <x v="9"/>
    <n v="1250"/>
    <s v="YES"/>
    <m/>
    <m/>
  </r>
  <r>
    <n v="521"/>
    <s v="WP"/>
    <x v="464"/>
    <n v="2017"/>
    <s v="DISPOSED"/>
    <x v="12"/>
    <n v="1250"/>
    <s v="NO"/>
    <m/>
    <m/>
  </r>
  <r>
    <n v="522"/>
    <s v="WP"/>
    <x v="465"/>
    <n v="2017"/>
    <s v="COUNTER"/>
    <x v="0"/>
    <n v="10000"/>
    <s v="YES"/>
    <m/>
    <m/>
  </r>
  <r>
    <n v="523"/>
    <s v="WP"/>
    <x v="465"/>
    <n v="2017"/>
    <s v="DISPOSED"/>
    <x v="0"/>
    <n v="5000"/>
    <s v="YES"/>
    <m/>
    <m/>
  </r>
  <r>
    <n v="524"/>
    <s v="WP"/>
    <x v="466"/>
    <n v="2017"/>
    <s v="DISPOSED"/>
    <x v="6"/>
    <n v="1250"/>
    <s v="YES"/>
    <m/>
    <m/>
  </r>
  <r>
    <n v="525"/>
    <s v="WP"/>
    <x v="467"/>
    <n v="2017"/>
    <s v="DISPOSED"/>
    <x v="5"/>
    <n v="1250"/>
    <s v="YES"/>
    <m/>
    <m/>
  </r>
  <r>
    <n v="526"/>
    <s v="WP"/>
    <x v="468"/>
    <n v="2017"/>
    <s v="DISPOSED"/>
    <x v="9"/>
    <n v="5000"/>
    <s v="NO"/>
    <m/>
    <m/>
  </r>
  <r>
    <n v="527"/>
    <s v="WP"/>
    <x v="469"/>
    <n v="2017"/>
    <s v="DISPOSED"/>
    <x v="16"/>
    <n v="5000"/>
    <s v="NO"/>
    <m/>
    <m/>
  </r>
  <r>
    <n v="528"/>
    <s v="WP"/>
    <x v="470"/>
    <n v="2017"/>
    <s v="DISPOSED"/>
    <x v="4"/>
    <n v="5000"/>
    <s v="NO"/>
    <m/>
    <m/>
  </r>
  <r>
    <n v="529"/>
    <s v="WP"/>
    <x v="471"/>
    <n v="2017"/>
    <s v="COUNTER"/>
    <x v="4"/>
    <n v="10000"/>
    <s v="NO"/>
    <m/>
    <m/>
  </r>
  <r>
    <n v="530"/>
    <s v="WP"/>
    <x v="472"/>
    <n v="2017"/>
    <s v="COUNTER"/>
    <x v="7"/>
    <n v="10000"/>
    <s v="YES"/>
    <m/>
    <m/>
  </r>
  <r>
    <n v="531"/>
    <s v="WP"/>
    <x v="472"/>
    <n v="2017"/>
    <s v="DISPOSED"/>
    <x v="7"/>
    <n v="5000"/>
    <s v="NO"/>
    <m/>
    <m/>
  </r>
  <r>
    <n v="532"/>
    <s v="WP"/>
    <x v="473"/>
    <n v="2017"/>
    <s v="COUNTER"/>
    <x v="13"/>
    <n v="10000"/>
    <s v="NO"/>
    <m/>
    <m/>
  </r>
  <r>
    <n v="533"/>
    <s v="WP"/>
    <x v="474"/>
    <n v="2017"/>
    <s v="DISPOSED"/>
    <x v="6"/>
    <n v="5000"/>
    <s v="NO"/>
    <m/>
    <m/>
  </r>
  <r>
    <n v="534"/>
    <s v="WP"/>
    <x v="475"/>
    <n v="2017"/>
    <s v="COUNTER"/>
    <x v="5"/>
    <n v="10000"/>
    <s v="YES"/>
    <m/>
    <m/>
  </r>
  <r>
    <n v="535"/>
    <s v="WP"/>
    <x v="475"/>
    <n v="2017"/>
    <s v="DISPOSED"/>
    <x v="5"/>
    <n v="5000"/>
    <s v="NO"/>
    <m/>
    <m/>
  </r>
  <r>
    <n v="536"/>
    <s v="WP"/>
    <x v="476"/>
    <n v="2017"/>
    <s v="DISPOSED"/>
    <x v="17"/>
    <n v="5000"/>
    <s v="YES"/>
    <m/>
    <m/>
  </r>
  <r>
    <n v="537"/>
    <s v="WP"/>
    <x v="477"/>
    <n v="2017"/>
    <s v="DISPOSED"/>
    <x v="5"/>
    <n v="5000"/>
    <s v="YES"/>
    <m/>
    <m/>
  </r>
  <r>
    <n v="538"/>
    <s v="WP"/>
    <x v="478"/>
    <n v="2017"/>
    <s v="DISPOSED"/>
    <x v="12"/>
    <n v="5000"/>
    <s v="YES"/>
    <m/>
    <m/>
  </r>
  <r>
    <n v="539"/>
    <s v="WP"/>
    <x v="479"/>
    <n v="2017"/>
    <s v="VACATE"/>
    <x v="21"/>
    <n v="12000"/>
    <s v="NO"/>
    <m/>
    <m/>
  </r>
  <r>
    <n v="540"/>
    <s v="WP"/>
    <x v="480"/>
    <n v="2017"/>
    <s v="DISPOSED"/>
    <x v="5"/>
    <n v="5000"/>
    <s v="YES"/>
    <m/>
    <m/>
  </r>
  <r>
    <n v="541"/>
    <s v="WP"/>
    <x v="481"/>
    <n v="2017"/>
    <s v="DISPOSED"/>
    <x v="7"/>
    <n v="5000"/>
    <s v="NO"/>
    <m/>
    <m/>
  </r>
  <r>
    <n v="542"/>
    <s v="WP"/>
    <x v="482"/>
    <n v="2017"/>
    <s v="VACATE"/>
    <x v="9"/>
    <n v="12000"/>
    <s v="YES"/>
    <m/>
    <m/>
  </r>
  <r>
    <n v="543"/>
    <s v="WP"/>
    <x v="483"/>
    <n v="2017"/>
    <s v="COUNTER"/>
    <x v="7"/>
    <n v="10000"/>
    <s v="YES"/>
    <m/>
    <m/>
  </r>
  <r>
    <n v="544"/>
    <s v="WP"/>
    <x v="484"/>
    <n v="2017"/>
    <s v="DISPOSED"/>
    <x v="6"/>
    <n v="5000"/>
    <s v="YES"/>
    <m/>
    <m/>
  </r>
  <r>
    <n v="545"/>
    <s v="WP"/>
    <x v="485"/>
    <n v="2017"/>
    <s v="DISPOSED"/>
    <x v="6"/>
    <n v="5000"/>
    <s v="YES"/>
    <m/>
    <m/>
  </r>
  <r>
    <n v="546"/>
    <s v="WP"/>
    <x v="486"/>
    <n v="2017"/>
    <s v="DISPOSED"/>
    <x v="6"/>
    <n v="5000"/>
    <s v="YE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1" firstHeaderRow="1" firstDataRow="1" firstDataCol="1"/>
  <pivotFields count="10">
    <pivotField showAll="0"/>
    <pivotField showAll="0"/>
    <pivotField showAll="0">
      <items count="4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showAll="0"/>
    <pivotField showAll="0"/>
    <pivotField axis="axisRow" showAll="0">
      <items count="28">
        <item x="17"/>
        <item x="23"/>
        <item x="1"/>
        <item x="4"/>
        <item x="21"/>
        <item x="24"/>
        <item x="14"/>
        <item x="18"/>
        <item x="6"/>
        <item x="20"/>
        <item x="9"/>
        <item x="12"/>
        <item x="7"/>
        <item x="8"/>
        <item x="2"/>
        <item x="3"/>
        <item x="19"/>
        <item x="0"/>
        <item x="15"/>
        <item x="16"/>
        <item x="13"/>
        <item x="5"/>
        <item x="22"/>
        <item x="11"/>
        <item x="10"/>
        <item x="25"/>
        <item x="26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AMOU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2:J67" totalsRowShown="0" headerRowDxfId="402" dataDxfId="400" headerRowBorderDxfId="401" tableBorderDxfId="399" totalsRowBorderDxfId="398">
  <sortState ref="A3:J67">
    <sortCondition ref="C3:C67"/>
  </sortState>
  <tableColumns count="10">
    <tableColumn id="1" name="S.NO" dataDxfId="397"/>
    <tableColumn id="2" name="CASE " dataDxfId="396"/>
    <tableColumn id="3" name="CASE NO" dataDxfId="395"/>
    <tableColumn id="4" name="YEAR" dataDxfId="394"/>
    <tableColumn id="5" name="CASE TYPE" dataDxfId="393"/>
    <tableColumn id="6" name="SECTION" dataDxfId="392"/>
    <tableColumn id="7" name="AMOUNT" dataDxfId="391"/>
    <tableColumn id="8" name="STATUS" dataDxfId="390"/>
    <tableColumn id="9" name="SANCTION NO. &amp; DT" dataDxfId="389"/>
    <tableColumn id="10" name="PAYMENT DETAILS (CHEQUE/RTGS &amp; DATE)" dataDxfId="38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2:J5" totalsRowShown="0" headerRowDxfId="269" dataDxfId="267" headerRowBorderDxfId="268" tableBorderDxfId="266" totalsRowBorderDxfId="265">
  <sortState ref="A3:J5">
    <sortCondition ref="C3:C5"/>
  </sortState>
  <tableColumns count="10">
    <tableColumn id="1" name="S.NO" dataDxfId="264"/>
    <tableColumn id="2" name="CASE " dataDxfId="263"/>
    <tableColumn id="3" name="CASE NO" dataDxfId="262"/>
    <tableColumn id="4" name="YEAR" dataDxfId="261"/>
    <tableColumn id="5" name="CASE TYPE" dataDxfId="260"/>
    <tableColumn id="6" name="SECTION" dataDxfId="259"/>
    <tableColumn id="7" name="AMOUNT" dataDxfId="258"/>
    <tableColumn id="8" name="STATUS" dataDxfId="257"/>
    <tableColumn id="9" name="SANCTION NO. &amp; DT" dataDxfId="256"/>
    <tableColumn id="10" name="PAYMENT DETAILS (CHEQUE/RTGS &amp; DATE)" dataDxfId="25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2:J34" totalsRowShown="0" headerRowDxfId="254" dataDxfId="252" headerRowBorderDxfId="253" tableBorderDxfId="251" totalsRowBorderDxfId="250">
  <sortState ref="A3:J34">
    <sortCondition ref="C3:C34"/>
  </sortState>
  <tableColumns count="10">
    <tableColumn id="1" name="S.NO" dataDxfId="249"/>
    <tableColumn id="2" name="CASE " dataDxfId="248"/>
    <tableColumn id="3" name="CASE NO" dataDxfId="247"/>
    <tableColumn id="4" name="YEAR" dataDxfId="246"/>
    <tableColumn id="5" name="CASE TYPE" dataDxfId="245"/>
    <tableColumn id="6" name="SECTION" dataDxfId="244"/>
    <tableColumn id="7" name="AMOUNT" dataDxfId="243"/>
    <tableColumn id="8" name="STATUS" dataDxfId="242"/>
    <tableColumn id="9" name="SANCTION NO. &amp; DT" dataDxfId="241"/>
    <tableColumn id="10" name="PAYMENT DETAILS (CHEQUE/RTGS &amp; DATE)" dataDxfId="24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2:J30" totalsRowShown="0" headerRowDxfId="239" dataDxfId="237" headerRowBorderDxfId="238" tableBorderDxfId="236" totalsRowBorderDxfId="235">
  <sortState ref="A3:J30">
    <sortCondition ref="C3:C30"/>
  </sortState>
  <tableColumns count="10">
    <tableColumn id="1" name="S.NO" dataDxfId="234"/>
    <tableColumn id="2" name="CASE " dataDxfId="233"/>
    <tableColumn id="3" name="CASE NO" dataDxfId="232"/>
    <tableColumn id="4" name="YEAR" dataDxfId="231"/>
    <tableColumn id="5" name="CASE TYPE" dataDxfId="230"/>
    <tableColumn id="6" name="SECTION" dataDxfId="229"/>
    <tableColumn id="7" name="AMOUNT" dataDxfId="228"/>
    <tableColumn id="8" name="STATUS" dataDxfId="227"/>
    <tableColumn id="9" name="SANCTION NO. &amp; DT" dataDxfId="226"/>
    <tableColumn id="10" name="PAYMENT DETAILS (CHEQUE/RTGS &amp; DATE)" dataDxfId="22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2:J26" totalsRowShown="0" headerRowDxfId="224" dataDxfId="222" headerRowBorderDxfId="223" tableBorderDxfId="221" totalsRowBorderDxfId="220">
  <autoFilter ref="A2:J26"/>
  <sortState ref="A3:J26">
    <sortCondition ref="C3:C26"/>
  </sortState>
  <tableColumns count="10">
    <tableColumn id="1" name="S.NO" dataDxfId="219"/>
    <tableColumn id="2" name="CASE " dataDxfId="218"/>
    <tableColumn id="3" name="CASE NO" dataDxfId="217"/>
    <tableColumn id="4" name="YEAR" dataDxfId="216"/>
    <tableColumn id="5" name="CASE TYPE" dataDxfId="215"/>
    <tableColumn id="6" name="SECTION" dataDxfId="214"/>
    <tableColumn id="7" name="AMOUNT" dataDxfId="213"/>
    <tableColumn id="8" name="STATUS" dataDxfId="212"/>
    <tableColumn id="9" name="SANCTION NO. &amp; DT" dataDxfId="211"/>
    <tableColumn id="10" name="PAYMENT DETAILS (CHEQUE/RTGS &amp; DATE)" dataDxfId="210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2:J21" totalsRowShown="0" headerRowDxfId="209" dataDxfId="207" headerRowBorderDxfId="208" tableBorderDxfId="206" totalsRowBorderDxfId="205">
  <sortState ref="A3:J21">
    <sortCondition ref="C3:C21"/>
  </sortState>
  <tableColumns count="10">
    <tableColumn id="1" name="S.NO" dataDxfId="204"/>
    <tableColumn id="2" name="CASE " dataDxfId="203"/>
    <tableColumn id="3" name="CASE NO" dataDxfId="202"/>
    <tableColumn id="4" name="YEAR" dataDxfId="201"/>
    <tableColumn id="5" name="CASE TYPE" dataDxfId="200"/>
    <tableColumn id="6" name="SECTION" dataDxfId="199"/>
    <tableColumn id="7" name="AMOUNT" dataDxfId="198"/>
    <tableColumn id="8" name="STATUS" dataDxfId="197"/>
    <tableColumn id="9" name="SANCTION NO. &amp; DT" dataDxfId="196"/>
    <tableColumn id="10" name="PAYMENT DETAILS (CHEQUE/RTGS &amp; DATE)" dataDxfId="195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:J10" totalsRowShown="0" headerRowDxfId="194" dataDxfId="192" headerRowBorderDxfId="193" tableBorderDxfId="191" totalsRowBorderDxfId="190">
  <sortState ref="A2:J14">
    <sortCondition ref="C2:C14"/>
  </sortState>
  <tableColumns count="10">
    <tableColumn id="1" name="S.NO" dataDxfId="189"/>
    <tableColumn id="2" name="CASE " dataDxfId="188"/>
    <tableColumn id="3" name="CASE NO" dataDxfId="187"/>
    <tableColumn id="4" name="YEAR" dataDxfId="186"/>
    <tableColumn id="5" name="CASE TYPE" dataDxfId="185"/>
    <tableColumn id="6" name="SECTION" dataDxfId="184"/>
    <tableColumn id="7" name="AMOUNT" dataDxfId="183"/>
    <tableColumn id="8" name="STATUS" dataDxfId="182"/>
    <tableColumn id="9" name="SANCTION NO. &amp; DT" dataDxfId="181"/>
    <tableColumn id="10" name="PAYMENT DETAILS (CHEQUE/RTGS &amp; DATE)" dataDxfId="180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2:J10" totalsRowShown="0" headerRowDxfId="179" dataDxfId="177" headerRowBorderDxfId="178" tableBorderDxfId="176" totalsRowBorderDxfId="175">
  <autoFilter ref="A2:J10"/>
  <sortState ref="A3:J10">
    <sortCondition ref="C3:C10"/>
  </sortState>
  <tableColumns count="10">
    <tableColumn id="1" name="S.NO" dataDxfId="174"/>
    <tableColumn id="2" name="CASE " dataDxfId="173"/>
    <tableColumn id="3" name="CASE NO" dataDxfId="172"/>
    <tableColumn id="4" name="YEAR" dataDxfId="171"/>
    <tableColumn id="5" name="CASE TYPE" dataDxfId="170"/>
    <tableColumn id="6" name="SECTION" dataDxfId="169"/>
    <tableColumn id="7" name="AMOUNT" dataDxfId="168"/>
    <tableColumn id="8" name="STATUS" dataDxfId="167"/>
    <tableColumn id="9" name="SANCTION NO. &amp; DT" dataDxfId="166"/>
    <tableColumn id="10" name="PAYMENT DETAILS (CHEQUE/RTGS &amp; DATE)" dataDxfId="165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2:J5" totalsRowShown="0" headerRowDxfId="164" dataDxfId="162" headerRowBorderDxfId="163" tableBorderDxfId="161" totalsRowBorderDxfId="160">
  <autoFilter ref="A2:J5"/>
  <sortState ref="A2:J4">
    <sortCondition ref="C2:C4"/>
  </sortState>
  <tableColumns count="10">
    <tableColumn id="1" name="S.NO" dataDxfId="159"/>
    <tableColumn id="2" name="CASE " dataDxfId="158"/>
    <tableColumn id="3" name="CASE NO" dataDxfId="157"/>
    <tableColumn id="4" name="YEAR" dataDxfId="156"/>
    <tableColumn id="5" name="CASE TYPE" dataDxfId="155"/>
    <tableColumn id="6" name="SECTION" dataDxfId="154"/>
    <tableColumn id="7" name="AMOUNT" dataDxfId="153"/>
    <tableColumn id="8" name="STATUS" dataDxfId="152"/>
    <tableColumn id="9" name="SANCTION NO. &amp; DT" dataDxfId="151"/>
    <tableColumn id="10" name="PAYMENT DETAILS (CHEQUE/RTGS &amp; DATE)" dataDxfId="150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2:J19" totalsRowShown="0" headerRowDxfId="149" dataDxfId="147" headerRowBorderDxfId="148" tableBorderDxfId="146" totalsRowBorderDxfId="145">
  <sortState ref="A3:J19">
    <sortCondition ref="C3:C19"/>
  </sortState>
  <tableColumns count="10">
    <tableColumn id="1" name="S.NO" dataDxfId="144"/>
    <tableColumn id="2" name="CASE " dataDxfId="143"/>
    <tableColumn id="3" name="CASE NO" dataDxfId="142"/>
    <tableColumn id="4" name="YEAR" dataDxfId="141"/>
    <tableColumn id="5" name="CASE TYPE" dataDxfId="140"/>
    <tableColumn id="6" name="SECTION" dataDxfId="139"/>
    <tableColumn id="7" name="AMOUNT" dataDxfId="138"/>
    <tableColumn id="8" name="STATUS" dataDxfId="137"/>
    <tableColumn id="9" name="SANCTION NO. &amp; DT" dataDxfId="136"/>
    <tableColumn id="10" name="PAYMENT DETAILS (CHEQUE/RTGS &amp; DATE)" dataDxfId="135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2:J17" totalsRowShown="0" headerRowDxfId="134" dataDxfId="132" headerRowBorderDxfId="133" tableBorderDxfId="131" totalsRowBorderDxfId="130">
  <sortState ref="A3:J17">
    <sortCondition ref="C3:C17"/>
  </sortState>
  <tableColumns count="10">
    <tableColumn id="1" name="S.NO" dataDxfId="129"/>
    <tableColumn id="2" name="CASE " dataDxfId="128"/>
    <tableColumn id="3" name="CASE NO" dataDxfId="127"/>
    <tableColumn id="4" name="YEAR" dataDxfId="126"/>
    <tableColumn id="5" name="CASE TYPE" dataDxfId="125"/>
    <tableColumn id="6" name="SECTION" dataDxfId="124"/>
    <tableColumn id="7" name="AMOUNT" dataDxfId="123"/>
    <tableColumn id="8" name="STATUS" dataDxfId="122"/>
    <tableColumn id="9" name="SANCTION NO. &amp; DT" dataDxfId="121"/>
    <tableColumn id="10" name="PAYMENT DETAILS (CHEQUE/RTGS &amp; DATE)" dataDxfId="1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J3" totalsRowShown="0" headerRowDxfId="387" dataDxfId="385" headerRowBorderDxfId="386" tableBorderDxfId="384" totalsRowBorderDxfId="383">
  <tableColumns count="10">
    <tableColumn id="1" name="S.NO" dataDxfId="382"/>
    <tableColumn id="2" name="CASE " dataDxfId="381"/>
    <tableColumn id="3" name="CASE NO" dataDxfId="380"/>
    <tableColumn id="4" name="YEAR" dataDxfId="379"/>
    <tableColumn id="5" name="CASE TYPE" dataDxfId="378"/>
    <tableColumn id="6" name="SECTION" dataDxfId="377"/>
    <tableColumn id="7" name="AMOUNT" dataDxfId="376"/>
    <tableColumn id="8" name="STATUS" dataDxfId="375"/>
    <tableColumn id="9" name="SANCTION NO. &amp; DT" dataDxfId="374"/>
    <tableColumn id="10" name="PAYMENT DETAILS (CHEQUE/RTGS &amp; DATE)" dataDxfId="373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2:J11" totalsRowShown="0" headerRowDxfId="119" dataDxfId="117" headerRowBorderDxfId="118" tableBorderDxfId="116" totalsRowBorderDxfId="115">
  <sortState ref="A3:J11">
    <sortCondition ref="C3:C11"/>
  </sortState>
  <tableColumns count="10">
    <tableColumn id="1" name="S.NO" dataDxfId="114"/>
    <tableColumn id="2" name="CASE " dataDxfId="113"/>
    <tableColumn id="3" name="CASE NO" dataDxfId="112"/>
    <tableColumn id="4" name="YEAR" dataDxfId="111"/>
    <tableColumn id="5" name="CASE TYPE" dataDxfId="110"/>
    <tableColumn id="6" name="SECTION" dataDxfId="109"/>
    <tableColumn id="7" name="AMOUNT" dataDxfId="108"/>
    <tableColumn id="8" name="STATUS" dataDxfId="107"/>
    <tableColumn id="9" name="SANCTION NO. &amp; DT" dataDxfId="106"/>
    <tableColumn id="10" name="PAYMENT DETAILS (CHEQUE/RTGS &amp; DATE)" dataDxfId="105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2:J23" totalsRowShown="0" headerRowDxfId="104" dataDxfId="102" headerRowBorderDxfId="103" tableBorderDxfId="101" totalsRowBorderDxfId="100">
  <autoFilter ref="A2:J23"/>
  <sortState ref="A3:J23">
    <sortCondition ref="C3:C23"/>
  </sortState>
  <tableColumns count="10">
    <tableColumn id="1" name="S.NO" dataDxfId="99"/>
    <tableColumn id="2" name="CASE " dataDxfId="98"/>
    <tableColumn id="3" name="CASE NO" dataDxfId="97"/>
    <tableColumn id="4" name="YEAR" dataDxfId="96"/>
    <tableColumn id="5" name="CASE TYPE" dataDxfId="95"/>
    <tableColumn id="6" name="SECTION" dataDxfId="94"/>
    <tableColumn id="7" name="AMOUNT" dataDxfId="93"/>
    <tableColumn id="8" name="STATUS" dataDxfId="92"/>
    <tableColumn id="9" name="SANCTION NO. &amp; DT" dataDxfId="91"/>
    <tableColumn id="10" name="PAYMENT DETAILS (CHEQUE/RTGS &amp; DATE)" dataDxfId="90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2:J69" totalsRowShown="0" headerRowDxfId="89" dataDxfId="87" headerRowBorderDxfId="88" tableBorderDxfId="86" totalsRowBorderDxfId="85">
  <sortState ref="A3:J69">
    <sortCondition ref="C3:C69"/>
  </sortState>
  <tableColumns count="10">
    <tableColumn id="1" name="S.NO" dataDxfId="84"/>
    <tableColumn id="2" name="CASE " dataDxfId="83"/>
    <tableColumn id="3" name="CASE NO" dataDxfId="82"/>
    <tableColumn id="4" name="YEAR" dataDxfId="81"/>
    <tableColumn id="5" name="CASE TYPE" dataDxfId="80"/>
    <tableColumn id="6" name="SECTION" dataDxfId="79"/>
    <tableColumn id="7" name="AMOUNT" dataDxfId="78"/>
    <tableColumn id="8" name="STATUS" dataDxfId="77"/>
    <tableColumn id="9" name="SANCTION NO. &amp; DT" dataDxfId="76"/>
    <tableColumn id="10" name="PAYMENT DETAILS (CHEQUE/RTGS &amp; DATE)" dataDxfId="75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2:J4" totalsRowShown="0" headerRowDxfId="74" dataDxfId="72" headerRowBorderDxfId="73" tableBorderDxfId="71" totalsRowBorderDxfId="70">
  <sortState ref="A3:J4">
    <sortCondition ref="C3:C4"/>
  </sortState>
  <tableColumns count="10">
    <tableColumn id="1" name="S.NO" dataDxfId="69"/>
    <tableColumn id="2" name="CASE " dataDxfId="68"/>
    <tableColumn id="3" name="CASE NO" dataDxfId="67"/>
    <tableColumn id="4" name="YEAR" dataDxfId="66"/>
    <tableColumn id="5" name="CASE TYPE" dataDxfId="65"/>
    <tableColumn id="6" name="SECTION" dataDxfId="64"/>
    <tableColumn id="7" name="AMOUNT" dataDxfId="63"/>
    <tableColumn id="8" name="STATUS" dataDxfId="62"/>
    <tableColumn id="9" name="SANCTION NO. &amp; DT" dataDxfId="61"/>
    <tableColumn id="10" name="PAYMENT DETAILS (CHEQUE/RTGS &amp; DATE)" dataDxfId="60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2:J7" totalsRowShown="0" headerRowDxfId="59" dataDxfId="57" headerRowBorderDxfId="58" tableBorderDxfId="56" totalsRowBorderDxfId="55">
  <sortState ref="A3:J7">
    <sortCondition ref="C3:C7"/>
  </sortState>
  <tableColumns count="10">
    <tableColumn id="1" name="S.NO" dataDxfId="54"/>
    <tableColumn id="2" name="CASE " dataDxfId="53"/>
    <tableColumn id="3" name="CASE NO" dataDxfId="52"/>
    <tableColumn id="4" name="YEAR" dataDxfId="51"/>
    <tableColumn id="5" name="CASE TYPE" dataDxfId="50"/>
    <tableColumn id="6" name="SECTION" dataDxfId="49"/>
    <tableColumn id="7" name="AMOUNT" dataDxfId="48"/>
    <tableColumn id="8" name="STATUS" dataDxfId="47"/>
    <tableColumn id="9" name="SANCTION NO. &amp; DT" dataDxfId="46"/>
    <tableColumn id="10" name="PAYMENT DETAILS (CHEQUE/RTGS &amp; DATE)" dataDxfId="45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A2:J5" totalsRowShown="0" headerRowDxfId="44" dataDxfId="42" headerRowBorderDxfId="43" tableBorderDxfId="41" totalsRowBorderDxfId="40">
  <sortState ref="A3:J5">
    <sortCondition ref="C3:C5"/>
  </sortState>
  <tableColumns count="10">
    <tableColumn id="1" name="S.NO" dataDxfId="39"/>
    <tableColumn id="2" name="CASE " dataDxfId="38"/>
    <tableColumn id="3" name="CASE NO" dataDxfId="37"/>
    <tableColumn id="4" name="YEAR" dataDxfId="36"/>
    <tableColumn id="5" name="CASE TYPE" dataDxfId="35"/>
    <tableColumn id="6" name="SECTION" dataDxfId="34"/>
    <tableColumn id="7" name="AMOUNT" dataDxfId="33"/>
    <tableColumn id="8" name="STATUS" dataDxfId="32"/>
    <tableColumn id="9" name="SANCTION NO. &amp; DT" dataDxfId="31"/>
    <tableColumn id="10" name="PAYMENT DETAILS (CHEQUE/RTGS &amp; DATE)" dataDxfId="30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A2:J3" totalsRowShown="0" headerRowDxfId="29" dataDxfId="27" headerRowBorderDxfId="28" tableBorderDxfId="26" totalsRowBorderDxfId="25">
  <tableColumns count="10">
    <tableColumn id="1" name="S.NO" dataDxfId="24"/>
    <tableColumn id="2" name="CASE " dataDxfId="23"/>
    <tableColumn id="3" name="CASE NO" dataDxfId="22"/>
    <tableColumn id="4" name="YEAR" dataDxfId="21"/>
    <tableColumn id="5" name="CASE TYPE" dataDxfId="20"/>
    <tableColumn id="6" name="SECTION" dataDxfId="19"/>
    <tableColumn id="7" name="AMOUNT" dataDxfId="18"/>
    <tableColumn id="8" name="STATUS" dataDxfId="17"/>
    <tableColumn id="9" name="SANCTION NO. &amp; DT" dataDxfId="16"/>
    <tableColumn id="10" name="PAYMENT DETAILS (CHEQUE/RTGS &amp; DATE)" dataDxfId="1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A2:J3" totalsRowShown="0" headerRowDxfId="14" dataDxfId="12" headerRowBorderDxfId="13" tableBorderDxfId="11" totalsRowBorderDxfId="10">
  <tableColumns count="10">
    <tableColumn id="1" name="S.NO" dataDxfId="9"/>
    <tableColumn id="2" name="CASE " dataDxfId="8"/>
    <tableColumn id="3" name="CASE NO" dataDxfId="7"/>
    <tableColumn id="4" name="YEAR" dataDxfId="6"/>
    <tableColumn id="5" name="CASE TYPE" dataDxfId="5"/>
    <tableColumn id="6" name="SECTION" dataDxfId="4"/>
    <tableColumn id="7" name="AMOUNT" dataDxfId="3"/>
    <tableColumn id="8" name="STATUS" dataDxfId="2"/>
    <tableColumn id="9" name="SANCTION NO. &amp; DT" dataDxfId="1"/>
    <tableColumn id="10" name="PAYMENT DETAILS (CHEQUE/RTGS &amp; DATE)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J4" totalsRowShown="0" headerRowDxfId="372" dataDxfId="370" headerRowBorderDxfId="371" tableBorderDxfId="369" totalsRowBorderDxfId="368">
  <sortState ref="A3:J4">
    <sortCondition ref="C3:C4"/>
  </sortState>
  <tableColumns count="10">
    <tableColumn id="1" name="S.NO" dataDxfId="367"/>
    <tableColumn id="2" name="CASE " dataDxfId="366"/>
    <tableColumn id="3" name="CASE NO" dataDxfId="365"/>
    <tableColumn id="4" name="YEAR" dataDxfId="364"/>
    <tableColumn id="5" name="CASE TYPE" dataDxfId="363"/>
    <tableColumn id="6" name="SECTION" dataDxfId="362"/>
    <tableColumn id="7" name="AMOUNT" dataDxfId="361"/>
    <tableColumn id="8" name="STATUS" dataDxfId="360"/>
    <tableColumn id="9" name="SANCTION NO. &amp; DT" dataDxfId="359"/>
    <tableColumn id="10" name="PAYMENT DETAILS (CHEQUE/RTGS &amp; DATE)" dataDxfId="35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J15" totalsRowShown="0" headerRowDxfId="357" dataDxfId="355" headerRowBorderDxfId="356" tableBorderDxfId="354" totalsRowBorderDxfId="353">
  <sortState ref="A3:J15">
    <sortCondition ref="C3:C15"/>
  </sortState>
  <tableColumns count="10">
    <tableColumn id="1" name="S.NO" dataDxfId="352"/>
    <tableColumn id="2" name="CASE " dataDxfId="351"/>
    <tableColumn id="3" name="CASE NO" dataDxfId="350"/>
    <tableColumn id="4" name="YEAR" dataDxfId="349"/>
    <tableColumn id="5" name="CASE TYPE" dataDxfId="348"/>
    <tableColumn id="6" name="SECTION" dataDxfId="347"/>
    <tableColumn id="7" name="AMOUNT" dataDxfId="346"/>
    <tableColumn id="8" name="STATUS" dataDxfId="345"/>
    <tableColumn id="9" name="SANCTION NO. &amp; DT" dataDxfId="344"/>
    <tableColumn id="10" name="PAYMENT DETAILS (CHEQUE/RTGS &amp; DATE)" dataDxfId="34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:J6" totalsRowShown="0" headerRowDxfId="342" dataDxfId="340" headerRowBorderDxfId="341" tableBorderDxfId="339" totalsRowBorderDxfId="338">
  <sortState ref="A3:J4">
    <sortCondition ref="C3:C4"/>
  </sortState>
  <tableColumns count="10">
    <tableColumn id="1" name="S.NO" dataDxfId="337"/>
    <tableColumn id="2" name="CASE " dataDxfId="336"/>
    <tableColumn id="3" name="CASE NO" dataDxfId="335"/>
    <tableColumn id="4" name="YEAR" dataDxfId="334"/>
    <tableColumn id="5" name="CASE TYPE" dataDxfId="333"/>
    <tableColumn id="6" name="SECTION" dataDxfId="332"/>
    <tableColumn id="7" name="AMOUNT" dataDxfId="331"/>
    <tableColumn id="8" name="STATUS" dataDxfId="330"/>
    <tableColumn id="9" name="SANCTION NO. &amp; DT" dataDxfId="329"/>
    <tableColumn id="10" name="PAYMENT DETAILS (CHEQUE/RTGS &amp; DATE)" dataDxfId="32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J4" totalsRowShown="0" headerRowDxfId="327" dataDxfId="325" headerRowBorderDxfId="326" tableBorderDxfId="324" totalsRowBorderDxfId="323">
  <sortState ref="A3:J4">
    <sortCondition ref="C3:C4"/>
  </sortState>
  <tableColumns count="10">
    <tableColumn id="1" name="S.NO" dataDxfId="322"/>
    <tableColumn id="2" name="CASE " dataDxfId="321"/>
    <tableColumn id="3" name="CASE NO" dataDxfId="320"/>
    <tableColumn id="4" name="YEAR" dataDxfId="319"/>
    <tableColumn id="5" name="CASE TYPE" dataDxfId="318"/>
    <tableColumn id="6" name="SECTION" dataDxfId="317"/>
    <tableColumn id="7" name="AMOUNT" dataDxfId="316"/>
    <tableColumn id="8" name="STATUS" dataDxfId="315"/>
    <tableColumn id="9" name="SANCTION NO. &amp; DT" dataDxfId="314"/>
    <tableColumn id="10" name="PAYMENT DETAILS (CHEQUE/RTGS &amp; DATE)" dataDxfId="31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:J3" totalsRowShown="0" headerRowDxfId="312" dataDxfId="310" headerRowBorderDxfId="311">
  <tableColumns count="10">
    <tableColumn id="1" name="S.NO" dataDxfId="309"/>
    <tableColumn id="2" name="CASE " dataDxfId="308"/>
    <tableColumn id="3" name="CASE NO" dataDxfId="307"/>
    <tableColumn id="4" name="YEAR" dataDxfId="306"/>
    <tableColumn id="5" name="CASE TYPE" dataDxfId="305"/>
    <tableColumn id="6" name="SECTION" dataDxfId="304"/>
    <tableColumn id="7" name="AMOUNT" dataDxfId="303"/>
    <tableColumn id="8" name="STATUS" dataDxfId="302"/>
    <tableColumn id="9" name="SANCTION NO. &amp; DT" dataDxfId="301"/>
    <tableColumn id="10" name="PAYMENT DETAILS (CHEQUE/RTGS &amp; DATE)" dataDxfId="30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:J8" totalsRowShown="0" headerRowDxfId="299" dataDxfId="297" headerRowBorderDxfId="298" tableBorderDxfId="296" totalsRowBorderDxfId="295">
  <sortState ref="A3:J8">
    <sortCondition ref="C3:C8"/>
  </sortState>
  <tableColumns count="10">
    <tableColumn id="1" name="S.NO" dataDxfId="294"/>
    <tableColumn id="2" name="CASE " dataDxfId="293"/>
    <tableColumn id="3" name="CASE NO" dataDxfId="292"/>
    <tableColumn id="4" name="YEAR" dataDxfId="291"/>
    <tableColumn id="5" name="CASE TYPE" dataDxfId="290"/>
    <tableColumn id="6" name="SECTION" dataDxfId="289"/>
    <tableColumn id="7" name="AMOUNT" dataDxfId="288"/>
    <tableColumn id="8" name="STATUS" dataDxfId="287"/>
    <tableColumn id="9" name="SANCTION NO. &amp; DT" dataDxfId="286"/>
    <tableColumn id="10" name="PAYMENT DETAILS (CHEQUE/RTGS &amp; DATE)" dataDxfId="28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2:J69" totalsRowShown="0" headerRowDxfId="284" dataDxfId="282" headerRowBorderDxfId="283" tableBorderDxfId="281" totalsRowBorderDxfId="280">
  <sortState ref="A3:J69">
    <sortCondition ref="C3:C69"/>
  </sortState>
  <tableColumns count="10">
    <tableColumn id="1" name="S.NO" dataDxfId="279"/>
    <tableColumn id="2" name="CASE " dataDxfId="278"/>
    <tableColumn id="3" name="CASE NO" dataDxfId="277"/>
    <tableColumn id="4" name="YEAR" dataDxfId="276"/>
    <tableColumn id="5" name="CASE TYPE" dataDxfId="275"/>
    <tableColumn id="6" name="SECTION" dataDxfId="274"/>
    <tableColumn id="7" name="AMOUNT" dataDxfId="273"/>
    <tableColumn id="8" name="STATUS" dataDxfId="272"/>
    <tableColumn id="9" name="SANCTION NO. &amp; DT" dataDxfId="271"/>
    <tableColumn id="10" name="PAYMENT DETAILS (CHEQUE/RTGS &amp; DATE)" dataDxfId="27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"/>
  <sheetViews>
    <sheetView topLeftCell="A149" workbookViewId="0">
      <selection activeCell="G165" sqref="G165"/>
    </sheetView>
  </sheetViews>
  <sheetFormatPr defaultRowHeight="15" x14ac:dyDescent="0.25"/>
  <cols>
    <col min="5" max="5" width="9.7109375" bestFit="1" customWidth="1"/>
    <col min="6" max="7" width="20.28515625" bestFit="1" customWidth="1"/>
    <col min="8" max="8" width="24.140625" customWidth="1"/>
    <col min="9" max="9" width="13.28515625" customWidth="1"/>
    <col min="10" max="10" width="10.5703125" customWidth="1"/>
    <col min="11" max="11" width="9.140625" customWidth="1"/>
    <col min="12" max="12" width="36.5703125" customWidth="1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  <c r="H1" s="1" t="s">
        <v>6</v>
      </c>
      <c r="I1" s="3" t="s">
        <v>7</v>
      </c>
      <c r="J1" s="1" t="s">
        <v>8</v>
      </c>
      <c r="K1" s="1"/>
      <c r="L1" s="4" t="s">
        <v>9</v>
      </c>
    </row>
    <row r="2" spans="1:12" s="10" customFormat="1" x14ac:dyDescent="0.25">
      <c r="A2" s="15" t="s">
        <v>12</v>
      </c>
      <c r="B2" s="19"/>
      <c r="C2" s="19"/>
      <c r="D2" s="19"/>
      <c r="E2" s="19"/>
      <c r="F2" s="19"/>
      <c r="G2" s="20"/>
      <c r="H2" s="19"/>
      <c r="I2" s="13"/>
      <c r="J2" s="12"/>
      <c r="K2" s="12"/>
      <c r="L2" s="14"/>
    </row>
    <row r="3" spans="1:12" s="10" customFormat="1" x14ac:dyDescent="0.25">
      <c r="A3" s="5">
        <v>1</v>
      </c>
      <c r="B3" s="8" t="s">
        <v>11</v>
      </c>
      <c r="C3" s="8">
        <v>685</v>
      </c>
      <c r="D3" s="8">
        <v>2020</v>
      </c>
      <c r="E3" s="8" t="s">
        <v>12</v>
      </c>
      <c r="F3" s="8" t="s">
        <v>13</v>
      </c>
      <c r="G3" s="5">
        <v>2500</v>
      </c>
      <c r="H3" s="8" t="s">
        <v>19</v>
      </c>
      <c r="I3" s="13"/>
      <c r="J3" s="12"/>
      <c r="K3" s="12"/>
      <c r="L3" s="14"/>
    </row>
    <row r="4" spans="1:12" x14ac:dyDescent="0.25">
      <c r="A4" s="5">
        <f>A3+1</f>
        <v>2</v>
      </c>
      <c r="B4" s="8" t="s">
        <v>10</v>
      </c>
      <c r="C4" s="8">
        <v>1440</v>
      </c>
      <c r="D4" s="8">
        <v>2015</v>
      </c>
      <c r="E4" s="8" t="s">
        <v>12</v>
      </c>
      <c r="F4" s="8" t="s">
        <v>13</v>
      </c>
      <c r="G4" s="5">
        <v>5000</v>
      </c>
      <c r="H4" s="8" t="s">
        <v>21</v>
      </c>
    </row>
    <row r="5" spans="1:12" x14ac:dyDescent="0.25">
      <c r="A5" s="5">
        <f t="shared" ref="A5:A35" si="0">A4+1</f>
        <v>3</v>
      </c>
      <c r="B5" s="8" t="s">
        <v>10</v>
      </c>
      <c r="C5" s="8">
        <v>5803</v>
      </c>
      <c r="D5" s="8">
        <v>2015</v>
      </c>
      <c r="E5" s="8" t="s">
        <v>12</v>
      </c>
      <c r="F5" s="8" t="s">
        <v>13</v>
      </c>
      <c r="G5" s="5">
        <v>5000</v>
      </c>
      <c r="H5" s="8" t="s">
        <v>21</v>
      </c>
    </row>
    <row r="6" spans="1:12" x14ac:dyDescent="0.25">
      <c r="A6" s="5">
        <f t="shared" si="0"/>
        <v>4</v>
      </c>
      <c r="B6" s="5" t="s">
        <v>10</v>
      </c>
      <c r="C6" s="5">
        <v>5953</v>
      </c>
      <c r="D6" s="5">
        <v>2021</v>
      </c>
      <c r="E6" s="8" t="s">
        <v>12</v>
      </c>
      <c r="F6" s="5" t="s">
        <v>25</v>
      </c>
      <c r="G6" s="5">
        <v>12000</v>
      </c>
      <c r="H6" s="5" t="s">
        <v>27</v>
      </c>
    </row>
    <row r="7" spans="1:12" x14ac:dyDescent="0.25">
      <c r="A7" s="5">
        <f t="shared" si="0"/>
        <v>5</v>
      </c>
      <c r="B7" s="5" t="s">
        <v>10</v>
      </c>
      <c r="C7" s="5">
        <v>9253</v>
      </c>
      <c r="D7" s="5">
        <v>2021</v>
      </c>
      <c r="E7" s="8" t="s">
        <v>12</v>
      </c>
      <c r="F7" s="5" t="s">
        <v>25</v>
      </c>
      <c r="G7" s="5">
        <v>12000</v>
      </c>
      <c r="H7" s="5" t="s">
        <v>23</v>
      </c>
    </row>
    <row r="8" spans="1:12" x14ac:dyDescent="0.25">
      <c r="A8" s="5">
        <f t="shared" si="0"/>
        <v>6</v>
      </c>
      <c r="B8" s="16" t="s">
        <v>10</v>
      </c>
      <c r="C8" s="16">
        <v>13565</v>
      </c>
      <c r="D8" s="16">
        <v>2021</v>
      </c>
      <c r="E8" s="8" t="s">
        <v>12</v>
      </c>
      <c r="F8" s="8" t="s">
        <v>25</v>
      </c>
      <c r="G8" s="5">
        <v>12000</v>
      </c>
      <c r="H8" s="16" t="s">
        <v>27</v>
      </c>
    </row>
    <row r="9" spans="1:12" x14ac:dyDescent="0.25">
      <c r="A9" s="5">
        <f t="shared" si="0"/>
        <v>7</v>
      </c>
      <c r="B9" s="8" t="s">
        <v>10</v>
      </c>
      <c r="C9" s="8">
        <v>14416</v>
      </c>
      <c r="D9" s="8">
        <v>2015</v>
      </c>
      <c r="E9" s="8" t="s">
        <v>12</v>
      </c>
      <c r="F9" s="8" t="s">
        <v>13</v>
      </c>
      <c r="G9" s="5">
        <v>5000</v>
      </c>
      <c r="H9" s="8" t="s">
        <v>21</v>
      </c>
    </row>
    <row r="10" spans="1:12" s="36" customFormat="1" x14ac:dyDescent="0.25">
      <c r="A10" s="7">
        <f t="shared" si="0"/>
        <v>8</v>
      </c>
      <c r="B10" s="16" t="s">
        <v>10</v>
      </c>
      <c r="C10" s="16">
        <v>15211</v>
      </c>
      <c r="D10" s="16">
        <v>2006</v>
      </c>
      <c r="E10" s="16" t="s">
        <v>12</v>
      </c>
      <c r="F10" s="16" t="s">
        <v>13</v>
      </c>
      <c r="G10" s="7">
        <v>5000</v>
      </c>
      <c r="H10" s="16" t="s">
        <v>18</v>
      </c>
    </row>
    <row r="11" spans="1:12" x14ac:dyDescent="0.25">
      <c r="A11" s="5">
        <f t="shared" si="0"/>
        <v>9</v>
      </c>
      <c r="B11" s="8" t="s">
        <v>10</v>
      </c>
      <c r="C11" s="8">
        <v>15506</v>
      </c>
      <c r="D11" s="8">
        <v>2021</v>
      </c>
      <c r="E11" s="8" t="s">
        <v>12</v>
      </c>
      <c r="F11" s="8" t="s">
        <v>13</v>
      </c>
      <c r="G11" s="5">
        <v>2500</v>
      </c>
      <c r="H11" s="8" t="s">
        <v>14</v>
      </c>
    </row>
    <row r="12" spans="1:12" x14ac:dyDescent="0.25">
      <c r="A12" s="5">
        <f t="shared" si="0"/>
        <v>10</v>
      </c>
      <c r="B12" s="5" t="s">
        <v>10</v>
      </c>
      <c r="C12" s="5">
        <v>15528</v>
      </c>
      <c r="D12" s="5">
        <v>2021</v>
      </c>
      <c r="E12" s="8" t="s">
        <v>12</v>
      </c>
      <c r="F12" s="5" t="s">
        <v>26</v>
      </c>
      <c r="G12" s="5">
        <v>10000</v>
      </c>
      <c r="H12" s="5" t="s">
        <v>15</v>
      </c>
    </row>
    <row r="13" spans="1:12" x14ac:dyDescent="0.25">
      <c r="A13" s="5">
        <f t="shared" si="0"/>
        <v>11</v>
      </c>
      <c r="B13" s="5" t="s">
        <v>10</v>
      </c>
      <c r="C13" s="5">
        <v>15806</v>
      </c>
      <c r="D13" s="5">
        <v>2021</v>
      </c>
      <c r="E13" s="8" t="s">
        <v>12</v>
      </c>
      <c r="F13" s="5" t="s">
        <v>25</v>
      </c>
      <c r="G13" s="5">
        <v>12000</v>
      </c>
      <c r="H13" s="5" t="s">
        <v>31</v>
      </c>
    </row>
    <row r="14" spans="1:12" x14ac:dyDescent="0.25">
      <c r="A14" s="5">
        <f t="shared" si="0"/>
        <v>12</v>
      </c>
      <c r="B14" s="5" t="s">
        <v>10</v>
      </c>
      <c r="C14" s="5">
        <v>15808</v>
      </c>
      <c r="D14" s="5">
        <v>2021</v>
      </c>
      <c r="E14" s="8" t="s">
        <v>12</v>
      </c>
      <c r="F14" s="5" t="s">
        <v>25</v>
      </c>
      <c r="G14" s="5">
        <v>12000</v>
      </c>
      <c r="H14" s="5" t="s">
        <v>27</v>
      </c>
    </row>
    <row r="15" spans="1:12" x14ac:dyDescent="0.25">
      <c r="A15" s="5">
        <f t="shared" si="0"/>
        <v>13</v>
      </c>
      <c r="B15" s="5" t="s">
        <v>10</v>
      </c>
      <c r="C15" s="5">
        <v>16019</v>
      </c>
      <c r="D15" s="5">
        <v>2021</v>
      </c>
      <c r="E15" s="8" t="s">
        <v>12</v>
      </c>
      <c r="F15" s="5" t="s">
        <v>25</v>
      </c>
      <c r="G15" s="5">
        <v>12000</v>
      </c>
      <c r="H15" s="5" t="s">
        <v>31</v>
      </c>
    </row>
    <row r="16" spans="1:12" x14ac:dyDescent="0.25">
      <c r="A16" s="5">
        <f t="shared" si="0"/>
        <v>14</v>
      </c>
      <c r="B16" s="8" t="s">
        <v>10</v>
      </c>
      <c r="C16" s="8">
        <v>16020</v>
      </c>
      <c r="D16" s="8">
        <v>2021</v>
      </c>
      <c r="E16" s="8" t="s">
        <v>12</v>
      </c>
      <c r="F16" s="8" t="s">
        <v>25</v>
      </c>
      <c r="G16" s="5">
        <v>12000</v>
      </c>
      <c r="H16" s="8" t="s">
        <v>31</v>
      </c>
    </row>
    <row r="17" spans="1:12" x14ac:dyDescent="0.25">
      <c r="A17" s="5">
        <f>A16+1</f>
        <v>15</v>
      </c>
      <c r="B17" s="5" t="s">
        <v>10</v>
      </c>
      <c r="C17" s="5">
        <v>16061</v>
      </c>
      <c r="D17" s="5">
        <v>2021</v>
      </c>
      <c r="E17" s="8" t="s">
        <v>12</v>
      </c>
      <c r="F17" s="5" t="s">
        <v>26</v>
      </c>
      <c r="G17" s="5">
        <v>10000</v>
      </c>
      <c r="H17" s="5" t="s">
        <v>30</v>
      </c>
    </row>
    <row r="18" spans="1:12" x14ac:dyDescent="0.25">
      <c r="A18" s="5">
        <f t="shared" si="0"/>
        <v>16</v>
      </c>
      <c r="B18" s="5" t="s">
        <v>10</v>
      </c>
      <c r="C18" s="5">
        <v>16319</v>
      </c>
      <c r="D18" s="5">
        <v>2017</v>
      </c>
      <c r="E18" s="8" t="s">
        <v>12</v>
      </c>
      <c r="F18" s="5" t="s">
        <v>26</v>
      </c>
      <c r="G18" s="5">
        <v>10000</v>
      </c>
      <c r="H18" s="5" t="s">
        <v>24</v>
      </c>
    </row>
    <row r="19" spans="1:12" x14ac:dyDescent="0.25">
      <c r="A19" s="5">
        <f t="shared" si="0"/>
        <v>17</v>
      </c>
      <c r="B19" s="5" t="s">
        <v>10</v>
      </c>
      <c r="C19" s="5">
        <v>17088</v>
      </c>
      <c r="D19" s="5">
        <v>2021</v>
      </c>
      <c r="E19" s="8" t="s">
        <v>12</v>
      </c>
      <c r="F19" s="5" t="s">
        <v>26</v>
      </c>
      <c r="G19" s="5">
        <v>10000</v>
      </c>
      <c r="H19" s="5" t="s">
        <v>23</v>
      </c>
    </row>
    <row r="20" spans="1:12" x14ac:dyDescent="0.25">
      <c r="A20" s="5">
        <f t="shared" si="0"/>
        <v>18</v>
      </c>
      <c r="B20" s="8" t="s">
        <v>10</v>
      </c>
      <c r="C20" s="8">
        <v>18625</v>
      </c>
      <c r="D20" s="8">
        <v>2014</v>
      </c>
      <c r="E20" s="8" t="s">
        <v>12</v>
      </c>
      <c r="F20" s="8" t="s">
        <v>13</v>
      </c>
      <c r="G20" s="5">
        <v>5000</v>
      </c>
      <c r="H20" s="8" t="s">
        <v>20</v>
      </c>
    </row>
    <row r="21" spans="1:12" x14ac:dyDescent="0.25">
      <c r="A21" s="5">
        <f t="shared" si="0"/>
        <v>19</v>
      </c>
      <c r="B21" s="5" t="s">
        <v>10</v>
      </c>
      <c r="C21" s="5">
        <v>18822</v>
      </c>
      <c r="D21" s="5">
        <v>2021</v>
      </c>
      <c r="E21" s="8" t="s">
        <v>12</v>
      </c>
      <c r="F21" s="5" t="s">
        <v>26</v>
      </c>
      <c r="G21" s="5">
        <v>10000</v>
      </c>
      <c r="H21" s="5" t="s">
        <v>15</v>
      </c>
    </row>
    <row r="22" spans="1:12" x14ac:dyDescent="0.25">
      <c r="A22" s="5">
        <f t="shared" si="0"/>
        <v>20</v>
      </c>
      <c r="B22" s="5" t="s">
        <v>10</v>
      </c>
      <c r="C22" s="5">
        <v>19160</v>
      </c>
      <c r="D22" s="5">
        <v>2021</v>
      </c>
      <c r="E22" s="8" t="s">
        <v>12</v>
      </c>
      <c r="F22" s="5" t="s">
        <v>26</v>
      </c>
      <c r="G22" s="5">
        <v>10000</v>
      </c>
      <c r="H22" s="5" t="s">
        <v>21</v>
      </c>
    </row>
    <row r="23" spans="1:12" x14ac:dyDescent="0.25">
      <c r="A23" s="5">
        <f t="shared" si="0"/>
        <v>21</v>
      </c>
      <c r="B23" s="5" t="s">
        <v>10</v>
      </c>
      <c r="C23" s="5">
        <v>20255</v>
      </c>
      <c r="D23" s="5">
        <v>2021</v>
      </c>
      <c r="E23" s="8" t="s">
        <v>12</v>
      </c>
      <c r="F23" s="5" t="s">
        <v>26</v>
      </c>
      <c r="G23" s="5">
        <v>10000</v>
      </c>
      <c r="H23" s="5" t="s">
        <v>24</v>
      </c>
    </row>
    <row r="24" spans="1:12" x14ac:dyDescent="0.25">
      <c r="A24" s="5">
        <f t="shared" si="0"/>
        <v>22</v>
      </c>
      <c r="B24" s="8" t="s">
        <v>10</v>
      </c>
      <c r="C24" s="8">
        <v>20743</v>
      </c>
      <c r="D24" s="8">
        <v>2021</v>
      </c>
      <c r="E24" s="8" t="s">
        <v>12</v>
      </c>
      <c r="F24" s="8" t="s">
        <v>13</v>
      </c>
      <c r="G24" s="5">
        <v>2500</v>
      </c>
      <c r="H24" s="8" t="s">
        <v>14</v>
      </c>
    </row>
    <row r="25" spans="1:12" x14ac:dyDescent="0.25">
      <c r="A25" s="5">
        <f t="shared" si="0"/>
        <v>23</v>
      </c>
      <c r="B25" s="8" t="s">
        <v>10</v>
      </c>
      <c r="C25" s="8">
        <v>20805</v>
      </c>
      <c r="D25" s="8">
        <v>2021</v>
      </c>
      <c r="E25" s="8" t="s">
        <v>12</v>
      </c>
      <c r="F25" s="8" t="s">
        <v>13</v>
      </c>
      <c r="G25" s="5">
        <v>2500</v>
      </c>
      <c r="H25" s="8" t="s">
        <v>14</v>
      </c>
    </row>
    <row r="26" spans="1:12" x14ac:dyDescent="0.25">
      <c r="A26" s="5">
        <f t="shared" si="0"/>
        <v>24</v>
      </c>
      <c r="B26" s="16" t="s">
        <v>10</v>
      </c>
      <c r="C26" s="7">
        <v>20834</v>
      </c>
      <c r="D26" s="7">
        <v>2021</v>
      </c>
      <c r="E26" s="16" t="s">
        <v>12</v>
      </c>
      <c r="F26" s="7" t="s">
        <v>32</v>
      </c>
      <c r="G26" s="7">
        <v>10000</v>
      </c>
      <c r="H26" s="7" t="s">
        <v>29</v>
      </c>
      <c r="I26" s="35"/>
      <c r="J26" s="36"/>
      <c r="K26" s="36"/>
      <c r="L26" s="36"/>
    </row>
    <row r="27" spans="1:12" x14ac:dyDescent="0.25">
      <c r="A27" s="5">
        <f t="shared" si="0"/>
        <v>25</v>
      </c>
      <c r="B27" s="8" t="s">
        <v>10</v>
      </c>
      <c r="C27" s="8">
        <v>20900</v>
      </c>
      <c r="D27" s="8">
        <v>2021</v>
      </c>
      <c r="E27" s="8" t="s">
        <v>12</v>
      </c>
      <c r="F27" s="8" t="s">
        <v>13</v>
      </c>
      <c r="G27" s="5">
        <v>2500</v>
      </c>
      <c r="H27" s="8" t="s">
        <v>16</v>
      </c>
    </row>
    <row r="28" spans="1:12" x14ac:dyDescent="0.25">
      <c r="A28" s="5">
        <f t="shared" si="0"/>
        <v>26</v>
      </c>
      <c r="B28" s="8" t="s">
        <v>10</v>
      </c>
      <c r="C28" s="8">
        <v>20901</v>
      </c>
      <c r="D28" s="8">
        <v>2021</v>
      </c>
      <c r="E28" s="8" t="s">
        <v>12</v>
      </c>
      <c r="F28" s="8" t="s">
        <v>13</v>
      </c>
      <c r="G28" s="5">
        <v>2500</v>
      </c>
      <c r="H28" s="8" t="s">
        <v>16</v>
      </c>
    </row>
    <row r="29" spans="1:12" x14ac:dyDescent="0.25">
      <c r="A29" s="5">
        <f t="shared" si="0"/>
        <v>27</v>
      </c>
      <c r="B29" s="8" t="s">
        <v>10</v>
      </c>
      <c r="C29" s="8">
        <v>20924</v>
      </c>
      <c r="D29" s="8">
        <v>2021</v>
      </c>
      <c r="E29" s="8" t="s">
        <v>12</v>
      </c>
      <c r="F29" s="8" t="s">
        <v>13</v>
      </c>
      <c r="G29" s="5">
        <v>2500</v>
      </c>
      <c r="H29" s="8" t="s">
        <v>16</v>
      </c>
    </row>
    <row r="30" spans="1:12" x14ac:dyDescent="0.25">
      <c r="A30" s="5">
        <f t="shared" si="0"/>
        <v>28</v>
      </c>
      <c r="B30" s="5" t="s">
        <v>10</v>
      </c>
      <c r="C30" s="5">
        <v>20954</v>
      </c>
      <c r="D30" s="5">
        <v>2021</v>
      </c>
      <c r="E30" s="8" t="s">
        <v>12</v>
      </c>
      <c r="F30" s="5" t="s">
        <v>25</v>
      </c>
      <c r="G30" s="5">
        <v>12000</v>
      </c>
      <c r="H30" s="5" t="s">
        <v>28</v>
      </c>
    </row>
    <row r="31" spans="1:12" x14ac:dyDescent="0.25">
      <c r="A31" s="5">
        <f t="shared" si="0"/>
        <v>29</v>
      </c>
      <c r="B31" s="8" t="s">
        <v>10</v>
      </c>
      <c r="C31" s="8">
        <v>21027</v>
      </c>
      <c r="D31" s="8">
        <v>2021</v>
      </c>
      <c r="E31" s="8" t="s">
        <v>12</v>
      </c>
      <c r="F31" s="8" t="s">
        <v>13</v>
      </c>
      <c r="G31" s="5">
        <v>2500</v>
      </c>
      <c r="H31" s="8" t="s">
        <v>16</v>
      </c>
    </row>
    <row r="32" spans="1:12" x14ac:dyDescent="0.25">
      <c r="A32" s="5">
        <f t="shared" si="0"/>
        <v>30</v>
      </c>
      <c r="B32" s="8" t="s">
        <v>10</v>
      </c>
      <c r="C32" s="8">
        <v>21224</v>
      </c>
      <c r="D32" s="8">
        <v>2021</v>
      </c>
      <c r="E32" s="8" t="s">
        <v>12</v>
      </c>
      <c r="F32" s="8" t="s">
        <v>13</v>
      </c>
      <c r="G32" s="5">
        <v>2500</v>
      </c>
      <c r="H32" s="8" t="s">
        <v>16</v>
      </c>
    </row>
    <row r="33" spans="1:8" x14ac:dyDescent="0.25">
      <c r="A33" s="5">
        <f t="shared" si="0"/>
        <v>31</v>
      </c>
      <c r="B33" s="8" t="s">
        <v>10</v>
      </c>
      <c r="C33" s="8">
        <v>21246</v>
      </c>
      <c r="D33" s="8">
        <v>2021</v>
      </c>
      <c r="E33" s="8" t="s">
        <v>12</v>
      </c>
      <c r="F33" s="8" t="s">
        <v>13</v>
      </c>
      <c r="G33" s="5">
        <v>2500</v>
      </c>
      <c r="H33" s="8" t="s">
        <v>17</v>
      </c>
    </row>
    <row r="34" spans="1:8" x14ac:dyDescent="0.25">
      <c r="A34" s="5">
        <f t="shared" si="0"/>
        <v>32</v>
      </c>
      <c r="B34" s="8" t="s">
        <v>10</v>
      </c>
      <c r="C34" s="8">
        <v>21272</v>
      </c>
      <c r="D34" s="8">
        <v>2021</v>
      </c>
      <c r="E34" s="8" t="s">
        <v>12</v>
      </c>
      <c r="F34" s="8" t="s">
        <v>13</v>
      </c>
      <c r="G34" s="5">
        <v>2500</v>
      </c>
      <c r="H34" s="8" t="s">
        <v>16</v>
      </c>
    </row>
    <row r="35" spans="1:8" x14ac:dyDescent="0.25">
      <c r="A35" s="5">
        <f t="shared" si="0"/>
        <v>33</v>
      </c>
      <c r="B35" s="8" t="s">
        <v>10</v>
      </c>
      <c r="C35" s="8">
        <v>21310</v>
      </c>
      <c r="D35" s="8">
        <v>2021</v>
      </c>
      <c r="E35" s="8" t="s">
        <v>12</v>
      </c>
      <c r="F35" s="8" t="s">
        <v>13</v>
      </c>
      <c r="G35" s="5">
        <v>2500</v>
      </c>
      <c r="H35" s="8" t="s">
        <v>16</v>
      </c>
    </row>
    <row r="36" spans="1:8" x14ac:dyDescent="0.25">
      <c r="A36" s="5">
        <f t="shared" ref="A36:A67" si="1">A35+1</f>
        <v>34</v>
      </c>
      <c r="B36" s="8" t="s">
        <v>10</v>
      </c>
      <c r="C36" s="8">
        <v>21438</v>
      </c>
      <c r="D36" s="8">
        <v>2021</v>
      </c>
      <c r="E36" s="8" t="s">
        <v>12</v>
      </c>
      <c r="F36" s="8" t="s">
        <v>13</v>
      </c>
      <c r="G36" s="5">
        <v>2500</v>
      </c>
      <c r="H36" s="8" t="s">
        <v>14</v>
      </c>
    </row>
    <row r="37" spans="1:8" x14ac:dyDescent="0.25">
      <c r="A37" s="5">
        <f t="shared" si="1"/>
        <v>35</v>
      </c>
      <c r="B37" s="8" t="s">
        <v>10</v>
      </c>
      <c r="C37" s="8">
        <v>21459</v>
      </c>
      <c r="D37" s="8">
        <v>2021</v>
      </c>
      <c r="E37" s="8" t="s">
        <v>12</v>
      </c>
      <c r="F37" s="8" t="s">
        <v>13</v>
      </c>
      <c r="G37" s="5">
        <v>2500</v>
      </c>
      <c r="H37" s="8" t="s">
        <v>14</v>
      </c>
    </row>
    <row r="38" spans="1:8" x14ac:dyDescent="0.25">
      <c r="A38" s="5">
        <f t="shared" si="1"/>
        <v>36</v>
      </c>
      <c r="B38" s="8" t="s">
        <v>10</v>
      </c>
      <c r="C38" s="8">
        <v>21471</v>
      </c>
      <c r="D38" s="8">
        <v>2021</v>
      </c>
      <c r="E38" s="8" t="s">
        <v>12</v>
      </c>
      <c r="F38" s="8" t="s">
        <v>13</v>
      </c>
      <c r="G38" s="5">
        <v>2500</v>
      </c>
      <c r="H38" s="8" t="s">
        <v>14</v>
      </c>
    </row>
    <row r="39" spans="1:8" x14ac:dyDescent="0.25">
      <c r="A39" s="5">
        <f t="shared" si="1"/>
        <v>37</v>
      </c>
      <c r="B39" s="8" t="s">
        <v>10</v>
      </c>
      <c r="C39" s="8">
        <v>21478</v>
      </c>
      <c r="D39" s="8">
        <v>2021</v>
      </c>
      <c r="E39" s="8" t="s">
        <v>12</v>
      </c>
      <c r="F39" s="8" t="s">
        <v>13</v>
      </c>
      <c r="G39" s="5">
        <v>2500</v>
      </c>
      <c r="H39" s="8" t="s">
        <v>16</v>
      </c>
    </row>
    <row r="40" spans="1:8" x14ac:dyDescent="0.25">
      <c r="A40" s="5">
        <f t="shared" si="1"/>
        <v>38</v>
      </c>
      <c r="B40" s="8" t="s">
        <v>10</v>
      </c>
      <c r="C40" s="8">
        <v>21500</v>
      </c>
      <c r="D40" s="8">
        <v>2021</v>
      </c>
      <c r="E40" s="8" t="s">
        <v>12</v>
      </c>
      <c r="F40" s="8" t="s">
        <v>13</v>
      </c>
      <c r="G40" s="5">
        <v>2500</v>
      </c>
      <c r="H40" s="8" t="s">
        <v>14</v>
      </c>
    </row>
    <row r="41" spans="1:8" x14ac:dyDescent="0.25">
      <c r="A41" s="5">
        <f t="shared" si="1"/>
        <v>39</v>
      </c>
      <c r="B41" s="8" t="s">
        <v>10</v>
      </c>
      <c r="C41" s="8">
        <v>21726</v>
      </c>
      <c r="D41" s="8">
        <v>2021</v>
      </c>
      <c r="E41" s="8" t="s">
        <v>12</v>
      </c>
      <c r="F41" s="8" t="s">
        <v>13</v>
      </c>
      <c r="G41" s="5">
        <v>2500</v>
      </c>
      <c r="H41" s="8" t="s">
        <v>16</v>
      </c>
    </row>
    <row r="42" spans="1:8" x14ac:dyDescent="0.25">
      <c r="A42" s="5">
        <f t="shared" si="1"/>
        <v>40</v>
      </c>
      <c r="B42" s="8" t="s">
        <v>10</v>
      </c>
      <c r="C42" s="8">
        <v>21730</v>
      </c>
      <c r="D42" s="8">
        <v>2021</v>
      </c>
      <c r="E42" s="8" t="s">
        <v>12</v>
      </c>
      <c r="F42" s="8" t="s">
        <v>13</v>
      </c>
      <c r="G42" s="5">
        <v>2500</v>
      </c>
      <c r="H42" s="8" t="s">
        <v>16</v>
      </c>
    </row>
    <row r="43" spans="1:8" x14ac:dyDescent="0.25">
      <c r="A43" s="5">
        <f t="shared" si="1"/>
        <v>41</v>
      </c>
      <c r="B43" s="8" t="s">
        <v>10</v>
      </c>
      <c r="C43" s="8">
        <v>21735</v>
      </c>
      <c r="D43" s="8">
        <v>2021</v>
      </c>
      <c r="E43" s="8" t="s">
        <v>12</v>
      </c>
      <c r="F43" s="8" t="s">
        <v>13</v>
      </c>
      <c r="G43" s="5">
        <v>2500</v>
      </c>
      <c r="H43" s="8" t="s">
        <v>16</v>
      </c>
    </row>
    <row r="44" spans="1:8" x14ac:dyDescent="0.25">
      <c r="A44" s="5">
        <f t="shared" si="1"/>
        <v>42</v>
      </c>
      <c r="B44" s="8" t="s">
        <v>10</v>
      </c>
      <c r="C44" s="8">
        <v>21739</v>
      </c>
      <c r="D44" s="8">
        <v>2021</v>
      </c>
      <c r="E44" s="8" t="s">
        <v>12</v>
      </c>
      <c r="F44" s="8" t="s">
        <v>13</v>
      </c>
      <c r="G44" s="5">
        <v>2500</v>
      </c>
      <c r="H44" s="8" t="s">
        <v>16</v>
      </c>
    </row>
    <row r="45" spans="1:8" x14ac:dyDescent="0.25">
      <c r="A45" s="5">
        <f t="shared" si="1"/>
        <v>43</v>
      </c>
      <c r="B45" s="8" t="s">
        <v>10</v>
      </c>
      <c r="C45" s="8">
        <v>21744</v>
      </c>
      <c r="D45" s="8">
        <v>2021</v>
      </c>
      <c r="E45" s="8" t="s">
        <v>12</v>
      </c>
      <c r="F45" s="8" t="s">
        <v>13</v>
      </c>
      <c r="G45" s="5">
        <v>2500</v>
      </c>
      <c r="H45" s="8" t="s">
        <v>16</v>
      </c>
    </row>
    <row r="46" spans="1:8" x14ac:dyDescent="0.25">
      <c r="A46" s="5">
        <f t="shared" si="1"/>
        <v>44</v>
      </c>
      <c r="B46" s="8" t="s">
        <v>10</v>
      </c>
      <c r="C46" s="8">
        <v>21755</v>
      </c>
      <c r="D46" s="8">
        <v>2021</v>
      </c>
      <c r="E46" s="8" t="s">
        <v>12</v>
      </c>
      <c r="F46" s="8" t="s">
        <v>13</v>
      </c>
      <c r="G46" s="5">
        <v>2500</v>
      </c>
      <c r="H46" s="8" t="s">
        <v>16</v>
      </c>
    </row>
    <row r="47" spans="1:8" x14ac:dyDescent="0.25">
      <c r="A47" s="5">
        <f t="shared" si="1"/>
        <v>45</v>
      </c>
      <c r="B47" s="8" t="s">
        <v>10</v>
      </c>
      <c r="C47" s="8">
        <v>21781</v>
      </c>
      <c r="D47" s="8">
        <v>2021</v>
      </c>
      <c r="E47" s="8" t="s">
        <v>12</v>
      </c>
      <c r="F47" s="8" t="s">
        <v>13</v>
      </c>
      <c r="G47" s="5">
        <v>2500</v>
      </c>
      <c r="H47" s="8" t="s">
        <v>16</v>
      </c>
    </row>
    <row r="48" spans="1:8" x14ac:dyDescent="0.25">
      <c r="A48" s="5">
        <f t="shared" si="1"/>
        <v>46</v>
      </c>
      <c r="B48" s="8" t="s">
        <v>10</v>
      </c>
      <c r="C48" s="8">
        <v>21841</v>
      </c>
      <c r="D48" s="8">
        <v>2021</v>
      </c>
      <c r="E48" s="8" t="s">
        <v>12</v>
      </c>
      <c r="F48" s="8" t="s">
        <v>13</v>
      </c>
      <c r="G48" s="5">
        <v>2500</v>
      </c>
      <c r="H48" s="8" t="s">
        <v>14</v>
      </c>
    </row>
    <row r="49" spans="1:8" x14ac:dyDescent="0.25">
      <c r="A49" s="5">
        <f t="shared" si="1"/>
        <v>47</v>
      </c>
      <c r="B49" s="8" t="s">
        <v>10</v>
      </c>
      <c r="C49" s="8">
        <v>21933</v>
      </c>
      <c r="D49" s="8">
        <v>2021</v>
      </c>
      <c r="E49" s="8" t="s">
        <v>12</v>
      </c>
      <c r="F49" s="8" t="s">
        <v>13</v>
      </c>
      <c r="G49" s="5">
        <v>2500</v>
      </c>
      <c r="H49" s="8" t="s">
        <v>15</v>
      </c>
    </row>
    <row r="50" spans="1:8" x14ac:dyDescent="0.25">
      <c r="A50" s="5">
        <f t="shared" si="1"/>
        <v>48</v>
      </c>
      <c r="B50" s="8" t="s">
        <v>10</v>
      </c>
      <c r="C50" s="8">
        <v>21935</v>
      </c>
      <c r="D50" s="8">
        <v>2021</v>
      </c>
      <c r="E50" s="8" t="s">
        <v>12</v>
      </c>
      <c r="F50" s="8" t="s">
        <v>13</v>
      </c>
      <c r="G50" s="5">
        <v>2500</v>
      </c>
      <c r="H50" s="8" t="s">
        <v>17</v>
      </c>
    </row>
    <row r="51" spans="1:8" x14ac:dyDescent="0.25">
      <c r="A51" s="5">
        <f t="shared" si="1"/>
        <v>49</v>
      </c>
      <c r="B51" s="8" t="s">
        <v>10</v>
      </c>
      <c r="C51" s="8">
        <v>21996</v>
      </c>
      <c r="D51" s="8">
        <v>2021</v>
      </c>
      <c r="E51" s="8" t="s">
        <v>12</v>
      </c>
      <c r="F51" s="8" t="s">
        <v>13</v>
      </c>
      <c r="G51" s="5">
        <v>2500</v>
      </c>
      <c r="H51" s="8" t="s">
        <v>15</v>
      </c>
    </row>
    <row r="52" spans="1:8" x14ac:dyDescent="0.25">
      <c r="A52" s="5">
        <f t="shared" si="1"/>
        <v>50</v>
      </c>
      <c r="B52" s="8" t="s">
        <v>10</v>
      </c>
      <c r="C52" s="8">
        <v>22111</v>
      </c>
      <c r="D52" s="8">
        <v>2021</v>
      </c>
      <c r="E52" s="8" t="s">
        <v>12</v>
      </c>
      <c r="F52" s="8" t="s">
        <v>13</v>
      </c>
      <c r="G52" s="5">
        <v>2500</v>
      </c>
      <c r="H52" s="8" t="s">
        <v>14</v>
      </c>
    </row>
    <row r="53" spans="1:8" x14ac:dyDescent="0.25">
      <c r="A53" s="5">
        <f t="shared" si="1"/>
        <v>51</v>
      </c>
      <c r="B53" s="8" t="s">
        <v>10</v>
      </c>
      <c r="C53" s="8">
        <v>22283</v>
      </c>
      <c r="D53" s="8">
        <v>2021</v>
      </c>
      <c r="E53" s="8" t="s">
        <v>12</v>
      </c>
      <c r="F53" s="8" t="s">
        <v>13</v>
      </c>
      <c r="G53" s="5">
        <v>2500</v>
      </c>
      <c r="H53" s="8" t="s">
        <v>18</v>
      </c>
    </row>
    <row r="54" spans="1:8" x14ac:dyDescent="0.25">
      <c r="A54" s="5">
        <f t="shared" si="1"/>
        <v>52</v>
      </c>
      <c r="B54" s="8" t="s">
        <v>10</v>
      </c>
      <c r="C54" s="8">
        <v>22321</v>
      </c>
      <c r="D54" s="8">
        <v>2021</v>
      </c>
      <c r="E54" s="8" t="s">
        <v>12</v>
      </c>
      <c r="F54" s="8" t="s">
        <v>13</v>
      </c>
      <c r="G54" s="5">
        <v>2500</v>
      </c>
      <c r="H54" s="8" t="s">
        <v>16</v>
      </c>
    </row>
    <row r="55" spans="1:8" x14ac:dyDescent="0.25">
      <c r="A55" s="5">
        <f t="shared" si="1"/>
        <v>53</v>
      </c>
      <c r="B55" s="8" t="s">
        <v>10</v>
      </c>
      <c r="C55" s="8">
        <v>22478</v>
      </c>
      <c r="D55" s="8">
        <v>2021</v>
      </c>
      <c r="E55" s="8" t="s">
        <v>12</v>
      </c>
      <c r="F55" s="8" t="s">
        <v>13</v>
      </c>
      <c r="G55" s="5">
        <v>2500</v>
      </c>
      <c r="H55" s="8" t="s">
        <v>16</v>
      </c>
    </row>
    <row r="56" spans="1:8" x14ac:dyDescent="0.25">
      <c r="A56" s="5">
        <f t="shared" si="1"/>
        <v>54</v>
      </c>
      <c r="B56" s="8" t="s">
        <v>10</v>
      </c>
      <c r="C56" s="8">
        <v>22491</v>
      </c>
      <c r="D56" s="8">
        <v>2021</v>
      </c>
      <c r="E56" s="8" t="s">
        <v>12</v>
      </c>
      <c r="F56" s="8" t="s">
        <v>13</v>
      </c>
      <c r="G56" s="5">
        <v>2500</v>
      </c>
      <c r="H56" s="8" t="s">
        <v>16</v>
      </c>
    </row>
    <row r="57" spans="1:8" x14ac:dyDescent="0.25">
      <c r="A57" s="5">
        <f t="shared" si="1"/>
        <v>55</v>
      </c>
      <c r="B57" s="8" t="s">
        <v>10</v>
      </c>
      <c r="C57" s="8">
        <v>22509</v>
      </c>
      <c r="D57" s="8">
        <v>2021</v>
      </c>
      <c r="E57" s="8" t="s">
        <v>12</v>
      </c>
      <c r="F57" s="8" t="s">
        <v>13</v>
      </c>
      <c r="G57" s="5">
        <v>2500</v>
      </c>
      <c r="H57" s="8" t="s">
        <v>16</v>
      </c>
    </row>
    <row r="58" spans="1:8" x14ac:dyDescent="0.25">
      <c r="A58" s="5">
        <f t="shared" si="1"/>
        <v>56</v>
      </c>
      <c r="B58" s="8" t="s">
        <v>10</v>
      </c>
      <c r="C58" s="8">
        <v>22515</v>
      </c>
      <c r="D58" s="8">
        <v>2021</v>
      </c>
      <c r="E58" s="8" t="s">
        <v>12</v>
      </c>
      <c r="F58" s="8" t="s">
        <v>13</v>
      </c>
      <c r="G58" s="5">
        <v>2500</v>
      </c>
      <c r="H58" s="8" t="s">
        <v>14</v>
      </c>
    </row>
    <row r="59" spans="1:8" x14ac:dyDescent="0.25">
      <c r="A59" s="5">
        <f t="shared" si="1"/>
        <v>57</v>
      </c>
      <c r="B59" s="8" t="s">
        <v>10</v>
      </c>
      <c r="C59" s="8">
        <v>22541</v>
      </c>
      <c r="D59" s="8">
        <v>2021</v>
      </c>
      <c r="E59" s="8" t="s">
        <v>12</v>
      </c>
      <c r="F59" s="8" t="s">
        <v>13</v>
      </c>
      <c r="G59" s="5">
        <v>2500</v>
      </c>
      <c r="H59" s="8" t="s">
        <v>16</v>
      </c>
    </row>
    <row r="60" spans="1:8" x14ac:dyDescent="0.25">
      <c r="A60" s="5">
        <f t="shared" si="1"/>
        <v>58</v>
      </c>
      <c r="B60" s="8" t="s">
        <v>10</v>
      </c>
      <c r="C60" s="8">
        <v>22548</v>
      </c>
      <c r="D60" s="8">
        <v>2021</v>
      </c>
      <c r="E60" s="8" t="s">
        <v>12</v>
      </c>
      <c r="F60" s="8" t="s">
        <v>13</v>
      </c>
      <c r="G60" s="5">
        <v>2500</v>
      </c>
      <c r="H60" s="8" t="s">
        <v>16</v>
      </c>
    </row>
    <row r="61" spans="1:8" x14ac:dyDescent="0.25">
      <c r="A61" s="5">
        <f t="shared" si="1"/>
        <v>59</v>
      </c>
      <c r="B61" s="5" t="s">
        <v>10</v>
      </c>
      <c r="C61" s="5">
        <v>22848</v>
      </c>
      <c r="D61" s="5">
        <v>2021</v>
      </c>
      <c r="E61" s="8" t="s">
        <v>12</v>
      </c>
      <c r="F61" s="5" t="s">
        <v>13</v>
      </c>
      <c r="G61" s="5">
        <v>2500</v>
      </c>
      <c r="H61" s="5" t="s">
        <v>16</v>
      </c>
    </row>
    <row r="62" spans="1:8" x14ac:dyDescent="0.25">
      <c r="A62" s="5">
        <f t="shared" si="1"/>
        <v>60</v>
      </c>
      <c r="B62" s="7" t="s">
        <v>10</v>
      </c>
      <c r="C62" s="7">
        <v>22990</v>
      </c>
      <c r="D62" s="7">
        <v>2021</v>
      </c>
      <c r="E62" s="8" t="s">
        <v>12</v>
      </c>
      <c r="F62" s="7" t="s">
        <v>13</v>
      </c>
      <c r="G62" s="5">
        <v>2500</v>
      </c>
      <c r="H62" s="7" t="s">
        <v>16</v>
      </c>
    </row>
    <row r="63" spans="1:8" x14ac:dyDescent="0.25">
      <c r="A63" s="5">
        <f t="shared" si="1"/>
        <v>61</v>
      </c>
      <c r="B63" s="5" t="s">
        <v>10</v>
      </c>
      <c r="C63" s="5">
        <v>22991</v>
      </c>
      <c r="D63" s="5">
        <v>2021</v>
      </c>
      <c r="E63" s="8" t="s">
        <v>12</v>
      </c>
      <c r="F63" s="5" t="s">
        <v>13</v>
      </c>
      <c r="G63" s="5">
        <v>2500</v>
      </c>
      <c r="H63" s="5" t="s">
        <v>17</v>
      </c>
    </row>
    <row r="64" spans="1:8" x14ac:dyDescent="0.25">
      <c r="A64" s="5">
        <f t="shared" si="1"/>
        <v>62</v>
      </c>
      <c r="B64" s="5" t="s">
        <v>10</v>
      </c>
      <c r="C64" s="5">
        <v>23272</v>
      </c>
      <c r="D64" s="5">
        <v>2021</v>
      </c>
      <c r="E64" s="8" t="s">
        <v>12</v>
      </c>
      <c r="F64" s="5" t="s">
        <v>13</v>
      </c>
      <c r="G64" s="5">
        <v>2500</v>
      </c>
      <c r="H64" s="5" t="s">
        <v>22</v>
      </c>
    </row>
    <row r="65" spans="1:8" x14ac:dyDescent="0.25">
      <c r="A65" s="5">
        <f t="shared" si="1"/>
        <v>63</v>
      </c>
      <c r="B65" s="8" t="s">
        <v>10</v>
      </c>
      <c r="C65" s="8">
        <v>23515</v>
      </c>
      <c r="D65" s="8">
        <v>2021</v>
      </c>
      <c r="E65" s="8" t="s">
        <v>12</v>
      </c>
      <c r="F65" s="8" t="s">
        <v>13</v>
      </c>
      <c r="G65" s="5">
        <v>2500</v>
      </c>
      <c r="H65" s="8" t="s">
        <v>16</v>
      </c>
    </row>
    <row r="66" spans="1:8" x14ac:dyDescent="0.25">
      <c r="A66" s="5">
        <f t="shared" si="1"/>
        <v>64</v>
      </c>
      <c r="B66" s="24" t="s">
        <v>10</v>
      </c>
      <c r="C66" s="24">
        <v>23519</v>
      </c>
      <c r="D66" s="24">
        <v>2021</v>
      </c>
      <c r="E66" s="8" t="s">
        <v>12</v>
      </c>
      <c r="F66" s="24" t="s">
        <v>13</v>
      </c>
      <c r="G66" s="5">
        <v>2500</v>
      </c>
      <c r="H66" s="24" t="s">
        <v>22</v>
      </c>
    </row>
    <row r="67" spans="1:8" x14ac:dyDescent="0.25">
      <c r="A67" s="5">
        <f t="shared" si="1"/>
        <v>65</v>
      </c>
      <c r="B67" s="24" t="s">
        <v>10</v>
      </c>
      <c r="C67" s="24">
        <v>23568</v>
      </c>
      <c r="D67" s="24">
        <v>2021</v>
      </c>
      <c r="E67" s="8" t="s">
        <v>12</v>
      </c>
      <c r="F67" s="24" t="s">
        <v>13</v>
      </c>
      <c r="G67" s="5">
        <v>2500</v>
      </c>
      <c r="H67" s="24" t="s">
        <v>14</v>
      </c>
    </row>
    <row r="68" spans="1:8" x14ac:dyDescent="0.25">
      <c r="A68" s="5">
        <f t="shared" ref="A68:A87" si="2">A67+1</f>
        <v>66</v>
      </c>
      <c r="B68" s="24" t="s">
        <v>10</v>
      </c>
      <c r="C68" s="24">
        <v>23570</v>
      </c>
      <c r="D68" s="24">
        <v>2021</v>
      </c>
      <c r="E68" s="8" t="s">
        <v>12</v>
      </c>
      <c r="F68" s="24" t="s">
        <v>13</v>
      </c>
      <c r="G68" s="5">
        <v>2500</v>
      </c>
      <c r="H68" s="24" t="s">
        <v>16</v>
      </c>
    </row>
    <row r="69" spans="1:8" x14ac:dyDescent="0.25">
      <c r="A69" s="5">
        <f t="shared" si="2"/>
        <v>67</v>
      </c>
      <c r="B69" s="24" t="s">
        <v>10</v>
      </c>
      <c r="C69" s="24">
        <v>23591</v>
      </c>
      <c r="D69" s="24">
        <v>2021</v>
      </c>
      <c r="E69" s="8" t="s">
        <v>12</v>
      </c>
      <c r="F69" s="24" t="s">
        <v>13</v>
      </c>
      <c r="G69" s="5">
        <v>2500</v>
      </c>
      <c r="H69" s="24" t="s">
        <v>16</v>
      </c>
    </row>
    <row r="70" spans="1:8" x14ac:dyDescent="0.25">
      <c r="A70" s="5">
        <f t="shared" si="2"/>
        <v>68</v>
      </c>
      <c r="B70" s="24" t="s">
        <v>10</v>
      </c>
      <c r="C70" s="24">
        <v>23704</v>
      </c>
      <c r="D70" s="24">
        <v>2021</v>
      </c>
      <c r="E70" s="8" t="s">
        <v>12</v>
      </c>
      <c r="F70" s="24" t="s">
        <v>13</v>
      </c>
      <c r="G70" s="5">
        <v>2500</v>
      </c>
      <c r="H70" s="24" t="s">
        <v>23</v>
      </c>
    </row>
    <row r="71" spans="1:8" x14ac:dyDescent="0.25">
      <c r="A71" s="5">
        <f t="shared" si="2"/>
        <v>69</v>
      </c>
      <c r="B71" s="24" t="s">
        <v>10</v>
      </c>
      <c r="C71" s="24">
        <v>23723</v>
      </c>
      <c r="D71" s="24">
        <v>2021</v>
      </c>
      <c r="E71" s="8" t="s">
        <v>12</v>
      </c>
      <c r="F71" s="24" t="s">
        <v>13</v>
      </c>
      <c r="G71" s="5">
        <v>2500</v>
      </c>
      <c r="H71" s="24" t="s">
        <v>17</v>
      </c>
    </row>
    <row r="72" spans="1:8" s="26" customFormat="1" x14ac:dyDescent="0.25">
      <c r="A72" s="24">
        <f t="shared" si="2"/>
        <v>70</v>
      </c>
      <c r="B72" s="24" t="s">
        <v>10</v>
      </c>
      <c r="C72" s="24">
        <v>23741</v>
      </c>
      <c r="D72" s="24">
        <v>2021</v>
      </c>
      <c r="E72" s="8" t="s">
        <v>12</v>
      </c>
      <c r="F72" s="24" t="s">
        <v>13</v>
      </c>
      <c r="G72" s="5">
        <v>2500</v>
      </c>
      <c r="H72" s="24" t="s">
        <v>16</v>
      </c>
    </row>
    <row r="73" spans="1:8" x14ac:dyDescent="0.25">
      <c r="A73" s="5">
        <f t="shared" si="2"/>
        <v>71</v>
      </c>
      <c r="B73" s="24" t="s">
        <v>10</v>
      </c>
      <c r="C73" s="24">
        <v>23768</v>
      </c>
      <c r="D73" s="24">
        <v>2021</v>
      </c>
      <c r="E73" s="8" t="s">
        <v>12</v>
      </c>
      <c r="F73" s="24" t="s">
        <v>13</v>
      </c>
      <c r="G73" s="5">
        <v>2500</v>
      </c>
      <c r="H73" s="24" t="s">
        <v>16</v>
      </c>
    </row>
    <row r="74" spans="1:8" x14ac:dyDescent="0.25">
      <c r="A74" s="5">
        <f t="shared" si="2"/>
        <v>72</v>
      </c>
      <c r="B74" s="24" t="s">
        <v>10</v>
      </c>
      <c r="C74" s="24">
        <v>23812</v>
      </c>
      <c r="D74" s="24">
        <v>2021</v>
      </c>
      <c r="E74" s="8" t="s">
        <v>12</v>
      </c>
      <c r="F74" s="24" t="s">
        <v>13</v>
      </c>
      <c r="G74" s="5">
        <v>2500</v>
      </c>
      <c r="H74" s="24" t="s">
        <v>14</v>
      </c>
    </row>
    <row r="75" spans="1:8" x14ac:dyDescent="0.25">
      <c r="A75" s="5">
        <f t="shared" si="2"/>
        <v>73</v>
      </c>
      <c r="B75" s="24" t="s">
        <v>10</v>
      </c>
      <c r="C75" s="24">
        <v>23823</v>
      </c>
      <c r="D75" s="24">
        <v>2021</v>
      </c>
      <c r="E75" s="8" t="s">
        <v>12</v>
      </c>
      <c r="F75" s="24" t="s">
        <v>13</v>
      </c>
      <c r="G75" s="5">
        <v>2500</v>
      </c>
      <c r="H75" s="24" t="s">
        <v>14</v>
      </c>
    </row>
    <row r="76" spans="1:8" x14ac:dyDescent="0.25">
      <c r="A76" s="5">
        <f t="shared" si="2"/>
        <v>74</v>
      </c>
      <c r="B76" s="24" t="s">
        <v>10</v>
      </c>
      <c r="C76" s="24">
        <v>23844</v>
      </c>
      <c r="D76" s="24">
        <v>2021</v>
      </c>
      <c r="E76" s="8" t="s">
        <v>12</v>
      </c>
      <c r="F76" s="24" t="s">
        <v>13</v>
      </c>
      <c r="G76" s="5">
        <v>2500</v>
      </c>
      <c r="H76" s="24" t="s">
        <v>16</v>
      </c>
    </row>
    <row r="77" spans="1:8" x14ac:dyDescent="0.25">
      <c r="A77" s="5">
        <f t="shared" si="2"/>
        <v>75</v>
      </c>
      <c r="B77" s="24" t="s">
        <v>10</v>
      </c>
      <c r="C77" s="24">
        <v>23934</v>
      </c>
      <c r="D77" s="24">
        <v>2021</v>
      </c>
      <c r="E77" s="8" t="s">
        <v>12</v>
      </c>
      <c r="F77" s="24" t="s">
        <v>13</v>
      </c>
      <c r="G77" s="5">
        <v>2500</v>
      </c>
      <c r="H77" s="24" t="s">
        <v>24</v>
      </c>
    </row>
    <row r="78" spans="1:8" x14ac:dyDescent="0.25">
      <c r="A78" s="5">
        <f t="shared" si="2"/>
        <v>76</v>
      </c>
      <c r="B78" s="24" t="s">
        <v>10</v>
      </c>
      <c r="C78" s="24">
        <v>24048</v>
      </c>
      <c r="D78" s="24">
        <v>2021</v>
      </c>
      <c r="E78" s="8" t="s">
        <v>12</v>
      </c>
      <c r="F78" s="24" t="s">
        <v>13</v>
      </c>
      <c r="G78" s="5">
        <v>2500</v>
      </c>
      <c r="H78" s="24" t="s">
        <v>16</v>
      </c>
    </row>
    <row r="79" spans="1:8" x14ac:dyDescent="0.25">
      <c r="A79" s="5">
        <f t="shared" si="2"/>
        <v>77</v>
      </c>
      <c r="B79" s="24" t="s">
        <v>10</v>
      </c>
      <c r="C79" s="24">
        <v>24050</v>
      </c>
      <c r="D79" s="24">
        <v>2021</v>
      </c>
      <c r="E79" s="8" t="s">
        <v>12</v>
      </c>
      <c r="F79" s="24" t="s">
        <v>13</v>
      </c>
      <c r="G79" s="5">
        <v>2500</v>
      </c>
      <c r="H79" s="24" t="s">
        <v>16</v>
      </c>
    </row>
    <row r="80" spans="1:8" x14ac:dyDescent="0.25">
      <c r="A80" s="5">
        <f t="shared" si="2"/>
        <v>78</v>
      </c>
      <c r="B80" s="24" t="s">
        <v>10</v>
      </c>
      <c r="C80" s="24">
        <v>24051</v>
      </c>
      <c r="D80" s="24">
        <v>2021</v>
      </c>
      <c r="E80" s="8" t="s">
        <v>12</v>
      </c>
      <c r="F80" s="24" t="s">
        <v>13</v>
      </c>
      <c r="G80" s="5">
        <v>2500</v>
      </c>
      <c r="H80" s="24" t="s">
        <v>16</v>
      </c>
    </row>
    <row r="81" spans="1:8" x14ac:dyDescent="0.25">
      <c r="A81" s="5">
        <f t="shared" si="2"/>
        <v>79</v>
      </c>
      <c r="B81" s="24" t="s">
        <v>10</v>
      </c>
      <c r="C81" s="24">
        <v>24076</v>
      </c>
      <c r="D81" s="24">
        <v>2021</v>
      </c>
      <c r="E81" s="8" t="s">
        <v>12</v>
      </c>
      <c r="F81" s="24" t="s">
        <v>13</v>
      </c>
      <c r="G81" s="5">
        <v>2500</v>
      </c>
      <c r="H81" s="24" t="s">
        <v>16</v>
      </c>
    </row>
    <row r="82" spans="1:8" s="10" customFormat="1" x14ac:dyDescent="0.25">
      <c r="A82" s="5">
        <f t="shared" si="2"/>
        <v>80</v>
      </c>
      <c r="B82" s="24" t="s">
        <v>10</v>
      </c>
      <c r="C82" s="24">
        <v>24086</v>
      </c>
      <c r="D82" s="24">
        <v>2021</v>
      </c>
      <c r="E82" s="8" t="s">
        <v>12</v>
      </c>
      <c r="F82" s="24" t="s">
        <v>13</v>
      </c>
      <c r="G82" s="5">
        <v>2500</v>
      </c>
      <c r="H82" s="24" t="s">
        <v>16</v>
      </c>
    </row>
    <row r="83" spans="1:8" s="10" customFormat="1" x14ac:dyDescent="0.25">
      <c r="A83" s="5">
        <f t="shared" si="2"/>
        <v>81</v>
      </c>
      <c r="B83" s="24" t="s">
        <v>10</v>
      </c>
      <c r="C83" s="24">
        <v>24373</v>
      </c>
      <c r="D83" s="24">
        <v>2021</v>
      </c>
      <c r="E83" s="8" t="s">
        <v>12</v>
      </c>
      <c r="F83" s="24" t="s">
        <v>13</v>
      </c>
      <c r="G83" s="5">
        <v>2500</v>
      </c>
      <c r="H83" s="24" t="s">
        <v>23</v>
      </c>
    </row>
    <row r="84" spans="1:8" x14ac:dyDescent="0.25">
      <c r="A84" s="5">
        <f t="shared" si="2"/>
        <v>82</v>
      </c>
      <c r="B84" s="24" t="s">
        <v>10</v>
      </c>
      <c r="C84" s="24">
        <v>24438</v>
      </c>
      <c r="D84" s="24">
        <v>2021</v>
      </c>
      <c r="E84" s="8" t="s">
        <v>12</v>
      </c>
      <c r="F84" s="24" t="s">
        <v>13</v>
      </c>
      <c r="G84" s="5">
        <v>2500</v>
      </c>
      <c r="H84" s="24" t="s">
        <v>16</v>
      </c>
    </row>
    <row r="85" spans="1:8" x14ac:dyDescent="0.25">
      <c r="A85" s="5">
        <f t="shared" si="2"/>
        <v>83</v>
      </c>
      <c r="B85" s="24" t="s">
        <v>10</v>
      </c>
      <c r="C85" s="24">
        <v>24439</v>
      </c>
      <c r="D85" s="24">
        <v>2021</v>
      </c>
      <c r="E85" s="8" t="s">
        <v>12</v>
      </c>
      <c r="F85" s="24" t="s">
        <v>13</v>
      </c>
      <c r="G85" s="5">
        <v>2500</v>
      </c>
      <c r="H85" s="24" t="s">
        <v>16</v>
      </c>
    </row>
    <row r="86" spans="1:8" x14ac:dyDescent="0.25">
      <c r="A86" s="5">
        <f t="shared" si="2"/>
        <v>84</v>
      </c>
      <c r="B86" s="5" t="s">
        <v>10</v>
      </c>
      <c r="C86" s="5">
        <v>35003</v>
      </c>
      <c r="D86" s="5">
        <v>2017</v>
      </c>
      <c r="E86" s="8" t="s">
        <v>12</v>
      </c>
      <c r="F86" s="5" t="s">
        <v>26</v>
      </c>
      <c r="G86" s="5">
        <v>10000</v>
      </c>
      <c r="H86" s="5" t="s">
        <v>23</v>
      </c>
    </row>
    <row r="87" spans="1:8" s="11" customFormat="1" x14ac:dyDescent="0.25">
      <c r="A87" s="18">
        <f t="shared" si="2"/>
        <v>85</v>
      </c>
      <c r="B87" s="5" t="s">
        <v>10</v>
      </c>
      <c r="C87" s="5">
        <v>35743</v>
      </c>
      <c r="D87" s="5">
        <v>2017</v>
      </c>
      <c r="E87" s="8" t="s">
        <v>12</v>
      </c>
      <c r="F87" s="5" t="s">
        <v>26</v>
      </c>
      <c r="G87" s="5">
        <v>10000</v>
      </c>
      <c r="H87" s="5" t="s">
        <v>29</v>
      </c>
    </row>
    <row r="88" spans="1:8" s="11" customFormat="1" hidden="1" x14ac:dyDescent="0.25">
      <c r="A88" s="27"/>
      <c r="B88" s="9"/>
      <c r="C88" s="9"/>
      <c r="D88" s="9"/>
      <c r="E88" s="25"/>
      <c r="F88" s="9"/>
      <c r="G88" s="10"/>
      <c r="H88" s="10"/>
    </row>
    <row r="89" spans="1:8" s="11" customFormat="1" x14ac:dyDescent="0.25">
      <c r="A89" s="27"/>
      <c r="B89" s="9"/>
      <c r="C89" s="9"/>
      <c r="D89" s="9"/>
      <c r="E89" s="25"/>
      <c r="F89" s="9"/>
      <c r="G89" s="10"/>
      <c r="H89" s="10"/>
    </row>
    <row r="90" spans="1:8" x14ac:dyDescent="0.25">
      <c r="A90" s="21" t="s">
        <v>33</v>
      </c>
    </row>
    <row r="91" spans="1:8" x14ac:dyDescent="0.25">
      <c r="A91" s="5">
        <v>87</v>
      </c>
      <c r="B91" s="5" t="s">
        <v>11</v>
      </c>
      <c r="C91" s="5">
        <v>845</v>
      </c>
      <c r="D91" s="5">
        <v>2021</v>
      </c>
      <c r="E91" s="23" t="s">
        <v>33</v>
      </c>
      <c r="F91" s="5" t="s">
        <v>13</v>
      </c>
      <c r="G91" s="5">
        <v>5000</v>
      </c>
      <c r="H91" s="5" t="s">
        <v>17</v>
      </c>
    </row>
    <row r="92" spans="1:8" x14ac:dyDescent="0.25">
      <c r="A92" s="5">
        <f>A91+1</f>
        <v>88</v>
      </c>
      <c r="B92" s="16" t="s">
        <v>11</v>
      </c>
      <c r="C92" s="8">
        <v>734</v>
      </c>
      <c r="D92" s="8">
        <v>2021</v>
      </c>
      <c r="E92" s="23" t="s">
        <v>33</v>
      </c>
      <c r="F92" s="8" t="s">
        <v>26</v>
      </c>
      <c r="G92" s="5">
        <v>10000</v>
      </c>
      <c r="H92" s="8" t="s">
        <v>20</v>
      </c>
    </row>
    <row r="93" spans="1:8" x14ac:dyDescent="0.25">
      <c r="A93" s="5">
        <f>A92+1</f>
        <v>89</v>
      </c>
      <c r="B93" s="5" t="s">
        <v>34</v>
      </c>
      <c r="C93" s="5">
        <v>358</v>
      </c>
      <c r="D93" s="5">
        <v>2021</v>
      </c>
      <c r="E93" s="23" t="s">
        <v>33</v>
      </c>
      <c r="F93" s="5" t="s">
        <v>13</v>
      </c>
      <c r="G93" s="5">
        <v>5000</v>
      </c>
      <c r="H93" s="5" t="s">
        <v>35</v>
      </c>
    </row>
    <row r="94" spans="1:8" x14ac:dyDescent="0.25">
      <c r="A94" s="5">
        <f>A93+1</f>
        <v>90</v>
      </c>
      <c r="B94" s="5" t="s">
        <v>34</v>
      </c>
      <c r="C94" s="5">
        <v>99</v>
      </c>
      <c r="D94" s="5">
        <v>2021</v>
      </c>
      <c r="E94" s="23" t="s">
        <v>33</v>
      </c>
      <c r="F94" s="5" t="s">
        <v>13</v>
      </c>
      <c r="G94" s="5">
        <v>5000</v>
      </c>
      <c r="H94" s="5" t="s">
        <v>35</v>
      </c>
    </row>
    <row r="95" spans="1:8" x14ac:dyDescent="0.25">
      <c r="A95" s="5">
        <f>A94+1</f>
        <v>91</v>
      </c>
      <c r="B95" s="5" t="s">
        <v>34</v>
      </c>
      <c r="C95" s="5">
        <v>345</v>
      </c>
      <c r="D95" s="5">
        <v>2021</v>
      </c>
      <c r="E95" s="23" t="s">
        <v>33</v>
      </c>
      <c r="F95" s="5" t="s">
        <v>13</v>
      </c>
      <c r="G95" s="5">
        <v>5000</v>
      </c>
      <c r="H95" s="5" t="s">
        <v>36</v>
      </c>
    </row>
    <row r="96" spans="1:8" x14ac:dyDescent="0.25">
      <c r="A96" s="5">
        <v>87</v>
      </c>
      <c r="B96" s="5" t="s">
        <v>10</v>
      </c>
      <c r="C96" s="5">
        <v>24465</v>
      </c>
      <c r="D96" s="5">
        <v>2021</v>
      </c>
      <c r="E96" s="23" t="s">
        <v>33</v>
      </c>
      <c r="F96" s="5" t="s">
        <v>13</v>
      </c>
      <c r="G96" s="5">
        <v>2500</v>
      </c>
      <c r="H96" s="5" t="s">
        <v>16</v>
      </c>
    </row>
    <row r="97" spans="1:8" x14ac:dyDescent="0.25">
      <c r="A97" s="5">
        <f t="shared" ref="A97:A128" si="3">A96+1</f>
        <v>88</v>
      </c>
      <c r="B97" s="5" t="s">
        <v>10</v>
      </c>
      <c r="C97" s="5">
        <v>24490</v>
      </c>
      <c r="D97" s="5">
        <v>2021</v>
      </c>
      <c r="E97" s="23" t="s">
        <v>33</v>
      </c>
      <c r="F97" s="5" t="s">
        <v>13</v>
      </c>
      <c r="G97" s="5">
        <v>2500</v>
      </c>
      <c r="H97" s="5" t="s">
        <v>16</v>
      </c>
    </row>
    <row r="98" spans="1:8" x14ac:dyDescent="0.25">
      <c r="A98" s="5">
        <f t="shared" si="3"/>
        <v>89</v>
      </c>
      <c r="B98" s="5" t="s">
        <v>10</v>
      </c>
      <c r="C98" s="5">
        <v>24509</v>
      </c>
      <c r="D98" s="5">
        <v>2021</v>
      </c>
      <c r="E98" s="23" t="s">
        <v>33</v>
      </c>
      <c r="F98" s="5" t="s">
        <v>13</v>
      </c>
      <c r="G98" s="5">
        <v>2500</v>
      </c>
      <c r="H98" s="5" t="s">
        <v>16</v>
      </c>
    </row>
    <row r="99" spans="1:8" x14ac:dyDescent="0.25">
      <c r="A99" s="5">
        <f t="shared" si="3"/>
        <v>90</v>
      </c>
      <c r="B99" s="5" t="s">
        <v>10</v>
      </c>
      <c r="C99" s="5">
        <v>24510</v>
      </c>
      <c r="D99" s="5">
        <v>2021</v>
      </c>
      <c r="E99" s="23" t="s">
        <v>33</v>
      </c>
      <c r="F99" s="5" t="s">
        <v>13</v>
      </c>
      <c r="G99" s="5">
        <v>2500</v>
      </c>
      <c r="H99" s="5" t="s">
        <v>16</v>
      </c>
    </row>
    <row r="100" spans="1:8" x14ac:dyDescent="0.25">
      <c r="A100" s="5">
        <f t="shared" si="3"/>
        <v>91</v>
      </c>
      <c r="B100" s="5" t="s">
        <v>10</v>
      </c>
      <c r="C100" s="5">
        <v>24530</v>
      </c>
      <c r="D100" s="5">
        <v>2021</v>
      </c>
      <c r="E100" s="23" t="s">
        <v>33</v>
      </c>
      <c r="F100" s="5" t="s">
        <v>13</v>
      </c>
      <c r="G100" s="5">
        <v>2500</v>
      </c>
      <c r="H100" s="5" t="s">
        <v>16</v>
      </c>
    </row>
    <row r="101" spans="1:8" x14ac:dyDescent="0.25">
      <c r="A101" s="5">
        <f t="shared" si="3"/>
        <v>92</v>
      </c>
      <c r="B101" s="5" t="s">
        <v>10</v>
      </c>
      <c r="C101" s="5">
        <v>24555</v>
      </c>
      <c r="D101" s="5">
        <v>2021</v>
      </c>
      <c r="E101" s="23" t="s">
        <v>33</v>
      </c>
      <c r="F101" s="5" t="s">
        <v>13</v>
      </c>
      <c r="G101" s="5">
        <v>2500</v>
      </c>
      <c r="H101" s="5" t="s">
        <v>22</v>
      </c>
    </row>
    <row r="102" spans="1:8" x14ac:dyDescent="0.25">
      <c r="A102" s="5">
        <f t="shared" si="3"/>
        <v>93</v>
      </c>
      <c r="B102" s="5" t="s">
        <v>10</v>
      </c>
      <c r="C102" s="5">
        <v>24598</v>
      </c>
      <c r="D102" s="5">
        <v>2021</v>
      </c>
      <c r="E102" s="23" t="s">
        <v>33</v>
      </c>
      <c r="F102" s="5" t="s">
        <v>13</v>
      </c>
      <c r="G102" s="5">
        <v>2500</v>
      </c>
      <c r="H102" s="5" t="s">
        <v>16</v>
      </c>
    </row>
    <row r="103" spans="1:8" x14ac:dyDescent="0.25">
      <c r="A103" s="5">
        <f t="shared" si="3"/>
        <v>94</v>
      </c>
      <c r="B103" s="5" t="s">
        <v>10</v>
      </c>
      <c r="C103" s="5">
        <v>24633</v>
      </c>
      <c r="D103" s="5">
        <v>2021</v>
      </c>
      <c r="E103" s="23" t="s">
        <v>33</v>
      </c>
      <c r="F103" s="5" t="s">
        <v>13</v>
      </c>
      <c r="G103" s="5">
        <v>2500</v>
      </c>
      <c r="H103" s="5" t="s">
        <v>16</v>
      </c>
    </row>
    <row r="104" spans="1:8" x14ac:dyDescent="0.25">
      <c r="A104" s="5">
        <f t="shared" si="3"/>
        <v>95</v>
      </c>
      <c r="B104" s="5" t="s">
        <v>10</v>
      </c>
      <c r="C104" s="5">
        <v>24661</v>
      </c>
      <c r="D104" s="5">
        <v>2021</v>
      </c>
      <c r="E104" s="23" t="s">
        <v>33</v>
      </c>
      <c r="F104" s="5" t="s">
        <v>13</v>
      </c>
      <c r="G104" s="5">
        <v>2500</v>
      </c>
      <c r="H104" s="5" t="s">
        <v>16</v>
      </c>
    </row>
    <row r="105" spans="1:8" x14ac:dyDescent="0.25">
      <c r="A105" s="5">
        <f t="shared" si="3"/>
        <v>96</v>
      </c>
      <c r="B105" s="5" t="s">
        <v>10</v>
      </c>
      <c r="C105" s="5">
        <v>24669</v>
      </c>
      <c r="D105" s="5">
        <v>2021</v>
      </c>
      <c r="E105" s="23" t="s">
        <v>33</v>
      </c>
      <c r="F105" s="5" t="s">
        <v>13</v>
      </c>
      <c r="G105" s="5">
        <v>2500</v>
      </c>
      <c r="H105" s="5" t="s">
        <v>22</v>
      </c>
    </row>
    <row r="106" spans="1:8" x14ac:dyDescent="0.25">
      <c r="A106" s="5">
        <f t="shared" si="3"/>
        <v>97</v>
      </c>
      <c r="B106" s="5" t="s">
        <v>10</v>
      </c>
      <c r="C106" s="5">
        <v>24821</v>
      </c>
      <c r="D106" s="5">
        <v>2021</v>
      </c>
      <c r="E106" s="23" t="s">
        <v>33</v>
      </c>
      <c r="F106" s="5" t="s">
        <v>13</v>
      </c>
      <c r="G106" s="5">
        <v>2500</v>
      </c>
      <c r="H106" s="5" t="s">
        <v>24</v>
      </c>
    </row>
    <row r="107" spans="1:8" x14ac:dyDescent="0.25">
      <c r="A107" s="5">
        <f t="shared" si="3"/>
        <v>98</v>
      </c>
      <c r="B107" s="5" t="s">
        <v>10</v>
      </c>
      <c r="C107" s="5">
        <v>24862</v>
      </c>
      <c r="D107" s="5">
        <v>2021</v>
      </c>
      <c r="E107" s="23" t="s">
        <v>33</v>
      </c>
      <c r="F107" s="5" t="s">
        <v>13</v>
      </c>
      <c r="G107" s="5">
        <v>2500</v>
      </c>
      <c r="H107" s="5" t="s">
        <v>21</v>
      </c>
    </row>
    <row r="108" spans="1:8" x14ac:dyDescent="0.25">
      <c r="A108" s="5">
        <f t="shared" si="3"/>
        <v>99</v>
      </c>
      <c r="B108" s="5" t="s">
        <v>10</v>
      </c>
      <c r="C108" s="5">
        <v>24886</v>
      </c>
      <c r="D108" s="5">
        <v>2021</v>
      </c>
      <c r="E108" s="23" t="s">
        <v>33</v>
      </c>
      <c r="F108" s="5" t="s">
        <v>13</v>
      </c>
      <c r="G108" s="5">
        <v>2500</v>
      </c>
      <c r="H108" s="5" t="s">
        <v>16</v>
      </c>
    </row>
    <row r="109" spans="1:8" x14ac:dyDescent="0.25">
      <c r="A109" s="5">
        <f t="shared" si="3"/>
        <v>100</v>
      </c>
      <c r="B109" s="5" t="s">
        <v>10</v>
      </c>
      <c r="C109" s="5">
        <v>24923</v>
      </c>
      <c r="D109" s="5">
        <v>2021</v>
      </c>
      <c r="E109" s="23" t="s">
        <v>33</v>
      </c>
      <c r="F109" s="5" t="s">
        <v>13</v>
      </c>
      <c r="G109" s="5">
        <v>2500</v>
      </c>
      <c r="H109" s="5" t="s">
        <v>14</v>
      </c>
    </row>
    <row r="110" spans="1:8" x14ac:dyDescent="0.25">
      <c r="A110" s="5">
        <f t="shared" si="3"/>
        <v>101</v>
      </c>
      <c r="B110" s="5" t="s">
        <v>10</v>
      </c>
      <c r="C110" s="5">
        <v>24938</v>
      </c>
      <c r="D110" s="5">
        <v>2021</v>
      </c>
      <c r="E110" s="23" t="s">
        <v>33</v>
      </c>
      <c r="F110" s="5" t="s">
        <v>13</v>
      </c>
      <c r="G110" s="5">
        <v>2500</v>
      </c>
      <c r="H110" s="5" t="s">
        <v>16</v>
      </c>
    </row>
    <row r="111" spans="1:8" x14ac:dyDescent="0.25">
      <c r="A111" s="5">
        <f t="shared" si="3"/>
        <v>102</v>
      </c>
      <c r="B111" s="5" t="s">
        <v>10</v>
      </c>
      <c r="C111" s="5">
        <v>24942</v>
      </c>
      <c r="D111" s="5">
        <v>2021</v>
      </c>
      <c r="E111" s="23" t="s">
        <v>33</v>
      </c>
      <c r="F111" s="5" t="s">
        <v>13</v>
      </c>
      <c r="G111" s="5">
        <v>2500</v>
      </c>
      <c r="H111" s="5" t="s">
        <v>24</v>
      </c>
    </row>
    <row r="112" spans="1:8" x14ac:dyDescent="0.25">
      <c r="A112" s="5">
        <f t="shared" si="3"/>
        <v>103</v>
      </c>
      <c r="B112" s="5" t="s">
        <v>10</v>
      </c>
      <c r="C112" s="8">
        <v>21662</v>
      </c>
      <c r="D112" s="8">
        <v>2021</v>
      </c>
      <c r="E112" s="23" t="s">
        <v>33</v>
      </c>
      <c r="F112" s="8" t="s">
        <v>26</v>
      </c>
      <c r="G112" s="5">
        <v>10000</v>
      </c>
      <c r="H112" s="8" t="s">
        <v>16</v>
      </c>
    </row>
    <row r="113" spans="1:8" x14ac:dyDescent="0.25">
      <c r="A113" s="5">
        <f t="shared" si="3"/>
        <v>104</v>
      </c>
      <c r="B113" s="8" t="s">
        <v>10</v>
      </c>
      <c r="C113" s="8">
        <v>24519</v>
      </c>
      <c r="D113" s="8">
        <v>2021</v>
      </c>
      <c r="E113" s="23" t="s">
        <v>33</v>
      </c>
      <c r="F113" s="8" t="s">
        <v>26</v>
      </c>
      <c r="G113" s="5">
        <v>10000</v>
      </c>
      <c r="H113" s="8" t="s">
        <v>16</v>
      </c>
    </row>
    <row r="114" spans="1:8" x14ac:dyDescent="0.25">
      <c r="A114" s="5">
        <f t="shared" si="3"/>
        <v>105</v>
      </c>
      <c r="B114" s="8" t="s">
        <v>10</v>
      </c>
      <c r="C114" s="8">
        <v>21054</v>
      </c>
      <c r="D114" s="8">
        <v>2021</v>
      </c>
      <c r="E114" s="23" t="s">
        <v>33</v>
      </c>
      <c r="F114" s="8" t="s">
        <v>26</v>
      </c>
      <c r="G114" s="5">
        <v>10000</v>
      </c>
      <c r="H114" s="8" t="s">
        <v>20</v>
      </c>
    </row>
    <row r="115" spans="1:8" x14ac:dyDescent="0.25">
      <c r="A115" s="5">
        <f t="shared" si="3"/>
        <v>106</v>
      </c>
      <c r="B115" s="8" t="s">
        <v>10</v>
      </c>
      <c r="C115" s="8">
        <v>22428</v>
      </c>
      <c r="D115" s="8">
        <v>2021</v>
      </c>
      <c r="E115" s="23" t="s">
        <v>33</v>
      </c>
      <c r="F115" s="8" t="s">
        <v>26</v>
      </c>
      <c r="G115" s="5">
        <v>10000</v>
      </c>
      <c r="H115" s="8" t="s">
        <v>14</v>
      </c>
    </row>
    <row r="116" spans="1:8" x14ac:dyDescent="0.25">
      <c r="A116" s="5">
        <f t="shared" si="3"/>
        <v>107</v>
      </c>
      <c r="B116" s="8" t="s">
        <v>10</v>
      </c>
      <c r="C116" s="8">
        <v>25023</v>
      </c>
      <c r="D116" s="8">
        <v>2021</v>
      </c>
      <c r="E116" s="23" t="s">
        <v>33</v>
      </c>
      <c r="F116" s="8" t="s">
        <v>13</v>
      </c>
      <c r="G116" s="5">
        <v>2500</v>
      </c>
      <c r="H116" s="8" t="s">
        <v>16</v>
      </c>
    </row>
    <row r="117" spans="1:8" x14ac:dyDescent="0.25">
      <c r="A117" s="5">
        <f t="shared" si="3"/>
        <v>108</v>
      </c>
      <c r="B117" s="8" t="s">
        <v>10</v>
      </c>
      <c r="C117" s="8">
        <v>25155</v>
      </c>
      <c r="D117" s="8">
        <v>2021</v>
      </c>
      <c r="E117" s="23" t="s">
        <v>33</v>
      </c>
      <c r="F117" s="8" t="s">
        <v>13</v>
      </c>
      <c r="G117" s="5">
        <v>2500</v>
      </c>
      <c r="H117" s="8" t="s">
        <v>17</v>
      </c>
    </row>
    <row r="118" spans="1:8" x14ac:dyDescent="0.25">
      <c r="A118" s="5">
        <f t="shared" si="3"/>
        <v>109</v>
      </c>
      <c r="B118" s="5" t="s">
        <v>10</v>
      </c>
      <c r="C118" s="5">
        <v>25208</v>
      </c>
      <c r="D118" s="5">
        <v>2021</v>
      </c>
      <c r="E118" s="23" t="s">
        <v>33</v>
      </c>
      <c r="F118" s="5" t="s">
        <v>13</v>
      </c>
      <c r="G118" s="5">
        <v>2500</v>
      </c>
      <c r="H118" s="5" t="s">
        <v>23</v>
      </c>
    </row>
    <row r="119" spans="1:8" x14ac:dyDescent="0.25">
      <c r="A119" s="5">
        <f t="shared" si="3"/>
        <v>110</v>
      </c>
      <c r="B119" s="5" t="s">
        <v>10</v>
      </c>
      <c r="C119" s="5">
        <v>25323</v>
      </c>
      <c r="D119" s="5">
        <v>2021</v>
      </c>
      <c r="E119" s="23" t="s">
        <v>33</v>
      </c>
      <c r="F119" s="5" t="s">
        <v>13</v>
      </c>
      <c r="G119" s="5">
        <v>2500</v>
      </c>
      <c r="H119" s="5" t="s">
        <v>16</v>
      </c>
    </row>
    <row r="120" spans="1:8" x14ac:dyDescent="0.25">
      <c r="A120" s="5">
        <f t="shared" si="3"/>
        <v>111</v>
      </c>
      <c r="B120" s="5" t="s">
        <v>10</v>
      </c>
      <c r="C120" s="5">
        <v>17932</v>
      </c>
      <c r="D120" s="5">
        <v>2021</v>
      </c>
      <c r="E120" s="23" t="s">
        <v>33</v>
      </c>
      <c r="F120" s="5" t="s">
        <v>13</v>
      </c>
      <c r="G120" s="5">
        <v>5000</v>
      </c>
      <c r="H120" s="5" t="s">
        <v>23</v>
      </c>
    </row>
    <row r="121" spans="1:8" x14ac:dyDescent="0.25">
      <c r="A121" s="5">
        <f t="shared" si="3"/>
        <v>112</v>
      </c>
      <c r="B121" s="5" t="s">
        <v>10</v>
      </c>
      <c r="C121" s="5">
        <v>25451</v>
      </c>
      <c r="D121" s="5">
        <v>2021</v>
      </c>
      <c r="E121" s="23" t="s">
        <v>33</v>
      </c>
      <c r="F121" s="5" t="s">
        <v>13</v>
      </c>
      <c r="G121" s="5">
        <v>2500</v>
      </c>
      <c r="H121" s="5" t="s">
        <v>16</v>
      </c>
    </row>
    <row r="122" spans="1:8" x14ac:dyDescent="0.25">
      <c r="A122" s="5">
        <f t="shared" si="3"/>
        <v>113</v>
      </c>
      <c r="B122" s="5" t="s">
        <v>10</v>
      </c>
      <c r="C122" s="5">
        <v>25514</v>
      </c>
      <c r="D122" s="5">
        <v>2021</v>
      </c>
      <c r="E122" s="23" t="s">
        <v>33</v>
      </c>
      <c r="F122" s="5" t="s">
        <v>13</v>
      </c>
      <c r="G122" s="5">
        <v>2500</v>
      </c>
      <c r="H122" s="5" t="s">
        <v>16</v>
      </c>
    </row>
    <row r="123" spans="1:8" x14ac:dyDescent="0.25">
      <c r="A123" s="5">
        <f t="shared" si="3"/>
        <v>114</v>
      </c>
      <c r="B123" s="5" t="s">
        <v>10</v>
      </c>
      <c r="C123" s="5">
        <v>25686</v>
      </c>
      <c r="D123" s="5">
        <v>2021</v>
      </c>
      <c r="E123" s="23" t="s">
        <v>33</v>
      </c>
      <c r="F123" s="5" t="s">
        <v>13</v>
      </c>
      <c r="G123" s="5">
        <v>2500</v>
      </c>
      <c r="H123" s="5" t="s">
        <v>14</v>
      </c>
    </row>
    <row r="124" spans="1:8" x14ac:dyDescent="0.25">
      <c r="A124" s="5">
        <f t="shared" si="3"/>
        <v>115</v>
      </c>
      <c r="B124" s="5" t="s">
        <v>10</v>
      </c>
      <c r="C124" s="5">
        <v>25711</v>
      </c>
      <c r="D124" s="5">
        <v>2021</v>
      </c>
      <c r="E124" s="23" t="s">
        <v>33</v>
      </c>
      <c r="F124" s="5" t="s">
        <v>13</v>
      </c>
      <c r="G124" s="5">
        <v>2500</v>
      </c>
      <c r="H124" s="5" t="s">
        <v>14</v>
      </c>
    </row>
    <row r="125" spans="1:8" x14ac:dyDescent="0.25">
      <c r="A125" s="5">
        <f t="shared" si="3"/>
        <v>116</v>
      </c>
      <c r="B125" s="5" t="s">
        <v>10</v>
      </c>
      <c r="C125" s="5">
        <v>25797</v>
      </c>
      <c r="D125" s="5">
        <v>2021</v>
      </c>
      <c r="E125" s="23" t="s">
        <v>33</v>
      </c>
      <c r="F125" s="5" t="s">
        <v>13</v>
      </c>
      <c r="G125" s="5">
        <v>2500</v>
      </c>
      <c r="H125" s="5" t="s">
        <v>14</v>
      </c>
    </row>
    <row r="126" spans="1:8" x14ac:dyDescent="0.25">
      <c r="A126" s="5">
        <f t="shared" si="3"/>
        <v>117</v>
      </c>
      <c r="B126" s="5" t="s">
        <v>10</v>
      </c>
      <c r="C126" s="5">
        <v>18898</v>
      </c>
      <c r="D126" s="5">
        <v>2021</v>
      </c>
      <c r="E126" s="23" t="s">
        <v>33</v>
      </c>
      <c r="F126" s="5" t="s">
        <v>13</v>
      </c>
      <c r="G126" s="5">
        <v>2500</v>
      </c>
      <c r="H126" s="5" t="s">
        <v>16</v>
      </c>
    </row>
    <row r="127" spans="1:8" x14ac:dyDescent="0.25">
      <c r="A127" s="5">
        <f t="shared" si="3"/>
        <v>118</v>
      </c>
      <c r="B127" s="5" t="s">
        <v>10</v>
      </c>
      <c r="C127" s="5">
        <v>25829</v>
      </c>
      <c r="D127" s="5">
        <v>2021</v>
      </c>
      <c r="E127" s="23" t="s">
        <v>33</v>
      </c>
      <c r="F127" s="5" t="s">
        <v>13</v>
      </c>
      <c r="G127" s="5">
        <v>2500</v>
      </c>
      <c r="H127" s="5" t="s">
        <v>14</v>
      </c>
    </row>
    <row r="128" spans="1:8" x14ac:dyDescent="0.25">
      <c r="A128" s="5">
        <f t="shared" si="3"/>
        <v>119</v>
      </c>
      <c r="B128" s="5" t="s">
        <v>10</v>
      </c>
      <c r="C128" s="5">
        <v>26004</v>
      </c>
      <c r="D128" s="5">
        <v>2021</v>
      </c>
      <c r="E128" s="23" t="s">
        <v>33</v>
      </c>
      <c r="F128" s="5" t="s">
        <v>13</v>
      </c>
      <c r="G128" s="5">
        <v>2500</v>
      </c>
      <c r="H128" s="5" t="s">
        <v>16</v>
      </c>
    </row>
    <row r="129" spans="1:8" x14ac:dyDescent="0.25">
      <c r="A129" s="5">
        <f t="shared" ref="A129:A164" si="4">A128+1</f>
        <v>120</v>
      </c>
      <c r="B129" s="5" t="s">
        <v>10</v>
      </c>
      <c r="C129" s="5">
        <v>26098</v>
      </c>
      <c r="D129" s="5">
        <v>2021</v>
      </c>
      <c r="E129" s="23" t="s">
        <v>33</v>
      </c>
      <c r="F129" s="5" t="s">
        <v>13</v>
      </c>
      <c r="G129" s="5">
        <v>2500</v>
      </c>
      <c r="H129" s="5" t="s">
        <v>16</v>
      </c>
    </row>
    <row r="130" spans="1:8" x14ac:dyDescent="0.25">
      <c r="A130" s="5">
        <f t="shared" si="4"/>
        <v>121</v>
      </c>
      <c r="B130" s="5" t="s">
        <v>10</v>
      </c>
      <c r="C130" s="5">
        <v>26115</v>
      </c>
      <c r="D130" s="5">
        <v>2021</v>
      </c>
      <c r="E130" s="23" t="s">
        <v>33</v>
      </c>
      <c r="F130" s="5" t="s">
        <v>13</v>
      </c>
      <c r="G130" s="5">
        <v>2500</v>
      </c>
      <c r="H130" s="5" t="s">
        <v>24</v>
      </c>
    </row>
    <row r="131" spans="1:8" x14ac:dyDescent="0.25">
      <c r="A131" s="5">
        <f t="shared" si="4"/>
        <v>122</v>
      </c>
      <c r="B131" s="5" t="s">
        <v>10</v>
      </c>
      <c r="C131" s="5">
        <v>26128</v>
      </c>
      <c r="D131" s="5">
        <v>2021</v>
      </c>
      <c r="E131" s="23" t="s">
        <v>33</v>
      </c>
      <c r="F131" s="5" t="s">
        <v>13</v>
      </c>
      <c r="G131" s="5">
        <v>2500</v>
      </c>
      <c r="H131" s="5" t="s">
        <v>16</v>
      </c>
    </row>
    <row r="132" spans="1:8" x14ac:dyDescent="0.25">
      <c r="A132" s="5">
        <f t="shared" si="4"/>
        <v>123</v>
      </c>
      <c r="B132" s="5" t="s">
        <v>10</v>
      </c>
      <c r="C132" s="5">
        <v>26170</v>
      </c>
      <c r="D132" s="5">
        <v>2021</v>
      </c>
      <c r="E132" s="23" t="s">
        <v>33</v>
      </c>
      <c r="F132" s="5" t="s">
        <v>13</v>
      </c>
      <c r="G132" s="5">
        <v>2500</v>
      </c>
      <c r="H132" s="5" t="s">
        <v>16</v>
      </c>
    </row>
    <row r="133" spans="1:8" x14ac:dyDescent="0.25">
      <c r="A133" s="5">
        <f t="shared" si="4"/>
        <v>124</v>
      </c>
      <c r="B133" s="5" t="s">
        <v>10</v>
      </c>
      <c r="C133" s="5">
        <v>26171</v>
      </c>
      <c r="D133" s="5">
        <v>2021</v>
      </c>
      <c r="E133" s="23" t="s">
        <v>33</v>
      </c>
      <c r="F133" s="5" t="s">
        <v>13</v>
      </c>
      <c r="G133" s="5">
        <v>2500</v>
      </c>
      <c r="H133" s="5" t="s">
        <v>16</v>
      </c>
    </row>
    <row r="134" spans="1:8" x14ac:dyDescent="0.25">
      <c r="A134" s="5">
        <f t="shared" si="4"/>
        <v>125</v>
      </c>
      <c r="B134" s="5" t="s">
        <v>10</v>
      </c>
      <c r="C134" s="5">
        <v>26183</v>
      </c>
      <c r="D134" s="5">
        <v>2021</v>
      </c>
      <c r="E134" s="23" t="s">
        <v>33</v>
      </c>
      <c r="F134" s="5" t="s">
        <v>13</v>
      </c>
      <c r="G134" s="5">
        <v>2500</v>
      </c>
      <c r="H134" s="5" t="s">
        <v>16</v>
      </c>
    </row>
    <row r="135" spans="1:8" x14ac:dyDescent="0.25">
      <c r="A135" s="5">
        <f t="shared" si="4"/>
        <v>126</v>
      </c>
      <c r="B135" s="5" t="s">
        <v>10</v>
      </c>
      <c r="C135" s="5">
        <v>26186</v>
      </c>
      <c r="D135" s="5">
        <v>2021</v>
      </c>
      <c r="E135" s="23" t="s">
        <v>33</v>
      </c>
      <c r="F135" s="5" t="s">
        <v>13</v>
      </c>
      <c r="G135" s="5">
        <v>2500</v>
      </c>
      <c r="H135" s="5" t="s">
        <v>16</v>
      </c>
    </row>
    <row r="136" spans="1:8" x14ac:dyDescent="0.25">
      <c r="A136" s="5">
        <f t="shared" si="4"/>
        <v>127</v>
      </c>
      <c r="B136" s="5" t="s">
        <v>10</v>
      </c>
      <c r="C136" s="5">
        <v>26193</v>
      </c>
      <c r="D136" s="5">
        <v>2021</v>
      </c>
      <c r="E136" s="23" t="s">
        <v>33</v>
      </c>
      <c r="F136" s="5" t="s">
        <v>13</v>
      </c>
      <c r="G136" s="5">
        <v>2500</v>
      </c>
      <c r="H136" s="5" t="s">
        <v>16</v>
      </c>
    </row>
    <row r="137" spans="1:8" x14ac:dyDescent="0.25">
      <c r="A137" s="5">
        <f t="shared" si="4"/>
        <v>128</v>
      </c>
      <c r="B137" s="5" t="s">
        <v>10</v>
      </c>
      <c r="C137" s="5">
        <v>26197</v>
      </c>
      <c r="D137" s="5">
        <v>2021</v>
      </c>
      <c r="E137" s="23" t="s">
        <v>33</v>
      </c>
      <c r="F137" s="5" t="s">
        <v>13</v>
      </c>
      <c r="G137" s="5">
        <v>2500</v>
      </c>
      <c r="H137" s="5" t="s">
        <v>16</v>
      </c>
    </row>
    <row r="138" spans="1:8" x14ac:dyDescent="0.25">
      <c r="A138" s="5">
        <f t="shared" si="4"/>
        <v>129</v>
      </c>
      <c r="B138" s="5" t="s">
        <v>10</v>
      </c>
      <c r="C138" s="5">
        <v>26200</v>
      </c>
      <c r="D138" s="5">
        <v>2021</v>
      </c>
      <c r="E138" s="23" t="s">
        <v>33</v>
      </c>
      <c r="F138" s="5" t="s">
        <v>13</v>
      </c>
      <c r="G138" s="5">
        <v>2500</v>
      </c>
      <c r="H138" s="5" t="s">
        <v>16</v>
      </c>
    </row>
    <row r="139" spans="1:8" x14ac:dyDescent="0.25">
      <c r="A139" s="5">
        <f t="shared" si="4"/>
        <v>130</v>
      </c>
      <c r="B139" s="5" t="s">
        <v>10</v>
      </c>
      <c r="C139" s="5">
        <v>26203</v>
      </c>
      <c r="D139" s="5">
        <v>2021</v>
      </c>
      <c r="E139" s="23" t="s">
        <v>33</v>
      </c>
      <c r="F139" s="5" t="s">
        <v>13</v>
      </c>
      <c r="G139" s="5">
        <v>2500</v>
      </c>
      <c r="H139" s="5" t="s">
        <v>16</v>
      </c>
    </row>
    <row r="140" spans="1:8" x14ac:dyDescent="0.25">
      <c r="A140" s="5">
        <f t="shared" si="4"/>
        <v>131</v>
      </c>
      <c r="B140" s="5" t="s">
        <v>10</v>
      </c>
      <c r="C140" s="5">
        <v>26230</v>
      </c>
      <c r="D140" s="5">
        <v>2021</v>
      </c>
      <c r="E140" s="23" t="s">
        <v>33</v>
      </c>
      <c r="F140" s="5" t="s">
        <v>13</v>
      </c>
      <c r="G140" s="5">
        <v>2500</v>
      </c>
      <c r="H140" s="5" t="s">
        <v>16</v>
      </c>
    </row>
    <row r="141" spans="1:8" x14ac:dyDescent="0.25">
      <c r="A141" s="5">
        <f t="shared" si="4"/>
        <v>132</v>
      </c>
      <c r="B141" s="5" t="s">
        <v>10</v>
      </c>
      <c r="C141" s="5">
        <v>26233</v>
      </c>
      <c r="D141" s="5">
        <v>2021</v>
      </c>
      <c r="E141" s="23" t="s">
        <v>33</v>
      </c>
      <c r="F141" s="5" t="s">
        <v>13</v>
      </c>
      <c r="G141" s="5">
        <v>2500</v>
      </c>
      <c r="H141" s="5" t="s">
        <v>16</v>
      </c>
    </row>
    <row r="142" spans="1:8" x14ac:dyDescent="0.25">
      <c r="A142" s="5">
        <f t="shared" si="4"/>
        <v>133</v>
      </c>
      <c r="B142" s="5" t="s">
        <v>10</v>
      </c>
      <c r="C142" s="5">
        <v>26241</v>
      </c>
      <c r="D142" s="5">
        <v>2021</v>
      </c>
      <c r="E142" s="23" t="s">
        <v>33</v>
      </c>
      <c r="F142" s="5" t="s">
        <v>13</v>
      </c>
      <c r="G142" s="5">
        <v>2500</v>
      </c>
      <c r="H142" s="5" t="s">
        <v>16</v>
      </c>
    </row>
    <row r="143" spans="1:8" x14ac:dyDescent="0.25">
      <c r="A143" s="5">
        <f t="shared" si="4"/>
        <v>134</v>
      </c>
      <c r="B143" s="5" t="s">
        <v>10</v>
      </c>
      <c r="C143" s="5">
        <v>26243</v>
      </c>
      <c r="D143" s="5">
        <v>2021</v>
      </c>
      <c r="E143" s="23" t="s">
        <v>33</v>
      </c>
      <c r="F143" s="5" t="s">
        <v>13</v>
      </c>
      <c r="G143" s="5">
        <v>2500</v>
      </c>
      <c r="H143" s="5" t="s">
        <v>27</v>
      </c>
    </row>
    <row r="144" spans="1:8" x14ac:dyDescent="0.25">
      <c r="A144" s="5">
        <f t="shared" si="4"/>
        <v>135</v>
      </c>
      <c r="B144" s="5" t="s">
        <v>10</v>
      </c>
      <c r="C144" s="5">
        <v>26244</v>
      </c>
      <c r="D144" s="5">
        <v>2021</v>
      </c>
      <c r="E144" s="23" t="s">
        <v>33</v>
      </c>
      <c r="F144" s="5" t="s">
        <v>13</v>
      </c>
      <c r="G144" s="5">
        <v>2500</v>
      </c>
      <c r="H144" s="5" t="s">
        <v>16</v>
      </c>
    </row>
    <row r="145" spans="1:8" x14ac:dyDescent="0.25">
      <c r="A145" s="5">
        <f t="shared" si="4"/>
        <v>136</v>
      </c>
      <c r="B145" s="5" t="s">
        <v>10</v>
      </c>
      <c r="C145" s="5">
        <v>26265</v>
      </c>
      <c r="D145" s="5">
        <v>2021</v>
      </c>
      <c r="E145" s="23" t="s">
        <v>33</v>
      </c>
      <c r="F145" s="5" t="s">
        <v>13</v>
      </c>
      <c r="G145" s="5">
        <v>2500</v>
      </c>
      <c r="H145" s="5" t="s">
        <v>16</v>
      </c>
    </row>
    <row r="146" spans="1:8" x14ac:dyDescent="0.25">
      <c r="A146" s="5">
        <f t="shared" si="4"/>
        <v>137</v>
      </c>
      <c r="B146" s="5" t="s">
        <v>10</v>
      </c>
      <c r="C146" s="5">
        <v>26332</v>
      </c>
      <c r="D146" s="5">
        <v>2021</v>
      </c>
      <c r="E146" s="23" t="s">
        <v>33</v>
      </c>
      <c r="F146" s="5" t="s">
        <v>13</v>
      </c>
      <c r="G146" s="5">
        <v>2500</v>
      </c>
      <c r="H146" s="5" t="s">
        <v>16</v>
      </c>
    </row>
    <row r="147" spans="1:8" x14ac:dyDescent="0.25">
      <c r="A147" s="5">
        <f t="shared" si="4"/>
        <v>138</v>
      </c>
      <c r="B147" s="5" t="s">
        <v>10</v>
      </c>
      <c r="C147" s="5">
        <v>26351</v>
      </c>
      <c r="D147" s="5">
        <v>2021</v>
      </c>
      <c r="E147" s="23" t="s">
        <v>33</v>
      </c>
      <c r="F147" s="5" t="s">
        <v>13</v>
      </c>
      <c r="G147" s="5">
        <v>2500</v>
      </c>
      <c r="H147" s="5" t="s">
        <v>22</v>
      </c>
    </row>
    <row r="148" spans="1:8" x14ac:dyDescent="0.25">
      <c r="A148" s="5">
        <f t="shared" si="4"/>
        <v>139</v>
      </c>
      <c r="B148" s="5" t="s">
        <v>10</v>
      </c>
      <c r="C148" s="5">
        <v>26355</v>
      </c>
      <c r="D148" s="5">
        <v>2021</v>
      </c>
      <c r="E148" s="23" t="s">
        <v>33</v>
      </c>
      <c r="F148" s="5" t="s">
        <v>13</v>
      </c>
      <c r="G148" s="5">
        <v>2500</v>
      </c>
      <c r="H148" s="5" t="s">
        <v>16</v>
      </c>
    </row>
    <row r="149" spans="1:8" x14ac:dyDescent="0.25">
      <c r="A149" s="5">
        <f t="shared" si="4"/>
        <v>140</v>
      </c>
      <c r="B149" s="17" t="s">
        <v>10</v>
      </c>
      <c r="C149" s="5">
        <v>23690</v>
      </c>
      <c r="D149" s="5">
        <v>2021</v>
      </c>
      <c r="E149" s="23" t="s">
        <v>33</v>
      </c>
      <c r="F149" s="5" t="s">
        <v>26</v>
      </c>
      <c r="G149" s="5">
        <v>10000</v>
      </c>
      <c r="H149" s="5" t="s">
        <v>23</v>
      </c>
    </row>
    <row r="150" spans="1:8" x14ac:dyDescent="0.25">
      <c r="A150" s="5">
        <f t="shared" si="4"/>
        <v>141</v>
      </c>
      <c r="B150" s="5" t="s">
        <v>10</v>
      </c>
      <c r="C150" s="5">
        <v>26401</v>
      </c>
      <c r="D150" s="5">
        <v>2021</v>
      </c>
      <c r="E150" s="23" t="s">
        <v>33</v>
      </c>
      <c r="F150" s="5" t="s">
        <v>13</v>
      </c>
      <c r="G150" s="5">
        <v>2500</v>
      </c>
      <c r="H150" s="5" t="s">
        <v>16</v>
      </c>
    </row>
    <row r="151" spans="1:8" x14ac:dyDescent="0.25">
      <c r="A151" s="5">
        <f t="shared" si="4"/>
        <v>142</v>
      </c>
      <c r="B151" s="5" t="s">
        <v>10</v>
      </c>
      <c r="C151" s="5">
        <v>26418</v>
      </c>
      <c r="D151" s="5">
        <v>2021</v>
      </c>
      <c r="E151" s="23" t="s">
        <v>33</v>
      </c>
      <c r="F151" s="5" t="s">
        <v>13</v>
      </c>
      <c r="G151" s="5">
        <v>2500</v>
      </c>
      <c r="H151" s="5" t="s">
        <v>24</v>
      </c>
    </row>
    <row r="152" spans="1:8" x14ac:dyDescent="0.25">
      <c r="A152" s="5">
        <f t="shared" si="4"/>
        <v>143</v>
      </c>
      <c r="B152" s="5" t="s">
        <v>10</v>
      </c>
      <c r="C152" s="5">
        <v>13733</v>
      </c>
      <c r="D152" s="5">
        <v>2003</v>
      </c>
      <c r="E152" s="23" t="s">
        <v>33</v>
      </c>
      <c r="F152" s="5" t="s">
        <v>13</v>
      </c>
      <c r="G152" s="5">
        <v>2500</v>
      </c>
      <c r="H152" s="5" t="s">
        <v>23</v>
      </c>
    </row>
    <row r="153" spans="1:8" x14ac:dyDescent="0.25">
      <c r="A153" s="5">
        <f t="shared" si="4"/>
        <v>144</v>
      </c>
      <c r="B153" s="5" t="s">
        <v>10</v>
      </c>
      <c r="C153" s="5">
        <v>24792</v>
      </c>
      <c r="D153" s="5">
        <v>2021</v>
      </c>
      <c r="E153" s="23" t="s">
        <v>33</v>
      </c>
      <c r="F153" s="5" t="s">
        <v>13</v>
      </c>
      <c r="G153" s="5">
        <v>2500</v>
      </c>
      <c r="H153" s="5" t="s">
        <v>22</v>
      </c>
    </row>
    <row r="154" spans="1:8" x14ac:dyDescent="0.25">
      <c r="A154" s="5">
        <f t="shared" si="4"/>
        <v>145</v>
      </c>
      <c r="B154" s="5" t="s">
        <v>10</v>
      </c>
      <c r="C154" s="5">
        <v>24881</v>
      </c>
      <c r="D154" s="5">
        <v>2021</v>
      </c>
      <c r="E154" s="23" t="s">
        <v>33</v>
      </c>
      <c r="F154" s="5" t="s">
        <v>13</v>
      </c>
      <c r="G154" s="5">
        <v>2500</v>
      </c>
      <c r="H154" s="5" t="s">
        <v>22</v>
      </c>
    </row>
    <row r="155" spans="1:8" x14ac:dyDescent="0.25">
      <c r="A155" s="5">
        <f t="shared" si="4"/>
        <v>146</v>
      </c>
      <c r="B155" s="5" t="s">
        <v>10</v>
      </c>
      <c r="C155" s="5">
        <v>25142</v>
      </c>
      <c r="D155" s="5">
        <v>2021</v>
      </c>
      <c r="E155" s="23" t="s">
        <v>33</v>
      </c>
      <c r="F155" s="5" t="s">
        <v>13</v>
      </c>
      <c r="G155" s="5">
        <v>2500</v>
      </c>
      <c r="H155" s="5" t="s">
        <v>14</v>
      </c>
    </row>
    <row r="156" spans="1:8" x14ac:dyDescent="0.25">
      <c r="A156" s="5">
        <f t="shared" si="4"/>
        <v>147</v>
      </c>
      <c r="B156" s="5" t="s">
        <v>10</v>
      </c>
      <c r="C156" s="5">
        <v>26793</v>
      </c>
      <c r="D156" s="5">
        <v>2021</v>
      </c>
      <c r="E156" s="23" t="s">
        <v>33</v>
      </c>
      <c r="F156" s="5" t="s">
        <v>13</v>
      </c>
      <c r="G156" s="5">
        <v>2500</v>
      </c>
      <c r="H156" s="5" t="s">
        <v>22</v>
      </c>
    </row>
    <row r="157" spans="1:8" x14ac:dyDescent="0.25">
      <c r="A157" s="5">
        <f t="shared" si="4"/>
        <v>148</v>
      </c>
      <c r="B157" s="5" t="s">
        <v>10</v>
      </c>
      <c r="C157" s="5">
        <v>15528</v>
      </c>
      <c r="D157" s="5">
        <v>2021</v>
      </c>
      <c r="E157" s="23" t="s">
        <v>33</v>
      </c>
      <c r="F157" s="5" t="s">
        <v>13</v>
      </c>
      <c r="G157" s="5">
        <v>5000</v>
      </c>
      <c r="H157" s="5" t="s">
        <v>15</v>
      </c>
    </row>
    <row r="158" spans="1:8" x14ac:dyDescent="0.25">
      <c r="A158" s="5">
        <f t="shared" si="4"/>
        <v>149</v>
      </c>
      <c r="B158" s="5" t="s">
        <v>10</v>
      </c>
      <c r="C158" s="5">
        <v>26958</v>
      </c>
      <c r="D158" s="5">
        <v>2021</v>
      </c>
      <c r="E158" s="23" t="s">
        <v>33</v>
      </c>
      <c r="F158" s="5" t="s">
        <v>13</v>
      </c>
      <c r="G158" s="5">
        <v>2500</v>
      </c>
      <c r="H158" s="5" t="s">
        <v>14</v>
      </c>
    </row>
    <row r="159" spans="1:8" x14ac:dyDescent="0.25">
      <c r="A159" s="5">
        <f t="shared" si="4"/>
        <v>150</v>
      </c>
      <c r="B159" s="5" t="s">
        <v>10</v>
      </c>
      <c r="C159" s="5">
        <v>26977</v>
      </c>
      <c r="D159" s="5">
        <v>2021</v>
      </c>
      <c r="E159" s="23" t="s">
        <v>33</v>
      </c>
      <c r="F159" s="5" t="s">
        <v>13</v>
      </c>
      <c r="G159" s="5">
        <v>2500</v>
      </c>
      <c r="H159" s="5" t="s">
        <v>14</v>
      </c>
    </row>
    <row r="160" spans="1:8" x14ac:dyDescent="0.25">
      <c r="A160" s="5">
        <f t="shared" si="4"/>
        <v>151</v>
      </c>
      <c r="B160" s="5" t="s">
        <v>10</v>
      </c>
      <c r="C160" s="5">
        <v>26981</v>
      </c>
      <c r="D160" s="5">
        <v>2021</v>
      </c>
      <c r="E160" s="23" t="s">
        <v>33</v>
      </c>
      <c r="F160" s="5" t="s">
        <v>13</v>
      </c>
      <c r="G160" s="5">
        <v>2500</v>
      </c>
      <c r="H160" s="5" t="s">
        <v>14</v>
      </c>
    </row>
    <row r="161" spans="1:8" x14ac:dyDescent="0.25">
      <c r="A161" s="5">
        <f t="shared" si="4"/>
        <v>152</v>
      </c>
      <c r="B161" s="5" t="s">
        <v>10</v>
      </c>
      <c r="C161" s="5">
        <v>27000</v>
      </c>
      <c r="D161" s="5">
        <v>2021</v>
      </c>
      <c r="E161" s="23" t="s">
        <v>33</v>
      </c>
      <c r="F161" s="5" t="s">
        <v>13</v>
      </c>
      <c r="G161" s="5">
        <v>2500</v>
      </c>
      <c r="H161" s="5" t="s">
        <v>16</v>
      </c>
    </row>
    <row r="162" spans="1:8" x14ac:dyDescent="0.25">
      <c r="A162" s="5">
        <f t="shared" si="4"/>
        <v>153</v>
      </c>
      <c r="B162" s="5" t="s">
        <v>10</v>
      </c>
      <c r="C162" s="5">
        <v>27116</v>
      </c>
      <c r="D162" s="5">
        <v>2021</v>
      </c>
      <c r="E162" s="23" t="s">
        <v>33</v>
      </c>
      <c r="F162" s="5" t="s">
        <v>13</v>
      </c>
      <c r="G162" s="5">
        <v>2500</v>
      </c>
      <c r="H162" s="5" t="s">
        <v>23</v>
      </c>
    </row>
    <row r="163" spans="1:8" x14ac:dyDescent="0.25">
      <c r="A163" s="5">
        <f t="shared" si="4"/>
        <v>154</v>
      </c>
      <c r="B163" s="5" t="s">
        <v>10</v>
      </c>
      <c r="C163" s="5">
        <v>27122</v>
      </c>
      <c r="D163" s="5">
        <v>2021</v>
      </c>
      <c r="E163" s="23" t="s">
        <v>33</v>
      </c>
      <c r="F163" s="5" t="s">
        <v>13</v>
      </c>
      <c r="G163" s="5">
        <v>2500</v>
      </c>
      <c r="H163" s="5" t="s">
        <v>23</v>
      </c>
    </row>
    <row r="164" spans="1:8" s="11" customFormat="1" x14ac:dyDescent="0.25">
      <c r="A164" s="5">
        <f t="shared" si="4"/>
        <v>155</v>
      </c>
      <c r="B164" s="18" t="s">
        <v>10</v>
      </c>
      <c r="C164" s="18">
        <v>22729</v>
      </c>
      <c r="D164" s="18">
        <v>2021</v>
      </c>
      <c r="E164" s="23" t="s">
        <v>33</v>
      </c>
      <c r="F164" s="18" t="s">
        <v>25</v>
      </c>
      <c r="G164" s="5">
        <v>12000</v>
      </c>
      <c r="H164" s="18" t="s">
        <v>18</v>
      </c>
    </row>
    <row r="165" spans="1:8" s="11" customFormat="1" x14ac:dyDescent="0.25">
      <c r="A165" s="9"/>
      <c r="B165" s="27"/>
      <c r="C165" s="27"/>
      <c r="D165" s="27"/>
      <c r="E165" s="28"/>
      <c r="F165" s="27"/>
      <c r="G165" s="29"/>
      <c r="H165" s="27"/>
    </row>
    <row r="166" spans="1:8" x14ac:dyDescent="0.25">
      <c r="A166" s="22" t="s">
        <v>38</v>
      </c>
    </row>
    <row r="167" spans="1:8" x14ac:dyDescent="0.25">
      <c r="A167" s="5">
        <v>156</v>
      </c>
      <c r="B167" s="5" t="s">
        <v>34</v>
      </c>
      <c r="C167" s="5">
        <v>74</v>
      </c>
      <c r="D167" s="5">
        <v>2021</v>
      </c>
      <c r="E167" s="5" t="s">
        <v>38</v>
      </c>
      <c r="F167" s="5" t="s">
        <v>13</v>
      </c>
      <c r="G167" s="5">
        <v>2500</v>
      </c>
      <c r="H167" s="24" t="s">
        <v>43</v>
      </c>
    </row>
    <row r="168" spans="1:8" x14ac:dyDescent="0.25">
      <c r="A168" s="5">
        <f>A167+1</f>
        <v>157</v>
      </c>
      <c r="B168" s="5" t="s">
        <v>34</v>
      </c>
      <c r="C168" s="5">
        <v>338</v>
      </c>
      <c r="D168" s="5">
        <v>2021</v>
      </c>
      <c r="E168" s="5" t="s">
        <v>38</v>
      </c>
      <c r="F168" s="5" t="s">
        <v>13</v>
      </c>
      <c r="G168" s="5">
        <v>5000</v>
      </c>
      <c r="H168" s="24" t="s">
        <v>39</v>
      </c>
    </row>
    <row r="169" spans="1:8" x14ac:dyDescent="0.25">
      <c r="A169" s="5">
        <f t="shared" ref="A169:A231" si="5">A168+1</f>
        <v>158</v>
      </c>
      <c r="B169" s="5" t="s">
        <v>34</v>
      </c>
      <c r="C169" s="5">
        <v>401</v>
      </c>
      <c r="D169" s="5">
        <v>2021</v>
      </c>
      <c r="E169" s="5" t="s">
        <v>38</v>
      </c>
      <c r="F169" s="5" t="s">
        <v>13</v>
      </c>
      <c r="G169" s="5">
        <v>5000</v>
      </c>
      <c r="H169" s="24" t="s">
        <v>39</v>
      </c>
    </row>
    <row r="170" spans="1:8" x14ac:dyDescent="0.25">
      <c r="A170" s="5">
        <f t="shared" si="5"/>
        <v>159</v>
      </c>
      <c r="B170" s="5" t="s">
        <v>34</v>
      </c>
      <c r="C170" s="5">
        <v>404</v>
      </c>
      <c r="D170" s="5">
        <v>2021</v>
      </c>
      <c r="E170" s="5" t="s">
        <v>38</v>
      </c>
      <c r="F170" s="5" t="s">
        <v>13</v>
      </c>
      <c r="G170" s="5">
        <v>5000</v>
      </c>
      <c r="H170" s="24" t="s">
        <v>39</v>
      </c>
    </row>
    <row r="171" spans="1:8" x14ac:dyDescent="0.25">
      <c r="A171" s="5">
        <f t="shared" si="5"/>
        <v>160</v>
      </c>
      <c r="B171" s="5" t="s">
        <v>34</v>
      </c>
      <c r="C171" s="5">
        <v>412</v>
      </c>
      <c r="D171" s="5">
        <v>2021</v>
      </c>
      <c r="E171" s="5" t="s">
        <v>38</v>
      </c>
      <c r="F171" s="5" t="s">
        <v>13</v>
      </c>
      <c r="G171" s="5">
        <v>5000</v>
      </c>
      <c r="H171" s="24" t="s">
        <v>39</v>
      </c>
    </row>
    <row r="172" spans="1:8" x14ac:dyDescent="0.25">
      <c r="A172" s="5">
        <f t="shared" si="5"/>
        <v>161</v>
      </c>
      <c r="B172" s="5" t="s">
        <v>34</v>
      </c>
      <c r="C172" s="5">
        <v>546</v>
      </c>
      <c r="D172" s="5">
        <v>2019</v>
      </c>
      <c r="E172" s="5" t="s">
        <v>38</v>
      </c>
      <c r="F172" s="5" t="s">
        <v>13</v>
      </c>
      <c r="G172" s="5">
        <v>5000</v>
      </c>
      <c r="H172" s="24" t="s">
        <v>39</v>
      </c>
    </row>
    <row r="173" spans="1:8" x14ac:dyDescent="0.25">
      <c r="A173" s="5">
        <f t="shared" si="5"/>
        <v>162</v>
      </c>
      <c r="B173" s="5" t="s">
        <v>34</v>
      </c>
      <c r="C173" s="5">
        <v>547</v>
      </c>
      <c r="D173" s="5">
        <v>2019</v>
      </c>
      <c r="E173" s="5" t="s">
        <v>38</v>
      </c>
      <c r="F173" s="5" t="s">
        <v>13</v>
      </c>
      <c r="G173" s="5">
        <v>5000</v>
      </c>
      <c r="H173" s="24" t="s">
        <v>39</v>
      </c>
    </row>
    <row r="174" spans="1:8" x14ac:dyDescent="0.25">
      <c r="A174" s="5">
        <f t="shared" si="5"/>
        <v>163</v>
      </c>
      <c r="B174" s="5" t="s">
        <v>34</v>
      </c>
      <c r="C174" s="5">
        <v>549</v>
      </c>
      <c r="D174" s="5">
        <v>2019</v>
      </c>
      <c r="E174" s="5" t="s">
        <v>38</v>
      </c>
      <c r="F174" s="5" t="s">
        <v>13</v>
      </c>
      <c r="G174" s="5">
        <v>5000</v>
      </c>
      <c r="H174" s="24" t="s">
        <v>39</v>
      </c>
    </row>
    <row r="175" spans="1:8" x14ac:dyDescent="0.25">
      <c r="A175" s="5">
        <f t="shared" si="5"/>
        <v>164</v>
      </c>
      <c r="B175" s="5" t="s">
        <v>34</v>
      </c>
      <c r="C175" s="5">
        <v>552</v>
      </c>
      <c r="D175" s="5">
        <v>2019</v>
      </c>
      <c r="E175" s="5" t="s">
        <v>38</v>
      </c>
      <c r="F175" s="5" t="s">
        <v>13</v>
      </c>
      <c r="G175" s="5">
        <v>5000</v>
      </c>
      <c r="H175" s="24" t="s">
        <v>39</v>
      </c>
    </row>
    <row r="176" spans="1:8" x14ac:dyDescent="0.25">
      <c r="A176" s="5">
        <f t="shared" si="5"/>
        <v>165</v>
      </c>
      <c r="B176" s="5" t="s">
        <v>34</v>
      </c>
      <c r="C176" s="5">
        <v>694</v>
      </c>
      <c r="D176" s="5">
        <v>2019</v>
      </c>
      <c r="E176" s="5" t="s">
        <v>38</v>
      </c>
      <c r="F176" s="5" t="s">
        <v>13</v>
      </c>
      <c r="G176" s="5">
        <v>2500</v>
      </c>
      <c r="H176" s="24" t="s">
        <v>47</v>
      </c>
    </row>
    <row r="177" spans="1:8" x14ac:dyDescent="0.25">
      <c r="A177" s="5">
        <f t="shared" si="5"/>
        <v>166</v>
      </c>
      <c r="B177" s="5" t="s">
        <v>10</v>
      </c>
      <c r="C177" s="5">
        <v>1242</v>
      </c>
      <c r="D177" s="5">
        <v>2021</v>
      </c>
      <c r="E177" s="5" t="s">
        <v>38</v>
      </c>
      <c r="F177" s="5" t="s">
        <v>26</v>
      </c>
      <c r="G177" s="5">
        <v>10000</v>
      </c>
      <c r="H177" s="24" t="s">
        <v>42</v>
      </c>
    </row>
    <row r="178" spans="1:8" x14ac:dyDescent="0.25">
      <c r="A178" s="5">
        <f t="shared" si="5"/>
        <v>167</v>
      </c>
      <c r="B178" s="5" t="s">
        <v>34</v>
      </c>
      <c r="C178" s="5">
        <v>1627</v>
      </c>
      <c r="D178" s="5">
        <v>2017</v>
      </c>
      <c r="E178" s="5" t="s">
        <v>38</v>
      </c>
      <c r="F178" s="5" t="s">
        <v>13</v>
      </c>
      <c r="G178" s="5">
        <v>5000</v>
      </c>
      <c r="H178" s="24" t="s">
        <v>19</v>
      </c>
    </row>
    <row r="179" spans="1:8" x14ac:dyDescent="0.25">
      <c r="A179" s="5">
        <f t="shared" si="5"/>
        <v>168</v>
      </c>
      <c r="B179" s="5" t="s">
        <v>10</v>
      </c>
      <c r="C179" s="5">
        <v>3699</v>
      </c>
      <c r="D179" s="5">
        <v>2021</v>
      </c>
      <c r="E179" s="5" t="s">
        <v>38</v>
      </c>
      <c r="F179" s="5" t="s">
        <v>13</v>
      </c>
      <c r="G179" s="5">
        <v>5000</v>
      </c>
      <c r="H179" s="24" t="s">
        <v>18</v>
      </c>
    </row>
    <row r="180" spans="1:8" x14ac:dyDescent="0.25">
      <c r="A180" s="5">
        <f t="shared" si="5"/>
        <v>169</v>
      </c>
      <c r="B180" s="5" t="s">
        <v>10</v>
      </c>
      <c r="C180" s="5">
        <v>3891</v>
      </c>
      <c r="D180" s="5">
        <v>2020</v>
      </c>
      <c r="E180" s="5" t="s">
        <v>38</v>
      </c>
      <c r="F180" s="5" t="s">
        <v>13</v>
      </c>
      <c r="G180" s="5">
        <v>5000</v>
      </c>
      <c r="H180" s="24" t="s">
        <v>23</v>
      </c>
    </row>
    <row r="181" spans="1:8" x14ac:dyDescent="0.25">
      <c r="A181" s="5">
        <f t="shared" si="5"/>
        <v>170</v>
      </c>
      <c r="B181" s="5" t="s">
        <v>10</v>
      </c>
      <c r="C181" s="5">
        <v>3951</v>
      </c>
      <c r="D181" s="5">
        <v>2020</v>
      </c>
      <c r="E181" s="5" t="s">
        <v>38</v>
      </c>
      <c r="F181" s="5" t="s">
        <v>13</v>
      </c>
      <c r="G181" s="5">
        <v>5000</v>
      </c>
      <c r="H181" s="24" t="s">
        <v>18</v>
      </c>
    </row>
    <row r="182" spans="1:8" x14ac:dyDescent="0.25">
      <c r="A182" s="5">
        <f t="shared" si="5"/>
        <v>171</v>
      </c>
      <c r="B182" s="5" t="s">
        <v>10</v>
      </c>
      <c r="C182" s="5">
        <v>8284</v>
      </c>
      <c r="D182" s="5">
        <v>2004</v>
      </c>
      <c r="E182" s="5" t="s">
        <v>38</v>
      </c>
      <c r="F182" s="5" t="s">
        <v>13</v>
      </c>
      <c r="G182" s="5">
        <v>2500</v>
      </c>
      <c r="H182" s="24" t="s">
        <v>22</v>
      </c>
    </row>
    <row r="183" spans="1:8" x14ac:dyDescent="0.25">
      <c r="A183" s="5">
        <f t="shared" si="5"/>
        <v>172</v>
      </c>
      <c r="B183" s="5" t="s">
        <v>10</v>
      </c>
      <c r="C183" s="5">
        <v>12571</v>
      </c>
      <c r="D183" s="5">
        <v>2021</v>
      </c>
      <c r="E183" s="5" t="s">
        <v>38</v>
      </c>
      <c r="F183" s="5" t="s">
        <v>26</v>
      </c>
      <c r="G183" s="5">
        <v>10000</v>
      </c>
      <c r="H183" s="24" t="s">
        <v>15</v>
      </c>
    </row>
    <row r="184" spans="1:8" x14ac:dyDescent="0.25">
      <c r="A184" s="5">
        <f t="shared" si="5"/>
        <v>173</v>
      </c>
      <c r="B184" s="5" t="s">
        <v>10</v>
      </c>
      <c r="C184" s="5">
        <v>14782</v>
      </c>
      <c r="D184" s="5">
        <v>2004</v>
      </c>
      <c r="E184" s="5" t="s">
        <v>38</v>
      </c>
      <c r="F184" s="5" t="s">
        <v>13</v>
      </c>
      <c r="G184" s="5">
        <v>2500</v>
      </c>
      <c r="H184" s="24" t="s">
        <v>19</v>
      </c>
    </row>
    <row r="185" spans="1:8" x14ac:dyDescent="0.25">
      <c r="A185" s="5">
        <f t="shared" si="5"/>
        <v>174</v>
      </c>
      <c r="B185" s="5" t="s">
        <v>10</v>
      </c>
      <c r="C185" s="5">
        <v>17817</v>
      </c>
      <c r="D185" s="5">
        <v>2021</v>
      </c>
      <c r="E185" s="5" t="s">
        <v>38</v>
      </c>
      <c r="F185" s="5" t="s">
        <v>13</v>
      </c>
      <c r="G185" s="5">
        <v>2500</v>
      </c>
      <c r="H185" s="24" t="s">
        <v>17</v>
      </c>
    </row>
    <row r="186" spans="1:8" x14ac:dyDescent="0.25">
      <c r="A186" s="5">
        <f t="shared" si="5"/>
        <v>175</v>
      </c>
      <c r="B186" s="5" t="s">
        <v>10</v>
      </c>
      <c r="C186" s="5">
        <v>20394</v>
      </c>
      <c r="D186" s="5">
        <v>2021</v>
      </c>
      <c r="E186" s="5" t="s">
        <v>38</v>
      </c>
      <c r="F186" s="5" t="s">
        <v>25</v>
      </c>
      <c r="G186" s="5">
        <v>12000</v>
      </c>
      <c r="H186" s="24" t="s">
        <v>29</v>
      </c>
    </row>
    <row r="187" spans="1:8" x14ac:dyDescent="0.25">
      <c r="A187" s="5">
        <f t="shared" si="5"/>
        <v>176</v>
      </c>
      <c r="B187" s="5" t="s">
        <v>10</v>
      </c>
      <c r="C187" s="5">
        <v>21589</v>
      </c>
      <c r="D187" s="5">
        <v>2021</v>
      </c>
      <c r="E187" s="5" t="s">
        <v>38</v>
      </c>
      <c r="F187" s="5" t="s">
        <v>26</v>
      </c>
      <c r="G187" s="5">
        <v>10000</v>
      </c>
      <c r="H187" s="24" t="s">
        <v>46</v>
      </c>
    </row>
    <row r="188" spans="1:8" x14ac:dyDescent="0.25">
      <c r="A188" s="5">
        <f t="shared" si="5"/>
        <v>177</v>
      </c>
      <c r="B188" s="5" t="s">
        <v>10</v>
      </c>
      <c r="C188" s="5">
        <v>21782</v>
      </c>
      <c r="D188" s="5">
        <v>2021</v>
      </c>
      <c r="E188" s="5" t="s">
        <v>38</v>
      </c>
      <c r="F188" s="5" t="s">
        <v>26</v>
      </c>
      <c r="G188" s="5">
        <v>10000</v>
      </c>
      <c r="H188" s="24" t="s">
        <v>24</v>
      </c>
    </row>
    <row r="189" spans="1:8" x14ac:dyDescent="0.25">
      <c r="A189" s="5">
        <f t="shared" si="5"/>
        <v>178</v>
      </c>
      <c r="B189" s="5" t="s">
        <v>10</v>
      </c>
      <c r="C189" s="5">
        <v>21818</v>
      </c>
      <c r="D189" s="5">
        <v>2021</v>
      </c>
      <c r="E189" s="5" t="s">
        <v>38</v>
      </c>
      <c r="F189" s="5" t="s">
        <v>26</v>
      </c>
      <c r="G189" s="5">
        <v>10000</v>
      </c>
      <c r="H189" s="24" t="s">
        <v>22</v>
      </c>
    </row>
    <row r="190" spans="1:8" x14ac:dyDescent="0.25">
      <c r="A190" s="5">
        <f t="shared" si="5"/>
        <v>179</v>
      </c>
      <c r="B190" s="5" t="s">
        <v>10</v>
      </c>
      <c r="C190" s="5">
        <v>23293</v>
      </c>
      <c r="D190" s="5">
        <v>2021</v>
      </c>
      <c r="E190" s="5" t="s">
        <v>38</v>
      </c>
      <c r="F190" s="5" t="s">
        <v>26</v>
      </c>
      <c r="G190" s="5">
        <v>10000</v>
      </c>
      <c r="H190" s="24" t="s">
        <v>23</v>
      </c>
    </row>
    <row r="191" spans="1:8" x14ac:dyDescent="0.25">
      <c r="A191" s="5">
        <f t="shared" si="5"/>
        <v>180</v>
      </c>
      <c r="B191" s="5" t="s">
        <v>10</v>
      </c>
      <c r="C191" s="5">
        <v>23688</v>
      </c>
      <c r="D191" s="5">
        <v>2021</v>
      </c>
      <c r="E191" s="5" t="s">
        <v>38</v>
      </c>
      <c r="F191" s="5" t="s">
        <v>26</v>
      </c>
      <c r="G191" s="5">
        <v>10000</v>
      </c>
      <c r="H191" s="24" t="s">
        <v>45</v>
      </c>
    </row>
    <row r="192" spans="1:8" x14ac:dyDescent="0.25">
      <c r="A192" s="5">
        <f t="shared" si="5"/>
        <v>181</v>
      </c>
      <c r="B192" s="5" t="s">
        <v>10</v>
      </c>
      <c r="C192" s="5">
        <v>23690</v>
      </c>
      <c r="D192" s="5">
        <v>2021</v>
      </c>
      <c r="E192" s="5" t="s">
        <v>38</v>
      </c>
      <c r="F192" s="5" t="s">
        <v>13</v>
      </c>
      <c r="G192" s="5">
        <v>5000</v>
      </c>
      <c r="H192" s="24" t="s">
        <v>23</v>
      </c>
    </row>
    <row r="193" spans="1:8" x14ac:dyDescent="0.25">
      <c r="A193" s="5">
        <f t="shared" si="5"/>
        <v>182</v>
      </c>
      <c r="B193" s="5" t="s">
        <v>10</v>
      </c>
      <c r="C193" s="5">
        <v>23951</v>
      </c>
      <c r="D193" s="5">
        <v>2021</v>
      </c>
      <c r="E193" s="5" t="s">
        <v>38</v>
      </c>
      <c r="F193" s="5" t="s">
        <v>13</v>
      </c>
      <c r="G193" s="5">
        <v>2500</v>
      </c>
      <c r="H193" s="24" t="s">
        <v>17</v>
      </c>
    </row>
    <row r="194" spans="1:8" x14ac:dyDescent="0.25">
      <c r="A194" s="5">
        <f t="shared" si="5"/>
        <v>183</v>
      </c>
      <c r="B194" s="5" t="s">
        <v>10</v>
      </c>
      <c r="C194" s="5">
        <v>24098</v>
      </c>
      <c r="D194" s="5">
        <v>2003</v>
      </c>
      <c r="E194" s="5" t="s">
        <v>38</v>
      </c>
      <c r="F194" s="5" t="s">
        <v>13</v>
      </c>
      <c r="G194" s="5">
        <v>2500</v>
      </c>
      <c r="H194" s="24" t="s">
        <v>15</v>
      </c>
    </row>
    <row r="195" spans="1:8" x14ac:dyDescent="0.25">
      <c r="A195" s="5">
        <f t="shared" si="5"/>
        <v>184</v>
      </c>
      <c r="B195" s="5" t="s">
        <v>10</v>
      </c>
      <c r="C195" s="5">
        <v>24246</v>
      </c>
      <c r="D195" s="5">
        <v>2009</v>
      </c>
      <c r="E195" s="5" t="s">
        <v>38</v>
      </c>
      <c r="F195" s="5" t="s">
        <v>13</v>
      </c>
      <c r="G195" s="5">
        <v>2500</v>
      </c>
      <c r="H195" s="24" t="s">
        <v>41</v>
      </c>
    </row>
    <row r="196" spans="1:8" x14ac:dyDescent="0.25">
      <c r="A196" s="5">
        <f t="shared" si="5"/>
        <v>185</v>
      </c>
      <c r="B196" s="5" t="s">
        <v>10</v>
      </c>
      <c r="C196" s="5">
        <v>27066</v>
      </c>
      <c r="D196" s="5">
        <v>2021</v>
      </c>
      <c r="E196" s="5" t="s">
        <v>38</v>
      </c>
      <c r="F196" s="5" t="s">
        <v>13</v>
      </c>
      <c r="G196" s="5">
        <v>2500</v>
      </c>
      <c r="H196" s="24" t="s">
        <v>22</v>
      </c>
    </row>
    <row r="197" spans="1:8" x14ac:dyDescent="0.25">
      <c r="A197" s="5">
        <f t="shared" si="5"/>
        <v>186</v>
      </c>
      <c r="B197" s="5" t="s">
        <v>10</v>
      </c>
      <c r="C197" s="5">
        <v>27330</v>
      </c>
      <c r="D197" s="5">
        <v>2021</v>
      </c>
      <c r="E197" s="5" t="s">
        <v>38</v>
      </c>
      <c r="F197" s="5" t="s">
        <v>13</v>
      </c>
      <c r="G197" s="5">
        <v>2500</v>
      </c>
      <c r="H197" s="24" t="s">
        <v>14</v>
      </c>
    </row>
    <row r="198" spans="1:8" x14ac:dyDescent="0.25">
      <c r="A198" s="5">
        <f t="shared" si="5"/>
        <v>187</v>
      </c>
      <c r="B198" s="5" t="s">
        <v>10</v>
      </c>
      <c r="C198" s="5">
        <v>27347</v>
      </c>
      <c r="D198" s="5">
        <v>2021</v>
      </c>
      <c r="E198" s="5" t="s">
        <v>38</v>
      </c>
      <c r="F198" s="5" t="s">
        <v>13</v>
      </c>
      <c r="G198" s="5">
        <v>2500</v>
      </c>
      <c r="H198" s="24" t="s">
        <v>14</v>
      </c>
    </row>
    <row r="199" spans="1:8" x14ac:dyDescent="0.25">
      <c r="A199" s="5">
        <f t="shared" si="5"/>
        <v>188</v>
      </c>
      <c r="B199" s="5" t="s">
        <v>10</v>
      </c>
      <c r="C199" s="5">
        <v>27352</v>
      </c>
      <c r="D199" s="5">
        <v>2021</v>
      </c>
      <c r="E199" s="5" t="s">
        <v>38</v>
      </c>
      <c r="F199" s="5" t="s">
        <v>13</v>
      </c>
      <c r="G199" s="5">
        <v>2500</v>
      </c>
      <c r="H199" s="24" t="s">
        <v>23</v>
      </c>
    </row>
    <row r="200" spans="1:8" x14ac:dyDescent="0.25">
      <c r="A200" s="5">
        <f t="shared" si="5"/>
        <v>189</v>
      </c>
      <c r="B200" s="5" t="s">
        <v>10</v>
      </c>
      <c r="C200" s="5">
        <v>27504</v>
      </c>
      <c r="D200" s="5">
        <v>2021</v>
      </c>
      <c r="E200" s="5" t="s">
        <v>38</v>
      </c>
      <c r="F200" s="5" t="s">
        <v>13</v>
      </c>
      <c r="G200" s="5">
        <v>2500</v>
      </c>
      <c r="H200" s="24" t="s">
        <v>22</v>
      </c>
    </row>
    <row r="201" spans="1:8" x14ac:dyDescent="0.25">
      <c r="A201" s="5">
        <f t="shared" si="5"/>
        <v>190</v>
      </c>
      <c r="B201" s="5" t="s">
        <v>10</v>
      </c>
      <c r="C201" s="5">
        <v>27519</v>
      </c>
      <c r="D201" s="5">
        <v>2021</v>
      </c>
      <c r="E201" s="5" t="s">
        <v>38</v>
      </c>
      <c r="F201" s="5" t="s">
        <v>13</v>
      </c>
      <c r="G201" s="5">
        <v>2500</v>
      </c>
      <c r="H201" s="24" t="s">
        <v>22</v>
      </c>
    </row>
    <row r="202" spans="1:8" x14ac:dyDescent="0.25">
      <c r="A202" s="5">
        <f t="shared" si="5"/>
        <v>191</v>
      </c>
      <c r="B202" s="5" t="s">
        <v>10</v>
      </c>
      <c r="C202" s="5">
        <v>27643</v>
      </c>
      <c r="D202" s="5">
        <v>2021</v>
      </c>
      <c r="E202" s="5" t="s">
        <v>38</v>
      </c>
      <c r="F202" s="5" t="s">
        <v>13</v>
      </c>
      <c r="G202" s="5">
        <v>2500</v>
      </c>
      <c r="H202" s="24" t="s">
        <v>16</v>
      </c>
    </row>
    <row r="203" spans="1:8" x14ac:dyDescent="0.25">
      <c r="A203" s="5">
        <f t="shared" si="5"/>
        <v>192</v>
      </c>
      <c r="B203" s="5" t="s">
        <v>10</v>
      </c>
      <c r="C203" s="5">
        <v>27680</v>
      </c>
      <c r="D203" s="5">
        <v>2021</v>
      </c>
      <c r="E203" s="5" t="s">
        <v>38</v>
      </c>
      <c r="F203" s="5" t="s">
        <v>13</v>
      </c>
      <c r="G203" s="5">
        <v>2500</v>
      </c>
      <c r="H203" s="24" t="s">
        <v>40</v>
      </c>
    </row>
    <row r="204" spans="1:8" x14ac:dyDescent="0.25">
      <c r="A204" s="5">
        <f t="shared" si="5"/>
        <v>193</v>
      </c>
      <c r="B204" s="5" t="s">
        <v>10</v>
      </c>
      <c r="C204" s="5">
        <v>27828</v>
      </c>
      <c r="D204" s="5">
        <v>2021</v>
      </c>
      <c r="E204" s="5" t="s">
        <v>38</v>
      </c>
      <c r="F204" s="5" t="s">
        <v>13</v>
      </c>
      <c r="G204" s="5">
        <v>2500</v>
      </c>
      <c r="H204" s="24" t="s">
        <v>40</v>
      </c>
    </row>
    <row r="205" spans="1:8" x14ac:dyDescent="0.25">
      <c r="A205" s="5">
        <f t="shared" si="5"/>
        <v>194</v>
      </c>
      <c r="B205" s="5" t="s">
        <v>10</v>
      </c>
      <c r="C205" s="5">
        <v>28009</v>
      </c>
      <c r="D205" s="5">
        <v>2021</v>
      </c>
      <c r="E205" s="5" t="s">
        <v>38</v>
      </c>
      <c r="F205" s="5" t="s">
        <v>13</v>
      </c>
      <c r="G205" s="5">
        <v>2500</v>
      </c>
      <c r="H205" s="24" t="s">
        <v>14</v>
      </c>
    </row>
    <row r="206" spans="1:8" x14ac:dyDescent="0.25">
      <c r="A206" s="5">
        <f t="shared" si="5"/>
        <v>195</v>
      </c>
      <c r="B206" s="5" t="s">
        <v>10</v>
      </c>
      <c r="C206" s="5">
        <v>28121</v>
      </c>
      <c r="D206" s="5">
        <v>2021</v>
      </c>
      <c r="E206" s="5" t="s">
        <v>38</v>
      </c>
      <c r="F206" s="5" t="s">
        <v>13</v>
      </c>
      <c r="G206" s="5">
        <v>2500</v>
      </c>
      <c r="H206" s="24" t="s">
        <v>14</v>
      </c>
    </row>
    <row r="207" spans="1:8" x14ac:dyDescent="0.25">
      <c r="A207" s="5">
        <f t="shared" si="5"/>
        <v>196</v>
      </c>
      <c r="B207" s="5" t="s">
        <v>10</v>
      </c>
      <c r="C207" s="5">
        <v>28178</v>
      </c>
      <c r="D207" s="5">
        <v>2021</v>
      </c>
      <c r="E207" s="5" t="s">
        <v>38</v>
      </c>
      <c r="F207" s="5" t="s">
        <v>13</v>
      </c>
      <c r="G207" s="5">
        <v>2500</v>
      </c>
      <c r="H207" s="24" t="s">
        <v>16</v>
      </c>
    </row>
    <row r="208" spans="1:8" x14ac:dyDescent="0.25">
      <c r="A208" s="5">
        <f t="shared" si="5"/>
        <v>197</v>
      </c>
      <c r="B208" s="5" t="s">
        <v>10</v>
      </c>
      <c r="C208" s="5">
        <v>28578</v>
      </c>
      <c r="D208" s="5">
        <v>2021</v>
      </c>
      <c r="E208" s="5" t="s">
        <v>38</v>
      </c>
      <c r="F208" s="5" t="s">
        <v>13</v>
      </c>
      <c r="G208" s="5">
        <v>2500</v>
      </c>
      <c r="H208" s="24" t="s">
        <v>16</v>
      </c>
    </row>
    <row r="209" spans="1:8" x14ac:dyDescent="0.25">
      <c r="A209" s="5">
        <f t="shared" si="5"/>
        <v>198</v>
      </c>
      <c r="B209" s="5" t="s">
        <v>10</v>
      </c>
      <c r="C209" s="5">
        <v>28596</v>
      </c>
      <c r="D209" s="5">
        <v>2021</v>
      </c>
      <c r="E209" s="5" t="s">
        <v>38</v>
      </c>
      <c r="F209" s="5" t="s">
        <v>13</v>
      </c>
      <c r="G209" s="5">
        <v>2500</v>
      </c>
      <c r="H209" s="24" t="s">
        <v>44</v>
      </c>
    </row>
    <row r="210" spans="1:8" x14ac:dyDescent="0.25">
      <c r="A210" s="5">
        <f t="shared" si="5"/>
        <v>199</v>
      </c>
      <c r="B210" s="5" t="s">
        <v>10</v>
      </c>
      <c r="C210" s="5">
        <v>28597</v>
      </c>
      <c r="D210" s="5">
        <v>2021</v>
      </c>
      <c r="E210" s="5" t="s">
        <v>38</v>
      </c>
      <c r="F210" s="5" t="s">
        <v>13</v>
      </c>
      <c r="G210" s="5">
        <v>2500</v>
      </c>
      <c r="H210" s="24" t="s">
        <v>14</v>
      </c>
    </row>
    <row r="211" spans="1:8" x14ac:dyDescent="0.25">
      <c r="A211" s="5">
        <f t="shared" si="5"/>
        <v>200</v>
      </c>
      <c r="B211" s="5" t="s">
        <v>10</v>
      </c>
      <c r="C211" s="5">
        <v>28602</v>
      </c>
      <c r="D211" s="5">
        <v>2021</v>
      </c>
      <c r="E211" s="5" t="s">
        <v>38</v>
      </c>
      <c r="F211" s="5" t="s">
        <v>13</v>
      </c>
      <c r="G211" s="5">
        <v>2500</v>
      </c>
      <c r="H211" s="24" t="s">
        <v>14</v>
      </c>
    </row>
    <row r="212" spans="1:8" x14ac:dyDescent="0.25">
      <c r="A212" s="5">
        <f t="shared" si="5"/>
        <v>201</v>
      </c>
      <c r="B212" s="5" t="s">
        <v>10</v>
      </c>
      <c r="C212" s="5">
        <v>28614</v>
      </c>
      <c r="D212" s="5">
        <v>2021</v>
      </c>
      <c r="E212" s="5" t="s">
        <v>38</v>
      </c>
      <c r="F212" s="5" t="s">
        <v>13</v>
      </c>
      <c r="G212" s="5">
        <v>2500</v>
      </c>
      <c r="H212" s="24" t="s">
        <v>16</v>
      </c>
    </row>
    <row r="213" spans="1:8" x14ac:dyDescent="0.25">
      <c r="A213" s="5">
        <f t="shared" si="5"/>
        <v>202</v>
      </c>
      <c r="B213" s="5" t="s">
        <v>10</v>
      </c>
      <c r="C213" s="5">
        <v>28616</v>
      </c>
      <c r="D213" s="5">
        <v>2021</v>
      </c>
      <c r="E213" s="5" t="s">
        <v>38</v>
      </c>
      <c r="F213" s="5" t="s">
        <v>13</v>
      </c>
      <c r="G213" s="5">
        <v>2500</v>
      </c>
      <c r="H213" s="24" t="s">
        <v>14</v>
      </c>
    </row>
    <row r="214" spans="1:8" x14ac:dyDescent="0.25">
      <c r="A214" s="5">
        <f t="shared" si="5"/>
        <v>203</v>
      </c>
      <c r="B214" s="5" t="s">
        <v>10</v>
      </c>
      <c r="C214" s="5">
        <v>28622</v>
      </c>
      <c r="D214" s="5">
        <v>2021</v>
      </c>
      <c r="E214" s="5" t="s">
        <v>38</v>
      </c>
      <c r="F214" s="5" t="s">
        <v>13</v>
      </c>
      <c r="G214" s="5">
        <v>2500</v>
      </c>
      <c r="H214" s="24" t="s">
        <v>16</v>
      </c>
    </row>
    <row r="215" spans="1:8" x14ac:dyDescent="0.25">
      <c r="A215" s="5">
        <f t="shared" si="5"/>
        <v>204</v>
      </c>
      <c r="B215" s="5" t="s">
        <v>10</v>
      </c>
      <c r="C215" s="5">
        <v>28624</v>
      </c>
      <c r="D215" s="5">
        <v>2021</v>
      </c>
      <c r="E215" s="5" t="s">
        <v>38</v>
      </c>
      <c r="F215" s="5" t="s">
        <v>13</v>
      </c>
      <c r="G215" s="5">
        <v>2500</v>
      </c>
      <c r="H215" s="24" t="s">
        <v>16</v>
      </c>
    </row>
    <row r="216" spans="1:8" x14ac:dyDescent="0.25">
      <c r="A216" s="5">
        <f t="shared" si="5"/>
        <v>205</v>
      </c>
      <c r="B216" s="5" t="s">
        <v>10</v>
      </c>
      <c r="C216" s="5">
        <v>28642</v>
      </c>
      <c r="D216" s="5">
        <v>2021</v>
      </c>
      <c r="E216" s="5" t="s">
        <v>38</v>
      </c>
      <c r="F216" s="5" t="s">
        <v>13</v>
      </c>
      <c r="G216" s="5">
        <v>2500</v>
      </c>
      <c r="H216" s="24" t="s">
        <v>15</v>
      </c>
    </row>
    <row r="217" spans="1:8" x14ac:dyDescent="0.25">
      <c r="A217" s="5">
        <f t="shared" si="5"/>
        <v>206</v>
      </c>
      <c r="B217" s="5" t="s">
        <v>10</v>
      </c>
      <c r="C217" s="5">
        <v>28645</v>
      </c>
      <c r="D217" s="5">
        <v>2021</v>
      </c>
      <c r="E217" s="5" t="s">
        <v>38</v>
      </c>
      <c r="F217" s="5" t="s">
        <v>13</v>
      </c>
      <c r="G217" s="5">
        <v>2500</v>
      </c>
      <c r="H217" s="24" t="s">
        <v>15</v>
      </c>
    </row>
    <row r="218" spans="1:8" x14ac:dyDescent="0.25">
      <c r="A218" s="5">
        <f t="shared" si="5"/>
        <v>207</v>
      </c>
      <c r="B218" s="5" t="s">
        <v>10</v>
      </c>
      <c r="C218" s="5">
        <v>28650</v>
      </c>
      <c r="D218" s="5">
        <v>2021</v>
      </c>
      <c r="E218" s="5" t="s">
        <v>38</v>
      </c>
      <c r="F218" s="5" t="s">
        <v>13</v>
      </c>
      <c r="G218" s="5">
        <v>2500</v>
      </c>
      <c r="H218" s="24" t="s">
        <v>15</v>
      </c>
    </row>
    <row r="219" spans="1:8" x14ac:dyDescent="0.25">
      <c r="A219" s="5">
        <f t="shared" si="5"/>
        <v>208</v>
      </c>
      <c r="B219" s="5" t="s">
        <v>10</v>
      </c>
      <c r="C219" s="5">
        <v>28652</v>
      </c>
      <c r="D219" s="5">
        <v>2021</v>
      </c>
      <c r="E219" s="5" t="s">
        <v>38</v>
      </c>
      <c r="F219" s="5" t="s">
        <v>13</v>
      </c>
      <c r="G219" s="5">
        <v>2500</v>
      </c>
      <c r="H219" s="24" t="s">
        <v>15</v>
      </c>
    </row>
    <row r="220" spans="1:8" x14ac:dyDescent="0.25">
      <c r="A220" s="5">
        <f t="shared" si="5"/>
        <v>209</v>
      </c>
      <c r="B220" s="5" t="s">
        <v>10</v>
      </c>
      <c r="C220" s="5">
        <v>28658</v>
      </c>
      <c r="D220" s="5">
        <v>2021</v>
      </c>
      <c r="E220" s="5" t="s">
        <v>38</v>
      </c>
      <c r="F220" s="5" t="s">
        <v>13</v>
      </c>
      <c r="G220" s="5">
        <v>2500</v>
      </c>
      <c r="H220" s="24" t="s">
        <v>16</v>
      </c>
    </row>
    <row r="221" spans="1:8" x14ac:dyDescent="0.25">
      <c r="A221" s="5">
        <f t="shared" si="5"/>
        <v>210</v>
      </c>
      <c r="B221" s="5" t="s">
        <v>10</v>
      </c>
      <c r="C221" s="5">
        <v>28659</v>
      </c>
      <c r="D221" s="5">
        <v>2021</v>
      </c>
      <c r="E221" s="5" t="s">
        <v>38</v>
      </c>
      <c r="F221" s="5" t="s">
        <v>13</v>
      </c>
      <c r="G221" s="5">
        <v>2500</v>
      </c>
      <c r="H221" s="24" t="s">
        <v>17</v>
      </c>
    </row>
    <row r="222" spans="1:8" x14ac:dyDescent="0.25">
      <c r="A222" s="5">
        <f t="shared" si="5"/>
        <v>211</v>
      </c>
      <c r="B222" s="5" t="s">
        <v>10</v>
      </c>
      <c r="C222" s="5">
        <v>28679</v>
      </c>
      <c r="D222" s="5">
        <v>2021</v>
      </c>
      <c r="E222" s="5" t="s">
        <v>38</v>
      </c>
      <c r="F222" s="5" t="s">
        <v>13</v>
      </c>
      <c r="G222" s="5">
        <v>2500</v>
      </c>
      <c r="H222" s="24" t="s">
        <v>16</v>
      </c>
    </row>
    <row r="223" spans="1:8" x14ac:dyDescent="0.25">
      <c r="A223" s="5">
        <f t="shared" si="5"/>
        <v>212</v>
      </c>
      <c r="B223" s="5" t="s">
        <v>10</v>
      </c>
      <c r="C223" s="5">
        <v>28793</v>
      </c>
      <c r="D223" s="5">
        <v>2021</v>
      </c>
      <c r="E223" s="5" t="s">
        <v>38</v>
      </c>
      <c r="F223" s="5" t="s">
        <v>13</v>
      </c>
      <c r="G223" s="5">
        <v>2500</v>
      </c>
      <c r="H223" s="24" t="s">
        <v>16</v>
      </c>
    </row>
    <row r="224" spans="1:8" x14ac:dyDescent="0.25">
      <c r="A224" s="5">
        <f t="shared" si="5"/>
        <v>213</v>
      </c>
      <c r="B224" s="5" t="s">
        <v>10</v>
      </c>
      <c r="C224" s="5">
        <v>28902</v>
      </c>
      <c r="D224" s="5">
        <v>2021</v>
      </c>
      <c r="E224" s="5" t="s">
        <v>38</v>
      </c>
      <c r="F224" s="5" t="s">
        <v>13</v>
      </c>
      <c r="G224" s="5">
        <v>2500</v>
      </c>
      <c r="H224" s="24" t="s">
        <v>16</v>
      </c>
    </row>
    <row r="225" spans="1:8" x14ac:dyDescent="0.25">
      <c r="A225" s="5">
        <f t="shared" si="5"/>
        <v>214</v>
      </c>
      <c r="B225" s="5" t="s">
        <v>10</v>
      </c>
      <c r="C225" s="5">
        <v>29002</v>
      </c>
      <c r="D225" s="5">
        <v>2021</v>
      </c>
      <c r="E225" s="5" t="s">
        <v>38</v>
      </c>
      <c r="F225" s="5" t="s">
        <v>13</v>
      </c>
      <c r="G225" s="5">
        <v>2500</v>
      </c>
      <c r="H225" s="24" t="s">
        <v>23</v>
      </c>
    </row>
    <row r="226" spans="1:8" x14ac:dyDescent="0.25">
      <c r="A226" s="5">
        <f t="shared" si="5"/>
        <v>215</v>
      </c>
      <c r="B226" s="5" t="s">
        <v>10</v>
      </c>
      <c r="C226" s="5">
        <v>29126</v>
      </c>
      <c r="D226" s="5">
        <v>2021</v>
      </c>
      <c r="E226" s="5" t="s">
        <v>38</v>
      </c>
      <c r="F226" s="5" t="s">
        <v>13</v>
      </c>
      <c r="G226" s="5">
        <v>2500</v>
      </c>
      <c r="H226" s="24" t="s">
        <v>14</v>
      </c>
    </row>
    <row r="227" spans="1:8" x14ac:dyDescent="0.25">
      <c r="A227" s="5">
        <f t="shared" si="5"/>
        <v>216</v>
      </c>
      <c r="B227" s="5" t="s">
        <v>10</v>
      </c>
      <c r="C227" s="5">
        <v>29161</v>
      </c>
      <c r="D227" s="5">
        <v>2021</v>
      </c>
      <c r="E227" s="5" t="s">
        <v>38</v>
      </c>
      <c r="F227" s="5" t="s">
        <v>13</v>
      </c>
      <c r="G227" s="5">
        <v>2500</v>
      </c>
      <c r="H227" s="24" t="s">
        <v>16</v>
      </c>
    </row>
    <row r="228" spans="1:8" x14ac:dyDescent="0.25">
      <c r="A228" s="5">
        <f t="shared" si="5"/>
        <v>217</v>
      </c>
      <c r="B228" s="5" t="s">
        <v>10</v>
      </c>
      <c r="C228" s="5">
        <v>29226</v>
      </c>
      <c r="D228" s="5">
        <v>2021</v>
      </c>
      <c r="E228" s="5" t="s">
        <v>38</v>
      </c>
      <c r="F228" s="5" t="s">
        <v>13</v>
      </c>
      <c r="G228" s="5">
        <v>2500</v>
      </c>
      <c r="H228" s="24" t="s">
        <v>16</v>
      </c>
    </row>
    <row r="229" spans="1:8" x14ac:dyDescent="0.25">
      <c r="A229" s="5">
        <f t="shared" si="5"/>
        <v>218</v>
      </c>
      <c r="B229" s="5" t="s">
        <v>37</v>
      </c>
      <c r="C229" s="5">
        <v>29357</v>
      </c>
      <c r="D229" s="5">
        <v>2021</v>
      </c>
      <c r="E229" s="5" t="s">
        <v>38</v>
      </c>
      <c r="F229" s="5" t="s">
        <v>13</v>
      </c>
      <c r="G229" s="5">
        <v>2500</v>
      </c>
      <c r="H229" s="24" t="s">
        <v>16</v>
      </c>
    </row>
    <row r="230" spans="1:8" x14ac:dyDescent="0.25">
      <c r="A230" s="5">
        <f t="shared" si="5"/>
        <v>219</v>
      </c>
      <c r="B230" s="5" t="s">
        <v>10</v>
      </c>
      <c r="C230" s="5">
        <v>29397</v>
      </c>
      <c r="D230" s="5">
        <v>2021</v>
      </c>
      <c r="E230" s="5" t="s">
        <v>38</v>
      </c>
      <c r="F230" s="5" t="s">
        <v>13</v>
      </c>
      <c r="G230" s="5">
        <v>2500</v>
      </c>
      <c r="H230" s="24" t="s">
        <v>16</v>
      </c>
    </row>
    <row r="231" spans="1:8" x14ac:dyDescent="0.25">
      <c r="A231" s="5">
        <f t="shared" si="5"/>
        <v>220</v>
      </c>
      <c r="B231" s="5" t="s">
        <v>37</v>
      </c>
      <c r="C231" s="5">
        <v>29420</v>
      </c>
      <c r="D231" s="5">
        <v>2021</v>
      </c>
      <c r="E231" s="5" t="s">
        <v>38</v>
      </c>
      <c r="F231" s="5" t="s">
        <v>13</v>
      </c>
      <c r="G231" s="5">
        <v>2500</v>
      </c>
      <c r="H231" s="24" t="s">
        <v>16</v>
      </c>
    </row>
    <row r="232" spans="1:8" x14ac:dyDescent="0.25">
      <c r="A232" s="5">
        <f t="shared" ref="A232:A260" si="6">A231+1</f>
        <v>221</v>
      </c>
      <c r="B232" s="5" t="s">
        <v>10</v>
      </c>
      <c r="C232" s="5">
        <v>29457</v>
      </c>
      <c r="D232" s="5">
        <v>2021</v>
      </c>
      <c r="E232" s="5" t="s">
        <v>38</v>
      </c>
      <c r="F232" s="5" t="s">
        <v>13</v>
      </c>
      <c r="G232" s="5">
        <v>2500</v>
      </c>
      <c r="H232" s="24" t="s">
        <v>16</v>
      </c>
    </row>
    <row r="233" spans="1:8" x14ac:dyDescent="0.25">
      <c r="A233" s="5">
        <f t="shared" si="6"/>
        <v>222</v>
      </c>
      <c r="B233" s="5" t="s">
        <v>10</v>
      </c>
      <c r="C233" s="5">
        <v>29461</v>
      </c>
      <c r="D233" s="5">
        <v>2021</v>
      </c>
      <c r="E233" s="5" t="s">
        <v>38</v>
      </c>
      <c r="F233" s="5" t="s">
        <v>13</v>
      </c>
      <c r="G233" s="5">
        <v>2500</v>
      </c>
      <c r="H233" s="24" t="s">
        <v>43</v>
      </c>
    </row>
    <row r="234" spans="1:8" x14ac:dyDescent="0.25">
      <c r="A234" s="5">
        <f t="shared" si="6"/>
        <v>223</v>
      </c>
      <c r="B234" s="5" t="s">
        <v>10</v>
      </c>
      <c r="C234" s="5">
        <v>29575</v>
      </c>
      <c r="D234" s="5">
        <v>2021</v>
      </c>
      <c r="E234" s="5" t="s">
        <v>38</v>
      </c>
      <c r="F234" s="5" t="s">
        <v>13</v>
      </c>
      <c r="G234" s="5">
        <v>2500</v>
      </c>
      <c r="H234" s="24" t="s">
        <v>16</v>
      </c>
    </row>
    <row r="235" spans="1:8" x14ac:dyDescent="0.25">
      <c r="A235" s="5">
        <f t="shared" si="6"/>
        <v>224</v>
      </c>
      <c r="B235" s="5" t="s">
        <v>10</v>
      </c>
      <c r="C235" s="5">
        <v>29590</v>
      </c>
      <c r="D235" s="5">
        <v>2021</v>
      </c>
      <c r="E235" s="5" t="s">
        <v>38</v>
      </c>
      <c r="F235" s="5" t="s">
        <v>13</v>
      </c>
      <c r="G235" s="5">
        <v>2500</v>
      </c>
      <c r="H235" s="24" t="s">
        <v>17</v>
      </c>
    </row>
    <row r="236" spans="1:8" x14ac:dyDescent="0.25">
      <c r="A236" s="5">
        <f t="shared" si="6"/>
        <v>225</v>
      </c>
      <c r="B236" s="5" t="s">
        <v>10</v>
      </c>
      <c r="C236" s="5">
        <v>29599</v>
      </c>
      <c r="D236" s="5">
        <v>2021</v>
      </c>
      <c r="E236" s="5" t="s">
        <v>38</v>
      </c>
      <c r="F236" s="5" t="s">
        <v>13</v>
      </c>
      <c r="G236" s="5">
        <v>2500</v>
      </c>
      <c r="H236" s="24" t="s">
        <v>17</v>
      </c>
    </row>
    <row r="237" spans="1:8" x14ac:dyDescent="0.25">
      <c r="A237" s="5">
        <f t="shared" si="6"/>
        <v>226</v>
      </c>
      <c r="B237" s="5" t="s">
        <v>37</v>
      </c>
      <c r="C237" s="5">
        <v>29658</v>
      </c>
      <c r="D237" s="5">
        <v>2021</v>
      </c>
      <c r="E237" s="5" t="s">
        <v>38</v>
      </c>
      <c r="F237" s="5" t="s">
        <v>13</v>
      </c>
      <c r="G237" s="5">
        <v>2500</v>
      </c>
      <c r="H237" s="24" t="s">
        <v>44</v>
      </c>
    </row>
    <row r="238" spans="1:8" x14ac:dyDescent="0.25">
      <c r="A238" s="5">
        <f t="shared" si="6"/>
        <v>227</v>
      </c>
      <c r="B238" s="5" t="s">
        <v>10</v>
      </c>
      <c r="C238" s="5">
        <v>29795</v>
      </c>
      <c r="D238" s="5">
        <v>2021</v>
      </c>
      <c r="E238" s="5" t="s">
        <v>38</v>
      </c>
      <c r="F238" s="5" t="s">
        <v>13</v>
      </c>
      <c r="G238" s="5">
        <v>2500</v>
      </c>
      <c r="H238" s="24" t="s">
        <v>44</v>
      </c>
    </row>
    <row r="239" spans="1:8" x14ac:dyDescent="0.25">
      <c r="A239" s="5">
        <f t="shared" si="6"/>
        <v>228</v>
      </c>
      <c r="B239" s="5" t="s">
        <v>10</v>
      </c>
      <c r="C239" s="5">
        <v>29947</v>
      </c>
      <c r="D239" s="5">
        <v>2021</v>
      </c>
      <c r="E239" s="5" t="s">
        <v>38</v>
      </c>
      <c r="F239" s="5" t="s">
        <v>13</v>
      </c>
      <c r="G239" s="5">
        <v>2500</v>
      </c>
      <c r="H239" s="24" t="s">
        <v>40</v>
      </c>
    </row>
    <row r="240" spans="1:8" x14ac:dyDescent="0.25">
      <c r="A240" s="5">
        <f t="shared" si="6"/>
        <v>229</v>
      </c>
      <c r="B240" s="5" t="s">
        <v>10</v>
      </c>
      <c r="C240" s="5">
        <v>29973</v>
      </c>
      <c r="D240" s="5">
        <v>2021</v>
      </c>
      <c r="E240" s="5" t="s">
        <v>38</v>
      </c>
      <c r="F240" s="5" t="s">
        <v>13</v>
      </c>
      <c r="G240" s="5">
        <v>2500</v>
      </c>
      <c r="H240" s="24" t="s">
        <v>27</v>
      </c>
    </row>
    <row r="241" spans="1:8" x14ac:dyDescent="0.25">
      <c r="A241" s="5">
        <f t="shared" si="6"/>
        <v>230</v>
      </c>
      <c r="B241" s="5" t="s">
        <v>10</v>
      </c>
      <c r="C241" s="5">
        <v>30169</v>
      </c>
      <c r="D241" s="5">
        <v>2021</v>
      </c>
      <c r="E241" s="5" t="s">
        <v>38</v>
      </c>
      <c r="F241" s="5" t="s">
        <v>13</v>
      </c>
      <c r="G241" s="5">
        <v>2500</v>
      </c>
      <c r="H241" s="24" t="s">
        <v>16</v>
      </c>
    </row>
    <row r="242" spans="1:8" x14ac:dyDescent="0.25">
      <c r="A242" s="5">
        <f t="shared" si="6"/>
        <v>231</v>
      </c>
      <c r="B242" s="5" t="s">
        <v>10</v>
      </c>
      <c r="C242" s="5">
        <v>30212</v>
      </c>
      <c r="D242" s="5">
        <v>2021</v>
      </c>
      <c r="E242" s="5" t="s">
        <v>38</v>
      </c>
      <c r="F242" s="5" t="s">
        <v>13</v>
      </c>
      <c r="G242" s="5">
        <v>2500</v>
      </c>
      <c r="H242" s="24" t="s">
        <v>16</v>
      </c>
    </row>
    <row r="243" spans="1:8" x14ac:dyDescent="0.25">
      <c r="A243" s="5">
        <f t="shared" si="6"/>
        <v>232</v>
      </c>
      <c r="B243" s="5" t="s">
        <v>10</v>
      </c>
      <c r="C243" s="5">
        <v>30308</v>
      </c>
      <c r="D243" s="5">
        <v>2021</v>
      </c>
      <c r="E243" s="5" t="s">
        <v>38</v>
      </c>
      <c r="F243" s="5" t="s">
        <v>13</v>
      </c>
      <c r="G243" s="5">
        <v>2500</v>
      </c>
      <c r="H243" s="24" t="s">
        <v>40</v>
      </c>
    </row>
    <row r="244" spans="1:8" x14ac:dyDescent="0.25">
      <c r="A244" s="5">
        <f t="shared" si="6"/>
        <v>233</v>
      </c>
      <c r="B244" s="5" t="s">
        <v>10</v>
      </c>
      <c r="C244" s="5">
        <v>30347</v>
      </c>
      <c r="D244" s="5">
        <v>2021</v>
      </c>
      <c r="E244" s="5" t="s">
        <v>38</v>
      </c>
      <c r="F244" s="5" t="s">
        <v>13</v>
      </c>
      <c r="G244" s="5">
        <v>2500</v>
      </c>
      <c r="H244" s="24" t="s">
        <v>16</v>
      </c>
    </row>
    <row r="245" spans="1:8" x14ac:dyDescent="0.25">
      <c r="A245" s="5">
        <f t="shared" si="6"/>
        <v>234</v>
      </c>
      <c r="B245" s="5" t="s">
        <v>10</v>
      </c>
      <c r="C245" s="5">
        <v>30465</v>
      </c>
      <c r="D245" s="5">
        <v>2021</v>
      </c>
      <c r="E245" s="5" t="s">
        <v>38</v>
      </c>
      <c r="F245" s="5" t="s">
        <v>13</v>
      </c>
      <c r="G245" s="5">
        <v>2500</v>
      </c>
      <c r="H245" s="24" t="s">
        <v>44</v>
      </c>
    </row>
    <row r="246" spans="1:8" x14ac:dyDescent="0.25">
      <c r="A246" s="5">
        <f t="shared" si="6"/>
        <v>235</v>
      </c>
      <c r="B246" s="5" t="s">
        <v>10</v>
      </c>
      <c r="C246" s="5">
        <v>30512</v>
      </c>
      <c r="D246" s="5">
        <v>2021</v>
      </c>
      <c r="E246" s="5" t="s">
        <v>38</v>
      </c>
      <c r="F246" s="5" t="s">
        <v>13</v>
      </c>
      <c r="G246" s="5">
        <v>2500</v>
      </c>
      <c r="H246" s="24" t="s">
        <v>27</v>
      </c>
    </row>
    <row r="247" spans="1:8" x14ac:dyDescent="0.25">
      <c r="A247" s="5">
        <f t="shared" si="6"/>
        <v>236</v>
      </c>
      <c r="B247" s="5" t="s">
        <v>10</v>
      </c>
      <c r="C247" s="5">
        <v>30514</v>
      </c>
      <c r="D247" s="5">
        <v>2021</v>
      </c>
      <c r="E247" s="5" t="s">
        <v>38</v>
      </c>
      <c r="F247" s="5" t="s">
        <v>13</v>
      </c>
      <c r="G247" s="5">
        <v>2500</v>
      </c>
      <c r="H247" s="24" t="s">
        <v>44</v>
      </c>
    </row>
    <row r="248" spans="1:8" x14ac:dyDescent="0.25">
      <c r="A248" s="5">
        <f t="shared" si="6"/>
        <v>237</v>
      </c>
      <c r="B248" s="5" t="s">
        <v>10</v>
      </c>
      <c r="C248" s="5">
        <v>30700</v>
      </c>
      <c r="D248" s="5">
        <v>2021</v>
      </c>
      <c r="E248" s="5" t="s">
        <v>38</v>
      </c>
      <c r="F248" s="5" t="s">
        <v>13</v>
      </c>
      <c r="G248" s="5">
        <v>2500</v>
      </c>
      <c r="H248" s="24" t="s">
        <v>14</v>
      </c>
    </row>
    <row r="249" spans="1:8" x14ac:dyDescent="0.25">
      <c r="A249" s="5">
        <f t="shared" si="6"/>
        <v>238</v>
      </c>
      <c r="B249" s="5" t="s">
        <v>10</v>
      </c>
      <c r="C249" s="5">
        <v>30722</v>
      </c>
      <c r="D249" s="5">
        <v>2021</v>
      </c>
      <c r="E249" s="5" t="s">
        <v>38</v>
      </c>
      <c r="F249" s="5" t="s">
        <v>13</v>
      </c>
      <c r="G249" s="5">
        <v>2500</v>
      </c>
      <c r="H249" s="24" t="s">
        <v>27</v>
      </c>
    </row>
    <row r="250" spans="1:8" x14ac:dyDescent="0.25">
      <c r="A250" s="5">
        <f t="shared" si="6"/>
        <v>239</v>
      </c>
      <c r="B250" s="5" t="s">
        <v>10</v>
      </c>
      <c r="C250" s="5">
        <v>30768</v>
      </c>
      <c r="D250" s="5">
        <v>2021</v>
      </c>
      <c r="E250" s="5" t="s">
        <v>38</v>
      </c>
      <c r="F250" s="5" t="s">
        <v>13</v>
      </c>
      <c r="G250" s="5">
        <v>2500</v>
      </c>
      <c r="H250" s="24" t="s">
        <v>16</v>
      </c>
    </row>
    <row r="251" spans="1:8" x14ac:dyDescent="0.25">
      <c r="A251" s="5">
        <f t="shared" si="6"/>
        <v>240</v>
      </c>
      <c r="B251" s="5" t="s">
        <v>10</v>
      </c>
      <c r="C251" s="5">
        <v>31175</v>
      </c>
      <c r="D251" s="5">
        <v>2021</v>
      </c>
      <c r="E251" s="5" t="s">
        <v>38</v>
      </c>
      <c r="F251" s="5" t="s">
        <v>13</v>
      </c>
      <c r="G251" s="5">
        <v>2500</v>
      </c>
      <c r="H251" s="24" t="s">
        <v>41</v>
      </c>
    </row>
    <row r="252" spans="1:8" x14ac:dyDescent="0.25">
      <c r="A252" s="5">
        <f t="shared" si="6"/>
        <v>241</v>
      </c>
      <c r="B252" s="5" t="s">
        <v>10</v>
      </c>
      <c r="C252" s="5">
        <v>31280</v>
      </c>
      <c r="D252" s="5">
        <v>2021</v>
      </c>
      <c r="E252" s="5" t="s">
        <v>38</v>
      </c>
      <c r="F252" s="5" t="s">
        <v>13</v>
      </c>
      <c r="G252" s="5">
        <v>2500</v>
      </c>
      <c r="H252" s="24" t="s">
        <v>16</v>
      </c>
    </row>
    <row r="253" spans="1:8" x14ac:dyDescent="0.25">
      <c r="A253" s="5">
        <f t="shared" si="6"/>
        <v>242</v>
      </c>
      <c r="B253" s="5" t="s">
        <v>10</v>
      </c>
      <c r="C253" s="5">
        <v>31299</v>
      </c>
      <c r="D253" s="5">
        <v>2021</v>
      </c>
      <c r="E253" s="5" t="s">
        <v>38</v>
      </c>
      <c r="F253" s="5" t="s">
        <v>13</v>
      </c>
      <c r="G253" s="5">
        <v>2500</v>
      </c>
      <c r="H253" s="24" t="s">
        <v>16</v>
      </c>
    </row>
    <row r="254" spans="1:8" x14ac:dyDescent="0.25">
      <c r="A254" s="5">
        <f t="shared" si="6"/>
        <v>243</v>
      </c>
      <c r="B254" s="5" t="s">
        <v>10</v>
      </c>
      <c r="C254" s="5">
        <v>31539</v>
      </c>
      <c r="D254" s="5">
        <v>2018</v>
      </c>
      <c r="E254" s="5" t="s">
        <v>38</v>
      </c>
      <c r="F254" s="5" t="s">
        <v>13</v>
      </c>
      <c r="G254" s="5">
        <v>2500</v>
      </c>
      <c r="H254" s="24" t="s">
        <v>14</v>
      </c>
    </row>
    <row r="255" spans="1:8" x14ac:dyDescent="0.25">
      <c r="A255" s="5">
        <f t="shared" si="6"/>
        <v>244</v>
      </c>
      <c r="B255" s="5" t="s">
        <v>10</v>
      </c>
      <c r="C255" s="5">
        <v>44166</v>
      </c>
      <c r="D255" s="5">
        <v>2017</v>
      </c>
      <c r="E255" s="5" t="s">
        <v>38</v>
      </c>
      <c r="F255" s="5" t="s">
        <v>26</v>
      </c>
      <c r="G255" s="5">
        <v>10000</v>
      </c>
      <c r="H255" s="24" t="s">
        <v>17</v>
      </c>
    </row>
    <row r="256" spans="1:8" s="30" customFormat="1" x14ac:dyDescent="0.25">
      <c r="A256" s="5">
        <f t="shared" si="6"/>
        <v>245</v>
      </c>
      <c r="B256" s="18" t="s">
        <v>10</v>
      </c>
      <c r="C256" s="18">
        <v>23530</v>
      </c>
      <c r="D256" s="18">
        <v>2021</v>
      </c>
      <c r="E256" s="18" t="s">
        <v>38</v>
      </c>
      <c r="F256" s="18" t="s">
        <v>13</v>
      </c>
      <c r="G256" s="5">
        <v>2500</v>
      </c>
      <c r="H256" s="18" t="s">
        <v>18</v>
      </c>
    </row>
    <row r="257" spans="1:8" s="30" customFormat="1" ht="15.75" x14ac:dyDescent="0.25">
      <c r="A257" s="5">
        <f t="shared" si="6"/>
        <v>246</v>
      </c>
      <c r="B257" s="31" t="s">
        <v>10</v>
      </c>
      <c r="C257" s="31">
        <v>27995</v>
      </c>
      <c r="D257" s="31">
        <v>2021</v>
      </c>
      <c r="E257" s="18" t="s">
        <v>38</v>
      </c>
      <c r="F257" s="18" t="s">
        <v>13</v>
      </c>
      <c r="G257" s="5">
        <v>2500</v>
      </c>
      <c r="H257" s="31" t="s">
        <v>23</v>
      </c>
    </row>
    <row r="258" spans="1:8" s="30" customFormat="1" ht="15.75" x14ac:dyDescent="0.25">
      <c r="A258" s="5">
        <f t="shared" si="6"/>
        <v>247</v>
      </c>
      <c r="B258" s="31" t="s">
        <v>10</v>
      </c>
      <c r="C258" s="31">
        <v>30258</v>
      </c>
      <c r="D258" s="31">
        <v>2021</v>
      </c>
      <c r="E258" s="18" t="s">
        <v>38</v>
      </c>
      <c r="F258" s="18" t="s">
        <v>13</v>
      </c>
      <c r="G258" s="5">
        <v>2500</v>
      </c>
      <c r="H258" s="31" t="s">
        <v>21</v>
      </c>
    </row>
    <row r="259" spans="1:8" s="30" customFormat="1" ht="15.75" x14ac:dyDescent="0.25">
      <c r="A259" s="5">
        <f t="shared" si="6"/>
        <v>248</v>
      </c>
      <c r="B259" s="31" t="s">
        <v>10</v>
      </c>
      <c r="C259" s="31">
        <v>30552</v>
      </c>
      <c r="D259" s="31">
        <v>2021</v>
      </c>
      <c r="E259" s="18" t="s">
        <v>38</v>
      </c>
      <c r="F259" s="18" t="s">
        <v>13</v>
      </c>
      <c r="G259" s="5">
        <v>2500</v>
      </c>
      <c r="H259" s="31" t="s">
        <v>21</v>
      </c>
    </row>
    <row r="260" spans="1:8" s="30" customFormat="1" x14ac:dyDescent="0.25">
      <c r="A260" s="5">
        <f t="shared" si="6"/>
        <v>249</v>
      </c>
      <c r="B260" s="32" t="s">
        <v>10</v>
      </c>
      <c r="C260" s="32">
        <v>9597</v>
      </c>
      <c r="D260" s="32">
        <v>2021</v>
      </c>
      <c r="E260" s="18" t="s">
        <v>38</v>
      </c>
      <c r="F260" s="18" t="s">
        <v>26</v>
      </c>
      <c r="G260" s="18">
        <v>10000</v>
      </c>
      <c r="H260" s="32" t="s">
        <v>48</v>
      </c>
    </row>
    <row r="261" spans="1:8" s="30" customFormat="1" x14ac:dyDescent="0.25">
      <c r="A261" s="9"/>
      <c r="B261" s="33"/>
      <c r="C261" s="33"/>
      <c r="D261" s="33"/>
      <c r="E261" s="27"/>
      <c r="F261" s="27"/>
      <c r="G261" s="27"/>
      <c r="H261" s="33"/>
    </row>
    <row r="262" spans="1:8" s="30" customFormat="1" x14ac:dyDescent="0.25">
      <c r="A262" s="34" t="s">
        <v>49</v>
      </c>
      <c r="B262" s="33"/>
      <c r="C262" s="33"/>
      <c r="D262" s="33"/>
      <c r="E262" s="27"/>
      <c r="F262" s="27"/>
      <c r="G262" s="27"/>
      <c r="H262" s="33"/>
    </row>
    <row r="263" spans="1:8" x14ac:dyDescent="0.25">
      <c r="A263" s="5">
        <v>250</v>
      </c>
      <c r="B263" s="32" t="s">
        <v>11</v>
      </c>
      <c r="C263" s="32">
        <v>51</v>
      </c>
      <c r="D263" s="32">
        <v>2021</v>
      </c>
      <c r="E263" s="18" t="s">
        <v>49</v>
      </c>
      <c r="F263" s="18" t="s">
        <v>26</v>
      </c>
      <c r="G263" s="18">
        <v>10000</v>
      </c>
      <c r="H263" s="18" t="s">
        <v>16</v>
      </c>
    </row>
    <row r="264" spans="1:8" x14ac:dyDescent="0.25">
      <c r="A264" s="5">
        <f>A263+1</f>
        <v>251</v>
      </c>
      <c r="B264" s="32" t="s">
        <v>11</v>
      </c>
      <c r="C264" s="32">
        <v>51</v>
      </c>
      <c r="D264" s="32">
        <v>2021</v>
      </c>
      <c r="E264" s="18" t="s">
        <v>49</v>
      </c>
      <c r="F264" s="18" t="s">
        <v>26</v>
      </c>
      <c r="G264" s="18">
        <v>10000</v>
      </c>
      <c r="H264" s="18" t="s">
        <v>16</v>
      </c>
    </row>
    <row r="265" spans="1:8" x14ac:dyDescent="0.25">
      <c r="A265" s="5">
        <f>A264+1</f>
        <v>252</v>
      </c>
      <c r="B265" s="32" t="s">
        <v>11</v>
      </c>
      <c r="C265" s="32">
        <v>51</v>
      </c>
      <c r="D265" s="32">
        <v>2021</v>
      </c>
      <c r="E265" s="18" t="s">
        <v>49</v>
      </c>
      <c r="F265" s="18" t="s">
        <v>52</v>
      </c>
      <c r="G265" s="18">
        <v>10000</v>
      </c>
      <c r="H265" s="18" t="s">
        <v>16</v>
      </c>
    </row>
    <row r="266" spans="1:8" x14ac:dyDescent="0.25">
      <c r="A266" s="5">
        <f>A265+1</f>
        <v>253</v>
      </c>
      <c r="B266" s="5" t="s">
        <v>11</v>
      </c>
      <c r="C266" s="5">
        <v>100</v>
      </c>
      <c r="D266" s="5">
        <v>2019</v>
      </c>
      <c r="E266" s="5" t="s">
        <v>49</v>
      </c>
      <c r="F266" s="5" t="s">
        <v>13</v>
      </c>
      <c r="G266" s="5">
        <v>5000</v>
      </c>
      <c r="H266" s="5" t="s">
        <v>23</v>
      </c>
    </row>
    <row r="267" spans="1:8" x14ac:dyDescent="0.25">
      <c r="A267" s="5">
        <f t="shared" ref="A267:A330" si="7">A266+1</f>
        <v>254</v>
      </c>
      <c r="B267" s="7" t="s">
        <v>51</v>
      </c>
      <c r="C267" s="7">
        <v>162</v>
      </c>
      <c r="D267" s="7">
        <v>2018</v>
      </c>
      <c r="E267" s="7" t="s">
        <v>49</v>
      </c>
      <c r="F267" s="7" t="s">
        <v>13</v>
      </c>
      <c r="G267" s="5">
        <v>5000</v>
      </c>
      <c r="H267" s="7" t="s">
        <v>58</v>
      </c>
    </row>
    <row r="268" spans="1:8" x14ac:dyDescent="0.25">
      <c r="A268" s="5">
        <f t="shared" si="7"/>
        <v>255</v>
      </c>
      <c r="B268" s="5" t="s">
        <v>34</v>
      </c>
      <c r="C268" s="5">
        <v>342</v>
      </c>
      <c r="D268" s="5">
        <v>2021</v>
      </c>
      <c r="E268" s="5" t="s">
        <v>49</v>
      </c>
      <c r="F268" s="5" t="s">
        <v>13</v>
      </c>
      <c r="G268" s="5">
        <v>5000</v>
      </c>
      <c r="H268" s="5" t="s">
        <v>39</v>
      </c>
    </row>
    <row r="269" spans="1:8" ht="15.75" x14ac:dyDescent="0.25">
      <c r="A269" s="5">
        <f t="shared" si="7"/>
        <v>256</v>
      </c>
      <c r="B269" s="18" t="s">
        <v>34</v>
      </c>
      <c r="C269" s="32">
        <v>537</v>
      </c>
      <c r="D269" s="18">
        <v>2019</v>
      </c>
      <c r="E269" s="18" t="s">
        <v>49</v>
      </c>
      <c r="F269" s="18" t="s">
        <v>26</v>
      </c>
      <c r="G269" s="18">
        <v>10000</v>
      </c>
      <c r="H269" s="31" t="s">
        <v>39</v>
      </c>
    </row>
    <row r="270" spans="1:8" ht="15.75" x14ac:dyDescent="0.25">
      <c r="A270" s="5">
        <f t="shared" si="7"/>
        <v>257</v>
      </c>
      <c r="B270" s="18" t="s">
        <v>34</v>
      </c>
      <c r="C270" s="32">
        <v>538</v>
      </c>
      <c r="D270" s="18">
        <v>2019</v>
      </c>
      <c r="E270" s="18" t="s">
        <v>49</v>
      </c>
      <c r="F270" s="18" t="s">
        <v>26</v>
      </c>
      <c r="G270" s="18">
        <v>10000</v>
      </c>
      <c r="H270" s="31" t="s">
        <v>39</v>
      </c>
    </row>
    <row r="271" spans="1:8" x14ac:dyDescent="0.25">
      <c r="A271" s="5">
        <f t="shared" si="7"/>
        <v>258</v>
      </c>
      <c r="B271" s="5" t="s">
        <v>34</v>
      </c>
      <c r="C271" s="5">
        <v>559</v>
      </c>
      <c r="D271" s="5">
        <v>2019</v>
      </c>
      <c r="E271" s="5" t="s">
        <v>49</v>
      </c>
      <c r="F271" s="5" t="s">
        <v>13</v>
      </c>
      <c r="G271" s="5">
        <v>2500</v>
      </c>
      <c r="H271" s="5" t="s">
        <v>27</v>
      </c>
    </row>
    <row r="272" spans="1:8" x14ac:dyDescent="0.25">
      <c r="A272" s="5">
        <f t="shared" si="7"/>
        <v>259</v>
      </c>
      <c r="B272" s="5" t="s">
        <v>34</v>
      </c>
      <c r="C272" s="5">
        <v>658</v>
      </c>
      <c r="D272" s="5">
        <v>2021</v>
      </c>
      <c r="E272" s="5" t="s">
        <v>49</v>
      </c>
      <c r="F272" s="5" t="s">
        <v>13</v>
      </c>
      <c r="G272" s="5">
        <v>2500</v>
      </c>
      <c r="H272" s="5" t="s">
        <v>27</v>
      </c>
    </row>
    <row r="273" spans="1:12" x14ac:dyDescent="0.25">
      <c r="A273" s="5">
        <f t="shared" si="7"/>
        <v>260</v>
      </c>
      <c r="B273" s="5" t="s">
        <v>50</v>
      </c>
      <c r="C273" s="5">
        <v>766</v>
      </c>
      <c r="D273" s="5">
        <v>2011</v>
      </c>
      <c r="E273" s="5" t="s">
        <v>49</v>
      </c>
      <c r="F273" s="5" t="s">
        <v>13</v>
      </c>
      <c r="G273" s="5">
        <v>5000</v>
      </c>
      <c r="H273" s="5" t="s">
        <v>54</v>
      </c>
    </row>
    <row r="274" spans="1:12" x14ac:dyDescent="0.25">
      <c r="A274" s="5">
        <f t="shared" si="7"/>
        <v>261</v>
      </c>
      <c r="B274" s="5" t="s">
        <v>11</v>
      </c>
      <c r="C274" s="5">
        <v>1124</v>
      </c>
      <c r="D274" s="5">
        <v>2021</v>
      </c>
      <c r="E274" s="5" t="s">
        <v>49</v>
      </c>
      <c r="F274" s="5" t="s">
        <v>26</v>
      </c>
      <c r="G274" s="5">
        <v>10000</v>
      </c>
      <c r="H274" s="5" t="s">
        <v>56</v>
      </c>
    </row>
    <row r="275" spans="1:12" x14ac:dyDescent="0.25">
      <c r="A275" s="5">
        <f t="shared" si="7"/>
        <v>262</v>
      </c>
      <c r="B275" s="5" t="s">
        <v>11</v>
      </c>
      <c r="C275" s="5">
        <v>1124</v>
      </c>
      <c r="D275" s="5">
        <v>2021</v>
      </c>
      <c r="E275" s="5" t="s">
        <v>49</v>
      </c>
      <c r="F275" s="5" t="s">
        <v>13</v>
      </c>
      <c r="G275" s="5">
        <v>50000</v>
      </c>
      <c r="H275" s="5" t="s">
        <v>29</v>
      </c>
    </row>
    <row r="276" spans="1:12" x14ac:dyDescent="0.25">
      <c r="A276" s="5">
        <f t="shared" si="7"/>
        <v>263</v>
      </c>
      <c r="B276" s="5" t="s">
        <v>11</v>
      </c>
      <c r="C276" s="5">
        <v>1217</v>
      </c>
      <c r="D276" s="5">
        <v>2021</v>
      </c>
      <c r="E276" s="5" t="s">
        <v>49</v>
      </c>
      <c r="F276" s="5" t="s">
        <v>13</v>
      </c>
      <c r="G276" s="5">
        <v>5000</v>
      </c>
      <c r="H276" s="5" t="s">
        <v>18</v>
      </c>
    </row>
    <row r="277" spans="1:12" x14ac:dyDescent="0.25">
      <c r="A277" s="5">
        <f t="shared" si="7"/>
        <v>264</v>
      </c>
      <c r="B277" s="5" t="s">
        <v>11</v>
      </c>
      <c r="C277" s="5">
        <v>1217</v>
      </c>
      <c r="D277" s="5">
        <v>2021</v>
      </c>
      <c r="E277" s="5" t="s">
        <v>49</v>
      </c>
      <c r="F277" s="5" t="s">
        <v>26</v>
      </c>
      <c r="G277" s="5">
        <v>10000</v>
      </c>
      <c r="H277" s="5" t="s">
        <v>18</v>
      </c>
      <c r="I277" s="36"/>
      <c r="J277" s="36"/>
      <c r="K277" s="36"/>
      <c r="L277" s="36"/>
    </row>
    <row r="278" spans="1:12" x14ac:dyDescent="0.25">
      <c r="A278" s="5">
        <f t="shared" si="7"/>
        <v>265</v>
      </c>
      <c r="B278" s="5" t="s">
        <v>11</v>
      </c>
      <c r="C278" s="5">
        <v>1289</v>
      </c>
      <c r="D278" s="5">
        <v>2019</v>
      </c>
      <c r="E278" s="5" t="s">
        <v>49</v>
      </c>
      <c r="F278" s="5" t="s">
        <v>13</v>
      </c>
      <c r="G278" s="5">
        <v>5000</v>
      </c>
      <c r="H278" s="5" t="s">
        <v>20</v>
      </c>
    </row>
    <row r="279" spans="1:12" x14ac:dyDescent="0.25">
      <c r="A279" s="5">
        <f t="shared" si="7"/>
        <v>266</v>
      </c>
      <c r="B279" s="32" t="s">
        <v>11</v>
      </c>
      <c r="C279" s="32">
        <v>1297</v>
      </c>
      <c r="D279" s="32">
        <v>2021</v>
      </c>
      <c r="E279" s="18" t="s">
        <v>49</v>
      </c>
      <c r="F279" s="18" t="s">
        <v>26</v>
      </c>
      <c r="G279" s="18">
        <v>10000</v>
      </c>
      <c r="H279" s="32" t="s">
        <v>16</v>
      </c>
    </row>
    <row r="280" spans="1:12" x14ac:dyDescent="0.25">
      <c r="A280" s="5">
        <f t="shared" si="7"/>
        <v>267</v>
      </c>
      <c r="B280" s="5" t="s">
        <v>10</v>
      </c>
      <c r="C280" s="5">
        <v>2028</v>
      </c>
      <c r="D280" s="5">
        <v>2020</v>
      </c>
      <c r="E280" s="5" t="s">
        <v>49</v>
      </c>
      <c r="F280" s="5" t="s">
        <v>13</v>
      </c>
      <c r="G280" s="5">
        <v>5000</v>
      </c>
      <c r="H280" s="5" t="s">
        <v>29</v>
      </c>
    </row>
    <row r="281" spans="1:12" x14ac:dyDescent="0.25">
      <c r="A281" s="5">
        <f t="shared" si="7"/>
        <v>268</v>
      </c>
      <c r="B281" s="18" t="s">
        <v>10</v>
      </c>
      <c r="C281" s="18">
        <v>2164</v>
      </c>
      <c r="D281" s="5">
        <v>2021</v>
      </c>
      <c r="E281" s="18" t="s">
        <v>49</v>
      </c>
      <c r="F281" s="5" t="s">
        <v>26</v>
      </c>
      <c r="G281" s="18">
        <v>10000</v>
      </c>
      <c r="H281" s="18" t="s">
        <v>20</v>
      </c>
    </row>
    <row r="282" spans="1:12" x14ac:dyDescent="0.25">
      <c r="A282" s="5">
        <f t="shared" si="7"/>
        <v>269</v>
      </c>
      <c r="B282" s="32" t="s">
        <v>10</v>
      </c>
      <c r="C282" s="32">
        <v>3699</v>
      </c>
      <c r="D282" s="32">
        <v>2021</v>
      </c>
      <c r="E282" s="18" t="s">
        <v>49</v>
      </c>
      <c r="F282" s="18" t="s">
        <v>26</v>
      </c>
      <c r="G282" s="18">
        <v>10000</v>
      </c>
      <c r="H282" s="32" t="s">
        <v>18</v>
      </c>
    </row>
    <row r="283" spans="1:12" x14ac:dyDescent="0.25">
      <c r="A283" s="5">
        <f t="shared" si="7"/>
        <v>270</v>
      </c>
      <c r="B283" s="5" t="s">
        <v>10</v>
      </c>
      <c r="C283" s="5">
        <v>4440</v>
      </c>
      <c r="D283" s="5">
        <v>2021</v>
      </c>
      <c r="E283" s="5" t="s">
        <v>49</v>
      </c>
      <c r="F283" s="5" t="s">
        <v>13</v>
      </c>
      <c r="G283" s="5">
        <v>2500</v>
      </c>
      <c r="H283" s="5" t="s">
        <v>16</v>
      </c>
    </row>
    <row r="284" spans="1:12" x14ac:dyDescent="0.25">
      <c r="A284" s="5">
        <f t="shared" si="7"/>
        <v>271</v>
      </c>
      <c r="B284" s="18" t="s">
        <v>10</v>
      </c>
      <c r="C284" s="32">
        <v>6157</v>
      </c>
      <c r="D284" s="18">
        <v>2012</v>
      </c>
      <c r="E284" s="18" t="s">
        <v>49</v>
      </c>
      <c r="F284" s="18" t="s">
        <v>26</v>
      </c>
      <c r="G284" s="18">
        <v>10000</v>
      </c>
      <c r="H284" s="18" t="s">
        <v>19</v>
      </c>
    </row>
    <row r="285" spans="1:12" x14ac:dyDescent="0.25">
      <c r="A285" s="5">
        <f t="shared" si="7"/>
        <v>272</v>
      </c>
      <c r="B285" s="5" t="s">
        <v>10</v>
      </c>
      <c r="C285" s="5">
        <v>6386</v>
      </c>
      <c r="D285" s="5">
        <v>2020</v>
      </c>
      <c r="E285" s="5" t="s">
        <v>49</v>
      </c>
      <c r="F285" s="5" t="s">
        <v>13</v>
      </c>
      <c r="G285" s="5">
        <v>2500</v>
      </c>
      <c r="H285" s="5" t="s">
        <v>29</v>
      </c>
    </row>
    <row r="286" spans="1:12" x14ac:dyDescent="0.25">
      <c r="A286" s="5">
        <f t="shared" si="7"/>
        <v>273</v>
      </c>
      <c r="B286" s="18" t="s">
        <v>10</v>
      </c>
      <c r="C286" s="32">
        <v>8830</v>
      </c>
      <c r="D286" s="18">
        <v>2021</v>
      </c>
      <c r="E286" s="18" t="s">
        <v>49</v>
      </c>
      <c r="F286" s="18" t="s">
        <v>26</v>
      </c>
      <c r="G286" s="18">
        <v>10000</v>
      </c>
      <c r="H286" s="18" t="s">
        <v>18</v>
      </c>
    </row>
    <row r="287" spans="1:12" x14ac:dyDescent="0.25">
      <c r="A287" s="5">
        <f t="shared" si="7"/>
        <v>274</v>
      </c>
      <c r="B287" s="5" t="s">
        <v>10</v>
      </c>
      <c r="C287" s="5">
        <v>9597</v>
      </c>
      <c r="D287" s="5">
        <v>2021</v>
      </c>
      <c r="E287" s="5" t="s">
        <v>49</v>
      </c>
      <c r="F287" s="5" t="s">
        <v>13</v>
      </c>
      <c r="G287" s="5">
        <v>5000</v>
      </c>
      <c r="H287" s="5" t="s">
        <v>48</v>
      </c>
    </row>
    <row r="288" spans="1:12" x14ac:dyDescent="0.25">
      <c r="A288" s="5">
        <f t="shared" si="7"/>
        <v>275</v>
      </c>
      <c r="B288" s="5" t="s">
        <v>10</v>
      </c>
      <c r="C288" s="5">
        <v>10015</v>
      </c>
      <c r="D288" s="5">
        <v>2021</v>
      </c>
      <c r="E288" s="5" t="s">
        <v>49</v>
      </c>
      <c r="F288" s="5" t="s">
        <v>25</v>
      </c>
      <c r="G288" s="5">
        <v>12000</v>
      </c>
      <c r="H288" s="5" t="s">
        <v>14</v>
      </c>
    </row>
    <row r="289" spans="1:12" x14ac:dyDescent="0.25">
      <c r="A289" s="5">
        <f t="shared" si="7"/>
        <v>276</v>
      </c>
      <c r="B289" s="24" t="s">
        <v>10</v>
      </c>
      <c r="C289" s="24">
        <v>10941</v>
      </c>
      <c r="D289" s="24">
        <v>2021</v>
      </c>
      <c r="E289" s="24" t="s">
        <v>49</v>
      </c>
      <c r="F289" s="24" t="s">
        <v>25</v>
      </c>
      <c r="G289" s="24">
        <v>12000</v>
      </c>
      <c r="H289" s="24" t="s">
        <v>14</v>
      </c>
    </row>
    <row r="290" spans="1:12" x14ac:dyDescent="0.25">
      <c r="A290" s="5">
        <f t="shared" si="7"/>
        <v>277</v>
      </c>
      <c r="B290" s="5" t="s">
        <v>10</v>
      </c>
      <c r="C290" s="5">
        <v>11893</v>
      </c>
      <c r="D290" s="5">
        <v>2021</v>
      </c>
      <c r="E290" s="5" t="s">
        <v>49</v>
      </c>
      <c r="F290" s="5" t="s">
        <v>25</v>
      </c>
      <c r="G290" s="5">
        <v>12000</v>
      </c>
      <c r="H290" s="5" t="s">
        <v>14</v>
      </c>
    </row>
    <row r="291" spans="1:12" ht="15.75" x14ac:dyDescent="0.25">
      <c r="A291" s="5">
        <f t="shared" si="7"/>
        <v>278</v>
      </c>
      <c r="B291" s="31" t="s">
        <v>10</v>
      </c>
      <c r="C291" s="31">
        <v>11932</v>
      </c>
      <c r="D291" s="31">
        <v>2021</v>
      </c>
      <c r="E291" s="18" t="s">
        <v>49</v>
      </c>
      <c r="F291" s="18" t="s">
        <v>13</v>
      </c>
      <c r="G291" s="18">
        <v>5000</v>
      </c>
      <c r="H291" s="31" t="s">
        <v>27</v>
      </c>
    </row>
    <row r="292" spans="1:12" s="11" customFormat="1" x14ac:dyDescent="0.25">
      <c r="A292" s="5">
        <f t="shared" si="7"/>
        <v>279</v>
      </c>
      <c r="B292" s="18" t="s">
        <v>10</v>
      </c>
      <c r="C292" s="18">
        <v>12022</v>
      </c>
      <c r="D292" s="18">
        <v>2020</v>
      </c>
      <c r="E292" s="18" t="s">
        <v>49</v>
      </c>
      <c r="F292" s="18" t="s">
        <v>26</v>
      </c>
      <c r="G292" s="18">
        <v>10000</v>
      </c>
      <c r="H292" s="18" t="s">
        <v>29</v>
      </c>
    </row>
    <row r="293" spans="1:12" x14ac:dyDescent="0.25">
      <c r="A293" s="5">
        <f t="shared" si="7"/>
        <v>280</v>
      </c>
      <c r="B293" s="5" t="s">
        <v>10</v>
      </c>
      <c r="C293" s="5">
        <v>12225</v>
      </c>
      <c r="D293" s="5">
        <v>2021</v>
      </c>
      <c r="E293" s="5" t="s">
        <v>49</v>
      </c>
      <c r="F293" s="5" t="s">
        <v>26</v>
      </c>
      <c r="G293" s="5">
        <v>10000</v>
      </c>
      <c r="H293" s="5" t="s">
        <v>14</v>
      </c>
    </row>
    <row r="294" spans="1:12" s="11" customFormat="1" x14ac:dyDescent="0.25">
      <c r="A294" s="5">
        <f t="shared" si="7"/>
        <v>281</v>
      </c>
      <c r="B294" s="24" t="s">
        <v>10</v>
      </c>
      <c r="C294" s="24">
        <v>13904</v>
      </c>
      <c r="D294" s="24">
        <v>2020</v>
      </c>
      <c r="E294" s="24" t="s">
        <v>49</v>
      </c>
      <c r="F294" s="24" t="s">
        <v>13</v>
      </c>
      <c r="G294" s="24">
        <v>5000</v>
      </c>
      <c r="H294" s="24" t="s">
        <v>27</v>
      </c>
      <c r="I294"/>
      <c r="J294"/>
      <c r="K294"/>
      <c r="L294"/>
    </row>
    <row r="295" spans="1:12" x14ac:dyDescent="0.25">
      <c r="A295" s="5">
        <f t="shared" si="7"/>
        <v>282</v>
      </c>
      <c r="B295" s="5" t="s">
        <v>10</v>
      </c>
      <c r="C295" s="5">
        <v>14238</v>
      </c>
      <c r="D295" s="5">
        <v>2019</v>
      </c>
      <c r="E295" s="5" t="s">
        <v>49</v>
      </c>
      <c r="F295" s="5" t="s">
        <v>13</v>
      </c>
      <c r="G295" s="5">
        <v>5000</v>
      </c>
      <c r="H295" s="5" t="s">
        <v>17</v>
      </c>
    </row>
    <row r="296" spans="1:12" x14ac:dyDescent="0.25">
      <c r="A296" s="5">
        <f t="shared" si="7"/>
        <v>283</v>
      </c>
      <c r="B296" s="32" t="s">
        <v>10</v>
      </c>
      <c r="C296" s="32">
        <v>15654</v>
      </c>
      <c r="D296" s="32">
        <v>2021</v>
      </c>
      <c r="E296" s="18" t="s">
        <v>49</v>
      </c>
      <c r="F296" s="18" t="s">
        <v>13</v>
      </c>
      <c r="G296" s="18">
        <v>2500</v>
      </c>
      <c r="H296" s="32" t="s">
        <v>14</v>
      </c>
    </row>
    <row r="297" spans="1:12" x14ac:dyDescent="0.25">
      <c r="A297" s="5">
        <f t="shared" si="7"/>
        <v>284</v>
      </c>
      <c r="B297" s="5" t="s">
        <v>10</v>
      </c>
      <c r="C297" s="5">
        <v>15864</v>
      </c>
      <c r="D297" s="5">
        <v>2021</v>
      </c>
      <c r="E297" s="5" t="s">
        <v>49</v>
      </c>
      <c r="F297" s="5" t="s">
        <v>26</v>
      </c>
      <c r="G297" s="5">
        <v>10000</v>
      </c>
      <c r="H297" s="5" t="s">
        <v>45</v>
      </c>
    </row>
    <row r="298" spans="1:12" x14ac:dyDescent="0.25">
      <c r="A298" s="5">
        <f t="shared" si="7"/>
        <v>285</v>
      </c>
      <c r="B298" s="5" t="s">
        <v>10</v>
      </c>
      <c r="C298" s="5">
        <v>16224</v>
      </c>
      <c r="D298" s="5">
        <v>2021</v>
      </c>
      <c r="E298" s="5" t="s">
        <v>49</v>
      </c>
      <c r="F298" s="5" t="s">
        <v>26</v>
      </c>
      <c r="G298" s="5">
        <v>10000</v>
      </c>
      <c r="H298" s="5" t="s">
        <v>17</v>
      </c>
    </row>
    <row r="299" spans="1:12" x14ac:dyDescent="0.25">
      <c r="A299" s="5">
        <f t="shared" si="7"/>
        <v>286</v>
      </c>
      <c r="B299" s="5" t="s">
        <v>10</v>
      </c>
      <c r="C299" s="5">
        <v>17072</v>
      </c>
      <c r="D299" s="5">
        <v>2021</v>
      </c>
      <c r="E299" s="5" t="s">
        <v>49</v>
      </c>
      <c r="F299" s="5" t="s">
        <v>26</v>
      </c>
      <c r="G299" s="5">
        <v>10000</v>
      </c>
      <c r="H299" s="5" t="s">
        <v>48</v>
      </c>
    </row>
    <row r="300" spans="1:12" x14ac:dyDescent="0.25">
      <c r="A300" s="5">
        <f t="shared" si="7"/>
        <v>287</v>
      </c>
      <c r="B300" s="24" t="s">
        <v>10</v>
      </c>
      <c r="C300" s="24">
        <v>18508</v>
      </c>
      <c r="D300" s="24">
        <v>2021</v>
      </c>
      <c r="E300" s="24" t="s">
        <v>49</v>
      </c>
      <c r="F300" s="24" t="s">
        <v>26</v>
      </c>
      <c r="G300" s="24">
        <v>10000</v>
      </c>
      <c r="H300" s="24" t="s">
        <v>54</v>
      </c>
    </row>
    <row r="301" spans="1:12" x14ac:dyDescent="0.25">
      <c r="A301" s="5">
        <f t="shared" si="7"/>
        <v>288</v>
      </c>
      <c r="B301" s="5" t="s">
        <v>10</v>
      </c>
      <c r="C301" s="5">
        <v>18965</v>
      </c>
      <c r="D301" s="5">
        <v>2021</v>
      </c>
      <c r="E301" s="5" t="s">
        <v>49</v>
      </c>
      <c r="F301" s="5" t="s">
        <v>26</v>
      </c>
      <c r="G301" s="5">
        <v>10000</v>
      </c>
      <c r="H301" s="5" t="s">
        <v>29</v>
      </c>
    </row>
    <row r="302" spans="1:12" x14ac:dyDescent="0.25">
      <c r="A302" s="5">
        <f t="shared" si="7"/>
        <v>289</v>
      </c>
      <c r="B302" s="5" t="s">
        <v>10</v>
      </c>
      <c r="C302" s="5">
        <v>19202</v>
      </c>
      <c r="D302" s="5">
        <v>2019</v>
      </c>
      <c r="E302" s="18" t="s">
        <v>49</v>
      </c>
      <c r="F302" s="18" t="s">
        <v>26</v>
      </c>
      <c r="G302" s="18">
        <v>10000</v>
      </c>
      <c r="H302" s="5" t="s">
        <v>17</v>
      </c>
    </row>
    <row r="303" spans="1:12" x14ac:dyDescent="0.25">
      <c r="A303" s="5">
        <f t="shared" si="7"/>
        <v>290</v>
      </c>
      <c r="B303" s="5" t="s">
        <v>10</v>
      </c>
      <c r="C303" s="5">
        <v>20322</v>
      </c>
      <c r="D303" s="5">
        <v>2021</v>
      </c>
      <c r="E303" s="5" t="s">
        <v>49</v>
      </c>
      <c r="F303" s="5" t="s">
        <v>26</v>
      </c>
      <c r="G303" s="5">
        <v>10000</v>
      </c>
      <c r="H303" s="5" t="s">
        <v>18</v>
      </c>
    </row>
    <row r="304" spans="1:12" x14ac:dyDescent="0.25">
      <c r="A304" s="5">
        <f t="shared" si="7"/>
        <v>291</v>
      </c>
      <c r="B304" s="5" t="s">
        <v>10</v>
      </c>
      <c r="C304" s="5">
        <v>20342</v>
      </c>
      <c r="D304" s="5">
        <v>2021</v>
      </c>
      <c r="E304" s="5" t="s">
        <v>49</v>
      </c>
      <c r="F304" s="5" t="s">
        <v>26</v>
      </c>
      <c r="G304" s="5">
        <v>10000</v>
      </c>
      <c r="H304" s="5" t="s">
        <v>20</v>
      </c>
    </row>
    <row r="305" spans="1:13" x14ac:dyDescent="0.25">
      <c r="A305" s="5">
        <f t="shared" si="7"/>
        <v>292</v>
      </c>
      <c r="B305" s="18" t="s">
        <v>10</v>
      </c>
      <c r="C305" s="32">
        <v>20360</v>
      </c>
      <c r="D305" s="18">
        <v>2019</v>
      </c>
      <c r="E305" s="18" t="s">
        <v>49</v>
      </c>
      <c r="F305" s="18" t="s">
        <v>26</v>
      </c>
      <c r="G305" s="18">
        <v>10000</v>
      </c>
      <c r="H305" s="18" t="s">
        <v>15</v>
      </c>
    </row>
    <row r="306" spans="1:13" x14ac:dyDescent="0.25">
      <c r="A306" s="5">
        <f t="shared" si="7"/>
        <v>293</v>
      </c>
      <c r="B306" s="5" t="s">
        <v>10</v>
      </c>
      <c r="C306" s="5">
        <v>20883</v>
      </c>
      <c r="D306" s="5">
        <v>2021</v>
      </c>
      <c r="E306" s="5" t="s">
        <v>49</v>
      </c>
      <c r="F306" s="5" t="s">
        <v>26</v>
      </c>
      <c r="G306" s="5">
        <v>10000</v>
      </c>
      <c r="H306" s="5" t="s">
        <v>45</v>
      </c>
    </row>
    <row r="307" spans="1:13" x14ac:dyDescent="0.25">
      <c r="A307" s="5">
        <f t="shared" si="7"/>
        <v>294</v>
      </c>
      <c r="B307" s="5" t="s">
        <v>10</v>
      </c>
      <c r="C307" s="5">
        <v>21322</v>
      </c>
      <c r="D307" s="5">
        <v>2021</v>
      </c>
      <c r="E307" s="5" t="s">
        <v>49</v>
      </c>
      <c r="F307" s="5" t="s">
        <v>26</v>
      </c>
      <c r="G307" s="5">
        <v>10000</v>
      </c>
      <c r="H307" s="5" t="s">
        <v>17</v>
      </c>
    </row>
    <row r="308" spans="1:13" x14ac:dyDescent="0.25">
      <c r="A308" s="5">
        <f t="shared" si="7"/>
        <v>295</v>
      </c>
      <c r="B308" s="5" t="s">
        <v>10</v>
      </c>
      <c r="C308" s="5">
        <v>21349</v>
      </c>
      <c r="D308" s="5">
        <v>2021</v>
      </c>
      <c r="E308" s="5" t="s">
        <v>49</v>
      </c>
      <c r="F308" s="5" t="s">
        <v>26</v>
      </c>
      <c r="G308" s="5">
        <v>10000</v>
      </c>
      <c r="H308" s="5" t="s">
        <v>23</v>
      </c>
    </row>
    <row r="309" spans="1:13" x14ac:dyDescent="0.25">
      <c r="A309" s="5">
        <f t="shared" si="7"/>
        <v>296</v>
      </c>
      <c r="B309" s="5" t="s">
        <v>10</v>
      </c>
      <c r="C309" s="5">
        <v>21788</v>
      </c>
      <c r="D309" s="5">
        <v>2021</v>
      </c>
      <c r="E309" s="5" t="s">
        <v>49</v>
      </c>
      <c r="F309" s="5" t="s">
        <v>26</v>
      </c>
      <c r="G309" s="5">
        <v>10000</v>
      </c>
      <c r="H309" s="5" t="s">
        <v>15</v>
      </c>
    </row>
    <row r="310" spans="1:13" x14ac:dyDescent="0.25">
      <c r="A310" s="5">
        <f t="shared" si="7"/>
        <v>297</v>
      </c>
      <c r="B310" s="5" t="s">
        <v>10</v>
      </c>
      <c r="C310" s="5">
        <v>23654</v>
      </c>
      <c r="D310" s="5">
        <v>2003</v>
      </c>
      <c r="E310" s="18" t="s">
        <v>49</v>
      </c>
      <c r="F310" s="18" t="s">
        <v>26</v>
      </c>
      <c r="G310" s="18">
        <v>10000</v>
      </c>
      <c r="H310" s="5" t="s">
        <v>41</v>
      </c>
    </row>
    <row r="311" spans="1:13" x14ac:dyDescent="0.25">
      <c r="A311" s="5">
        <f t="shared" si="7"/>
        <v>298</v>
      </c>
      <c r="B311" s="5" t="s">
        <v>10</v>
      </c>
      <c r="C311" s="24">
        <v>24517</v>
      </c>
      <c r="D311" s="5">
        <v>2021</v>
      </c>
      <c r="E311" s="5" t="s">
        <v>49</v>
      </c>
      <c r="F311" s="5" t="s">
        <v>25</v>
      </c>
      <c r="G311" s="5">
        <v>12000</v>
      </c>
      <c r="H311" s="5" t="s">
        <v>41</v>
      </c>
    </row>
    <row r="312" spans="1:13" x14ac:dyDescent="0.25">
      <c r="A312" s="5">
        <f t="shared" si="7"/>
        <v>299</v>
      </c>
      <c r="B312" s="5" t="s">
        <v>10</v>
      </c>
      <c r="C312" s="24">
        <v>24518</v>
      </c>
      <c r="D312" s="5">
        <v>2021</v>
      </c>
      <c r="E312" s="5" t="s">
        <v>49</v>
      </c>
      <c r="F312" s="5" t="s">
        <v>25</v>
      </c>
      <c r="G312" s="5">
        <v>12000</v>
      </c>
      <c r="H312" s="5" t="s">
        <v>41</v>
      </c>
    </row>
    <row r="313" spans="1:13" x14ac:dyDescent="0.25">
      <c r="A313" s="5">
        <f t="shared" si="7"/>
        <v>300</v>
      </c>
      <c r="B313" s="5" t="s">
        <v>10</v>
      </c>
      <c r="C313" s="24">
        <v>24525</v>
      </c>
      <c r="D313" s="5">
        <v>2021</v>
      </c>
      <c r="E313" s="5" t="s">
        <v>49</v>
      </c>
      <c r="F313" s="5" t="s">
        <v>25</v>
      </c>
      <c r="G313" s="5">
        <v>12000</v>
      </c>
      <c r="H313" s="5" t="s">
        <v>41</v>
      </c>
    </row>
    <row r="314" spans="1:13" x14ac:dyDescent="0.25">
      <c r="A314" s="5">
        <f t="shared" si="7"/>
        <v>301</v>
      </c>
      <c r="B314" s="5" t="s">
        <v>10</v>
      </c>
      <c r="C314" s="5">
        <v>24541</v>
      </c>
      <c r="D314" s="5">
        <v>2021</v>
      </c>
      <c r="E314" s="5" t="s">
        <v>49</v>
      </c>
      <c r="F314" s="5" t="s">
        <v>25</v>
      </c>
      <c r="G314" s="5">
        <v>12000</v>
      </c>
      <c r="H314" s="5" t="s">
        <v>41</v>
      </c>
    </row>
    <row r="315" spans="1:13" x14ac:dyDescent="0.25">
      <c r="A315" s="5">
        <f t="shared" si="7"/>
        <v>302</v>
      </c>
      <c r="B315" s="5" t="s">
        <v>10</v>
      </c>
      <c r="C315" s="24">
        <v>24559</v>
      </c>
      <c r="D315" s="5">
        <v>2021</v>
      </c>
      <c r="E315" s="5" t="s">
        <v>49</v>
      </c>
      <c r="F315" s="5" t="s">
        <v>25</v>
      </c>
      <c r="G315" s="5">
        <v>12000</v>
      </c>
      <c r="H315" s="5" t="s">
        <v>41</v>
      </c>
    </row>
    <row r="316" spans="1:13" x14ac:dyDescent="0.25">
      <c r="A316" s="5">
        <f t="shared" si="7"/>
        <v>303</v>
      </c>
      <c r="B316" s="5" t="s">
        <v>10</v>
      </c>
      <c r="C316" s="5">
        <v>24563</v>
      </c>
      <c r="D316" s="5">
        <v>2021</v>
      </c>
      <c r="E316" s="5" t="s">
        <v>49</v>
      </c>
      <c r="F316" s="5" t="s">
        <v>25</v>
      </c>
      <c r="G316" s="5">
        <v>12000</v>
      </c>
      <c r="H316" s="5" t="s">
        <v>41</v>
      </c>
    </row>
    <row r="317" spans="1:13" x14ac:dyDescent="0.25">
      <c r="A317" s="5">
        <f t="shared" si="7"/>
        <v>304</v>
      </c>
      <c r="B317" s="5" t="s">
        <v>10</v>
      </c>
      <c r="C317" s="5">
        <v>24570</v>
      </c>
      <c r="D317" s="5">
        <v>2021</v>
      </c>
      <c r="E317" s="5" t="s">
        <v>49</v>
      </c>
      <c r="F317" s="5" t="s">
        <v>26</v>
      </c>
      <c r="G317" s="5">
        <v>10000</v>
      </c>
      <c r="H317" s="5" t="s">
        <v>29</v>
      </c>
    </row>
    <row r="318" spans="1:13" x14ac:dyDescent="0.25">
      <c r="A318" s="5">
        <f t="shared" si="7"/>
        <v>305</v>
      </c>
      <c r="B318" s="5" t="s">
        <v>10</v>
      </c>
      <c r="C318" s="24">
        <v>24571</v>
      </c>
      <c r="D318" s="5">
        <v>2021</v>
      </c>
      <c r="E318" s="5" t="s">
        <v>49</v>
      </c>
      <c r="F318" s="5" t="s">
        <v>25</v>
      </c>
      <c r="G318" s="5">
        <v>12000</v>
      </c>
      <c r="H318" s="5" t="s">
        <v>41</v>
      </c>
    </row>
    <row r="319" spans="1:13" ht="15.75" x14ac:dyDescent="0.25">
      <c r="A319" s="5">
        <f t="shared" si="7"/>
        <v>306</v>
      </c>
      <c r="B319" s="5" t="s">
        <v>10</v>
      </c>
      <c r="C319" s="24">
        <v>24586</v>
      </c>
      <c r="D319" s="5">
        <v>2021</v>
      </c>
      <c r="E319" s="5" t="s">
        <v>49</v>
      </c>
      <c r="F319" s="5" t="s">
        <v>25</v>
      </c>
      <c r="G319" s="5">
        <v>12000</v>
      </c>
      <c r="H319" s="5" t="s">
        <v>41</v>
      </c>
      <c r="M319" s="38"/>
    </row>
    <row r="320" spans="1:13" x14ac:dyDescent="0.25">
      <c r="A320" s="5">
        <f t="shared" si="7"/>
        <v>307</v>
      </c>
      <c r="B320" s="5" t="s">
        <v>10</v>
      </c>
      <c r="C320" s="5">
        <v>24589</v>
      </c>
      <c r="D320" s="5">
        <v>2021</v>
      </c>
      <c r="E320" s="5" t="s">
        <v>49</v>
      </c>
      <c r="F320" s="5" t="s">
        <v>25</v>
      </c>
      <c r="G320" s="5">
        <v>12000</v>
      </c>
      <c r="H320" s="5" t="s">
        <v>18</v>
      </c>
    </row>
    <row r="321" spans="1:8" x14ac:dyDescent="0.25">
      <c r="A321" s="5">
        <f t="shared" si="7"/>
        <v>308</v>
      </c>
      <c r="B321" s="5" t="s">
        <v>10</v>
      </c>
      <c r="C321" s="5">
        <v>24610</v>
      </c>
      <c r="D321" s="5">
        <v>2021</v>
      </c>
      <c r="E321" s="5" t="s">
        <v>49</v>
      </c>
      <c r="F321" s="5" t="s">
        <v>25</v>
      </c>
      <c r="G321" s="5">
        <v>12000</v>
      </c>
      <c r="H321" s="5" t="s">
        <v>20</v>
      </c>
    </row>
    <row r="322" spans="1:8" x14ac:dyDescent="0.25">
      <c r="A322" s="5">
        <f t="shared" si="7"/>
        <v>309</v>
      </c>
      <c r="B322" s="5" t="s">
        <v>10</v>
      </c>
      <c r="C322" s="5">
        <v>24646</v>
      </c>
      <c r="D322" s="5">
        <v>2021</v>
      </c>
      <c r="E322" s="5" t="s">
        <v>49</v>
      </c>
      <c r="F322" s="5" t="s">
        <v>25</v>
      </c>
      <c r="G322" s="5">
        <v>12000</v>
      </c>
      <c r="H322" s="5" t="s">
        <v>14</v>
      </c>
    </row>
    <row r="323" spans="1:8" x14ac:dyDescent="0.25">
      <c r="A323" s="5">
        <f t="shared" si="7"/>
        <v>310</v>
      </c>
      <c r="B323" s="5" t="s">
        <v>10</v>
      </c>
      <c r="C323" s="5">
        <v>24801</v>
      </c>
      <c r="D323" s="5">
        <v>2021</v>
      </c>
      <c r="E323" s="5" t="s">
        <v>49</v>
      </c>
      <c r="F323" s="5" t="s">
        <v>25</v>
      </c>
      <c r="G323" s="5">
        <v>12000</v>
      </c>
      <c r="H323" s="5" t="s">
        <v>14</v>
      </c>
    </row>
    <row r="324" spans="1:8" x14ac:dyDescent="0.25">
      <c r="A324" s="5">
        <f t="shared" si="7"/>
        <v>311</v>
      </c>
      <c r="B324" s="5" t="s">
        <v>10</v>
      </c>
      <c r="C324" s="5">
        <v>24836</v>
      </c>
      <c r="D324" s="5">
        <v>2021</v>
      </c>
      <c r="E324" s="5" t="s">
        <v>49</v>
      </c>
      <c r="F324" s="5" t="s">
        <v>25</v>
      </c>
      <c r="G324" s="5">
        <v>12000</v>
      </c>
      <c r="H324" s="5" t="s">
        <v>18</v>
      </c>
    </row>
    <row r="325" spans="1:8" x14ac:dyDescent="0.25">
      <c r="A325" s="5">
        <f t="shared" si="7"/>
        <v>312</v>
      </c>
      <c r="B325" s="5" t="s">
        <v>10</v>
      </c>
      <c r="C325" s="5">
        <v>25634</v>
      </c>
      <c r="D325" s="5">
        <v>2021</v>
      </c>
      <c r="E325" s="5" t="s">
        <v>49</v>
      </c>
      <c r="F325" s="5" t="s">
        <v>25</v>
      </c>
      <c r="G325" s="5">
        <v>12000</v>
      </c>
      <c r="H325" s="5" t="s">
        <v>20</v>
      </c>
    </row>
    <row r="326" spans="1:8" x14ac:dyDescent="0.25">
      <c r="A326" s="5">
        <f t="shared" si="7"/>
        <v>313</v>
      </c>
      <c r="B326" s="5" t="s">
        <v>10</v>
      </c>
      <c r="C326" s="5">
        <v>25735</v>
      </c>
      <c r="D326" s="5">
        <v>2021</v>
      </c>
      <c r="E326" s="5" t="s">
        <v>49</v>
      </c>
      <c r="F326" s="5" t="s">
        <v>26</v>
      </c>
      <c r="G326" s="5">
        <v>10000</v>
      </c>
      <c r="H326" s="5" t="s">
        <v>53</v>
      </c>
    </row>
    <row r="327" spans="1:8" x14ac:dyDescent="0.25">
      <c r="A327" s="5">
        <f t="shared" si="7"/>
        <v>314</v>
      </c>
      <c r="B327" s="5" t="s">
        <v>10</v>
      </c>
      <c r="C327" s="5">
        <v>26076</v>
      </c>
      <c r="D327" s="5">
        <v>2021</v>
      </c>
      <c r="E327" s="5" t="s">
        <v>49</v>
      </c>
      <c r="F327" s="5" t="s">
        <v>25</v>
      </c>
      <c r="G327" s="5">
        <v>12000</v>
      </c>
      <c r="H327" s="5" t="s">
        <v>56</v>
      </c>
    </row>
    <row r="328" spans="1:8" x14ac:dyDescent="0.25">
      <c r="A328" s="5">
        <f t="shared" si="7"/>
        <v>315</v>
      </c>
      <c r="B328" s="18" t="s">
        <v>37</v>
      </c>
      <c r="C328" s="32">
        <v>26173</v>
      </c>
      <c r="D328" s="18">
        <v>2009</v>
      </c>
      <c r="E328" s="18" t="s">
        <v>49</v>
      </c>
      <c r="F328" s="18" t="s">
        <v>26</v>
      </c>
      <c r="G328" s="18">
        <v>10000</v>
      </c>
      <c r="H328" s="18" t="s">
        <v>44</v>
      </c>
    </row>
    <row r="329" spans="1:8" x14ac:dyDescent="0.25">
      <c r="A329" s="5">
        <f t="shared" si="7"/>
        <v>316</v>
      </c>
      <c r="B329" s="5" t="s">
        <v>10</v>
      </c>
      <c r="C329" s="5">
        <v>26454</v>
      </c>
      <c r="D329" s="5">
        <v>2021</v>
      </c>
      <c r="E329" s="5" t="s">
        <v>49</v>
      </c>
      <c r="F329" s="5" t="s">
        <v>25</v>
      </c>
      <c r="G329" s="5">
        <v>12000</v>
      </c>
      <c r="H329" s="5" t="s">
        <v>14</v>
      </c>
    </row>
    <row r="330" spans="1:8" x14ac:dyDescent="0.25">
      <c r="A330" s="5">
        <f t="shared" si="7"/>
        <v>317</v>
      </c>
      <c r="B330" s="5" t="s">
        <v>10</v>
      </c>
      <c r="C330" s="5">
        <v>26584</v>
      </c>
      <c r="D330" s="5">
        <v>2021</v>
      </c>
      <c r="E330" s="5" t="s">
        <v>49</v>
      </c>
      <c r="F330" s="5" t="s">
        <v>26</v>
      </c>
      <c r="G330" s="5">
        <v>10000</v>
      </c>
      <c r="H330" s="5" t="s">
        <v>29</v>
      </c>
    </row>
    <row r="331" spans="1:8" x14ac:dyDescent="0.25">
      <c r="A331" s="5">
        <f t="shared" ref="A331:A394" si="8">A330+1</f>
        <v>318</v>
      </c>
      <c r="B331" s="5" t="s">
        <v>10</v>
      </c>
      <c r="C331" s="5">
        <v>26603</v>
      </c>
      <c r="D331" s="5">
        <v>2021</v>
      </c>
      <c r="E331" s="5" t="s">
        <v>49</v>
      </c>
      <c r="F331" s="5" t="s">
        <v>25</v>
      </c>
      <c r="G331" s="5">
        <v>12000</v>
      </c>
      <c r="H331" s="5" t="s">
        <v>45</v>
      </c>
    </row>
    <row r="332" spans="1:8" x14ac:dyDescent="0.25">
      <c r="A332" s="5">
        <f t="shared" si="8"/>
        <v>319</v>
      </c>
      <c r="B332" s="5" t="s">
        <v>10</v>
      </c>
      <c r="C332" s="5">
        <v>26643</v>
      </c>
      <c r="D332" s="5">
        <v>2021</v>
      </c>
      <c r="E332" s="5" t="s">
        <v>49</v>
      </c>
      <c r="F332" s="5" t="s">
        <v>26</v>
      </c>
      <c r="G332" s="5">
        <v>10000</v>
      </c>
      <c r="H332" s="5" t="s">
        <v>27</v>
      </c>
    </row>
    <row r="333" spans="1:8" x14ac:dyDescent="0.25">
      <c r="A333" s="5">
        <f t="shared" si="8"/>
        <v>320</v>
      </c>
      <c r="B333" s="5" t="s">
        <v>10</v>
      </c>
      <c r="C333" s="5">
        <v>26888</v>
      </c>
      <c r="D333" s="5">
        <v>2021</v>
      </c>
      <c r="E333" s="5" t="s">
        <v>49</v>
      </c>
      <c r="F333" s="5" t="s">
        <v>26</v>
      </c>
      <c r="G333" s="5">
        <v>10000</v>
      </c>
      <c r="H333" s="5" t="s">
        <v>23</v>
      </c>
    </row>
    <row r="334" spans="1:8" x14ac:dyDescent="0.25">
      <c r="A334" s="5">
        <f t="shared" si="8"/>
        <v>321</v>
      </c>
      <c r="B334" s="5" t="s">
        <v>10</v>
      </c>
      <c r="C334" s="5">
        <v>27026</v>
      </c>
      <c r="D334" s="5">
        <v>2008</v>
      </c>
      <c r="E334" s="5" t="s">
        <v>49</v>
      </c>
      <c r="F334" s="5" t="s">
        <v>13</v>
      </c>
      <c r="G334" s="5">
        <v>2500</v>
      </c>
      <c r="H334" s="5" t="s">
        <v>41</v>
      </c>
    </row>
    <row r="335" spans="1:8" x14ac:dyDescent="0.25">
      <c r="A335" s="5">
        <f t="shared" si="8"/>
        <v>322</v>
      </c>
      <c r="B335" s="5" t="s">
        <v>10</v>
      </c>
      <c r="C335" s="5">
        <v>27162</v>
      </c>
      <c r="D335" s="5">
        <v>2021</v>
      </c>
      <c r="E335" s="5" t="s">
        <v>49</v>
      </c>
      <c r="F335" s="5" t="s">
        <v>25</v>
      </c>
      <c r="G335" s="5">
        <v>12000</v>
      </c>
      <c r="H335" s="5" t="s">
        <v>14</v>
      </c>
    </row>
    <row r="336" spans="1:8" ht="15.75" x14ac:dyDescent="0.25">
      <c r="A336" s="5">
        <f t="shared" si="8"/>
        <v>323</v>
      </c>
      <c r="B336" s="31" t="s">
        <v>10</v>
      </c>
      <c r="C336" s="31">
        <v>27302</v>
      </c>
      <c r="D336" s="31">
        <v>2003</v>
      </c>
      <c r="E336" s="18" t="s">
        <v>49</v>
      </c>
      <c r="F336" s="18" t="s">
        <v>13</v>
      </c>
      <c r="G336" s="18">
        <v>5000</v>
      </c>
      <c r="H336" s="31" t="s">
        <v>43</v>
      </c>
    </row>
    <row r="337" spans="1:12" x14ac:dyDescent="0.25">
      <c r="A337" s="5">
        <f t="shared" si="8"/>
        <v>324</v>
      </c>
      <c r="B337" s="5" t="s">
        <v>10</v>
      </c>
      <c r="C337" s="5">
        <v>27316</v>
      </c>
      <c r="D337" s="5">
        <v>2014</v>
      </c>
      <c r="E337" s="5" t="s">
        <v>49</v>
      </c>
      <c r="F337" s="5" t="s">
        <v>13</v>
      </c>
      <c r="G337" s="5">
        <v>5000</v>
      </c>
      <c r="H337" s="5" t="s">
        <v>16</v>
      </c>
    </row>
    <row r="338" spans="1:12" x14ac:dyDescent="0.25">
      <c r="A338" s="5">
        <f t="shared" si="8"/>
        <v>325</v>
      </c>
      <c r="B338" s="5" t="s">
        <v>10</v>
      </c>
      <c r="C338" s="5">
        <v>27586</v>
      </c>
      <c r="D338" s="5">
        <v>2019</v>
      </c>
      <c r="E338" s="5" t="s">
        <v>49</v>
      </c>
      <c r="F338" s="5" t="s">
        <v>13</v>
      </c>
      <c r="G338" s="5">
        <v>2500</v>
      </c>
      <c r="H338" s="5" t="s">
        <v>20</v>
      </c>
    </row>
    <row r="339" spans="1:12" s="39" customFormat="1" x14ac:dyDescent="0.25">
      <c r="A339" s="5">
        <f t="shared" si="8"/>
        <v>326</v>
      </c>
      <c r="B339" s="5" t="s">
        <v>10</v>
      </c>
      <c r="C339" s="5">
        <v>27666</v>
      </c>
      <c r="D339" s="5">
        <v>2021</v>
      </c>
      <c r="E339" s="5" t="s">
        <v>49</v>
      </c>
      <c r="F339" s="5" t="s">
        <v>25</v>
      </c>
      <c r="G339" s="5">
        <v>12000</v>
      </c>
      <c r="H339" s="5" t="s">
        <v>45</v>
      </c>
      <c r="I339" s="26"/>
      <c r="J339" s="26"/>
      <c r="K339" s="26"/>
      <c r="L339" s="26"/>
    </row>
    <row r="340" spans="1:12" x14ac:dyDescent="0.25">
      <c r="A340" s="5">
        <f t="shared" si="8"/>
        <v>327</v>
      </c>
      <c r="B340" s="5" t="s">
        <v>10</v>
      </c>
      <c r="C340" s="5">
        <v>27928</v>
      </c>
      <c r="D340" s="5">
        <v>2021</v>
      </c>
      <c r="E340" s="5" t="s">
        <v>49</v>
      </c>
      <c r="F340" s="5" t="s">
        <v>26</v>
      </c>
      <c r="G340" s="5">
        <v>10000</v>
      </c>
      <c r="H340" s="5" t="s">
        <v>15</v>
      </c>
    </row>
    <row r="341" spans="1:12" x14ac:dyDescent="0.25">
      <c r="A341" s="5">
        <f t="shared" si="8"/>
        <v>328</v>
      </c>
      <c r="B341" s="5" t="s">
        <v>10</v>
      </c>
      <c r="C341" s="5">
        <v>27947</v>
      </c>
      <c r="D341" s="5">
        <v>2021</v>
      </c>
      <c r="E341" s="5" t="s">
        <v>49</v>
      </c>
      <c r="F341" s="5" t="s">
        <v>26</v>
      </c>
      <c r="G341" s="5">
        <v>10000</v>
      </c>
      <c r="H341" s="5" t="s">
        <v>41</v>
      </c>
    </row>
    <row r="342" spans="1:12" s="39" customFormat="1" x14ac:dyDescent="0.25">
      <c r="A342" s="5">
        <f t="shared" si="8"/>
        <v>329</v>
      </c>
      <c r="B342" s="5" t="s">
        <v>10</v>
      </c>
      <c r="C342" s="5">
        <v>28077</v>
      </c>
      <c r="D342" s="5">
        <v>2021</v>
      </c>
      <c r="E342" s="5" t="s">
        <v>49</v>
      </c>
      <c r="F342" s="5" t="s">
        <v>26</v>
      </c>
      <c r="G342" s="5">
        <v>10000</v>
      </c>
      <c r="H342" s="5" t="s">
        <v>41</v>
      </c>
    </row>
    <row r="343" spans="1:12" ht="15.75" x14ac:dyDescent="0.25">
      <c r="A343" s="5">
        <f t="shared" si="8"/>
        <v>330</v>
      </c>
      <c r="B343" s="31" t="s">
        <v>10</v>
      </c>
      <c r="C343" s="31">
        <v>28371</v>
      </c>
      <c r="D343" s="31">
        <v>2021</v>
      </c>
      <c r="E343" s="18" t="s">
        <v>49</v>
      </c>
      <c r="F343" s="18" t="s">
        <v>13</v>
      </c>
      <c r="G343" s="18">
        <v>2500</v>
      </c>
      <c r="H343" s="31" t="s">
        <v>15</v>
      </c>
    </row>
    <row r="344" spans="1:12" x14ac:dyDescent="0.25">
      <c r="A344" s="5">
        <f t="shared" si="8"/>
        <v>331</v>
      </c>
      <c r="B344" s="5" t="s">
        <v>10</v>
      </c>
      <c r="C344" s="5">
        <v>28709</v>
      </c>
      <c r="D344" s="5">
        <v>2019</v>
      </c>
      <c r="E344" s="5" t="s">
        <v>49</v>
      </c>
      <c r="F344" s="5" t="s">
        <v>13</v>
      </c>
      <c r="G344" s="5">
        <v>2500</v>
      </c>
      <c r="H344" s="5" t="s">
        <v>54</v>
      </c>
    </row>
    <row r="345" spans="1:12" s="11" customFormat="1" x14ac:dyDescent="0.25">
      <c r="A345" s="5">
        <f t="shared" si="8"/>
        <v>332</v>
      </c>
      <c r="B345" s="18" t="s">
        <v>10</v>
      </c>
      <c r="C345" s="18">
        <v>29524</v>
      </c>
      <c r="D345" s="18">
        <v>2021</v>
      </c>
      <c r="E345" s="18" t="s">
        <v>49</v>
      </c>
      <c r="F345" s="18" t="s">
        <v>26</v>
      </c>
      <c r="G345" s="18">
        <v>10000</v>
      </c>
      <c r="H345" s="18" t="s">
        <v>20</v>
      </c>
    </row>
    <row r="346" spans="1:12" x14ac:dyDescent="0.25">
      <c r="A346" s="5">
        <f t="shared" si="8"/>
        <v>333</v>
      </c>
      <c r="B346" s="5" t="s">
        <v>10</v>
      </c>
      <c r="C346" s="5">
        <v>29651</v>
      </c>
      <c r="D346" s="5">
        <v>2021</v>
      </c>
      <c r="E346" s="5" t="s">
        <v>49</v>
      </c>
      <c r="F346" s="5" t="s">
        <v>26</v>
      </c>
      <c r="G346" s="5">
        <v>10000</v>
      </c>
      <c r="H346" s="5" t="s">
        <v>22</v>
      </c>
    </row>
    <row r="347" spans="1:12" x14ac:dyDescent="0.25">
      <c r="A347" s="5">
        <f t="shared" si="8"/>
        <v>334</v>
      </c>
      <c r="B347" s="5" t="s">
        <v>10</v>
      </c>
      <c r="C347" s="5">
        <v>29704</v>
      </c>
      <c r="D347" s="5">
        <v>2021</v>
      </c>
      <c r="E347" s="5" t="s">
        <v>49</v>
      </c>
      <c r="F347" s="5" t="s">
        <v>13</v>
      </c>
      <c r="G347" s="5">
        <v>2500</v>
      </c>
      <c r="H347" s="5" t="s">
        <v>16</v>
      </c>
    </row>
    <row r="348" spans="1:12" x14ac:dyDescent="0.25">
      <c r="A348" s="5">
        <f t="shared" si="8"/>
        <v>335</v>
      </c>
      <c r="B348" s="5" t="s">
        <v>10</v>
      </c>
      <c r="C348" s="5">
        <v>29914</v>
      </c>
      <c r="D348" s="5">
        <v>2021</v>
      </c>
      <c r="E348" s="5" t="s">
        <v>49</v>
      </c>
      <c r="F348" s="5" t="s">
        <v>26</v>
      </c>
      <c r="G348" s="5">
        <v>10000</v>
      </c>
      <c r="H348" s="5" t="s">
        <v>27</v>
      </c>
    </row>
    <row r="349" spans="1:12" x14ac:dyDescent="0.25">
      <c r="A349" s="5">
        <f t="shared" si="8"/>
        <v>336</v>
      </c>
      <c r="B349" s="5" t="s">
        <v>10</v>
      </c>
      <c r="C349" s="5">
        <v>30823</v>
      </c>
      <c r="D349" s="5">
        <v>2021</v>
      </c>
      <c r="E349" s="5" t="s">
        <v>49</v>
      </c>
      <c r="F349" s="5" t="s">
        <v>26</v>
      </c>
      <c r="G349" s="5">
        <v>10000</v>
      </c>
      <c r="H349" s="5" t="s">
        <v>17</v>
      </c>
    </row>
    <row r="350" spans="1:12" x14ac:dyDescent="0.25">
      <c r="A350" s="5">
        <f t="shared" si="8"/>
        <v>337</v>
      </c>
      <c r="B350" s="5" t="s">
        <v>10</v>
      </c>
      <c r="C350" s="5">
        <v>31835</v>
      </c>
      <c r="D350" s="5">
        <v>2021</v>
      </c>
      <c r="E350" s="5" t="s">
        <v>49</v>
      </c>
      <c r="F350" s="5" t="s">
        <v>13</v>
      </c>
      <c r="G350" s="5">
        <v>2500</v>
      </c>
      <c r="H350" s="5" t="s">
        <v>17</v>
      </c>
    </row>
    <row r="351" spans="1:12" x14ac:dyDescent="0.25">
      <c r="A351" s="5">
        <f t="shared" si="8"/>
        <v>338</v>
      </c>
      <c r="B351" s="5" t="s">
        <v>10</v>
      </c>
      <c r="C351" s="5">
        <v>31970</v>
      </c>
      <c r="D351" s="5">
        <v>2021</v>
      </c>
      <c r="E351" s="5" t="s">
        <v>49</v>
      </c>
      <c r="F351" s="5" t="s">
        <v>25</v>
      </c>
      <c r="G351" s="5">
        <v>12000</v>
      </c>
      <c r="H351" s="5" t="s">
        <v>56</v>
      </c>
    </row>
    <row r="352" spans="1:12" x14ac:dyDescent="0.25">
      <c r="A352" s="5">
        <f t="shared" si="8"/>
        <v>339</v>
      </c>
      <c r="B352" s="5" t="s">
        <v>10</v>
      </c>
      <c r="C352" s="5">
        <v>32073</v>
      </c>
      <c r="D352" s="5">
        <v>2021</v>
      </c>
      <c r="E352" s="5" t="s">
        <v>49</v>
      </c>
      <c r="F352" s="5" t="s">
        <v>13</v>
      </c>
      <c r="G352" s="5">
        <v>2500</v>
      </c>
      <c r="H352" s="5" t="s">
        <v>16</v>
      </c>
    </row>
    <row r="353" spans="1:12" x14ac:dyDescent="0.25">
      <c r="A353" s="5">
        <f t="shared" si="8"/>
        <v>340</v>
      </c>
      <c r="B353" s="5" t="s">
        <v>10</v>
      </c>
      <c r="C353" s="5">
        <v>32081</v>
      </c>
      <c r="D353" s="5">
        <v>2021</v>
      </c>
      <c r="E353" s="5" t="s">
        <v>49</v>
      </c>
      <c r="F353" s="5" t="s">
        <v>13</v>
      </c>
      <c r="G353" s="5">
        <v>2500</v>
      </c>
      <c r="H353" s="5" t="s">
        <v>16</v>
      </c>
    </row>
    <row r="354" spans="1:12" x14ac:dyDescent="0.25">
      <c r="A354" s="5">
        <f t="shared" si="8"/>
        <v>341</v>
      </c>
      <c r="B354" s="5" t="s">
        <v>10</v>
      </c>
      <c r="C354" s="5">
        <v>32102</v>
      </c>
      <c r="D354" s="5">
        <v>2021</v>
      </c>
      <c r="E354" s="5" t="s">
        <v>49</v>
      </c>
      <c r="F354" s="5" t="s">
        <v>13</v>
      </c>
      <c r="G354" s="5">
        <v>2500</v>
      </c>
      <c r="H354" s="5" t="s">
        <v>14</v>
      </c>
    </row>
    <row r="355" spans="1:12" x14ac:dyDescent="0.25">
      <c r="A355" s="5">
        <f t="shared" si="8"/>
        <v>342</v>
      </c>
      <c r="B355" s="5" t="s">
        <v>10</v>
      </c>
      <c r="C355" s="5">
        <v>32114</v>
      </c>
      <c r="D355" s="5">
        <v>2021</v>
      </c>
      <c r="E355" s="5" t="s">
        <v>49</v>
      </c>
      <c r="F355" s="5" t="s">
        <v>25</v>
      </c>
      <c r="G355" s="5">
        <v>12000</v>
      </c>
      <c r="H355" s="5" t="s">
        <v>56</v>
      </c>
    </row>
    <row r="356" spans="1:12" x14ac:dyDescent="0.25">
      <c r="A356" s="5">
        <f t="shared" si="8"/>
        <v>343</v>
      </c>
      <c r="B356" s="5" t="s">
        <v>10</v>
      </c>
      <c r="C356" s="5">
        <v>32285</v>
      </c>
      <c r="D356" s="5">
        <v>2021</v>
      </c>
      <c r="E356" s="5" t="s">
        <v>49</v>
      </c>
      <c r="F356" s="5" t="s">
        <v>13</v>
      </c>
      <c r="G356" s="5">
        <v>2500</v>
      </c>
      <c r="H356" s="5" t="s">
        <v>53</v>
      </c>
    </row>
    <row r="357" spans="1:12" x14ac:dyDescent="0.25">
      <c r="A357" s="5">
        <f t="shared" si="8"/>
        <v>344</v>
      </c>
      <c r="B357" s="5" t="s">
        <v>10</v>
      </c>
      <c r="C357" s="5">
        <v>32378</v>
      </c>
      <c r="D357" s="5">
        <v>2021</v>
      </c>
      <c r="E357" s="18" t="s">
        <v>49</v>
      </c>
      <c r="F357" s="5" t="s">
        <v>13</v>
      </c>
      <c r="G357" s="18">
        <v>2500</v>
      </c>
      <c r="H357" s="5" t="s">
        <v>17</v>
      </c>
    </row>
    <row r="358" spans="1:12" s="37" customFormat="1" x14ac:dyDescent="0.25">
      <c r="A358" s="5">
        <f t="shared" si="8"/>
        <v>345</v>
      </c>
      <c r="B358" s="5" t="s">
        <v>10</v>
      </c>
      <c r="C358" s="5">
        <v>32755</v>
      </c>
      <c r="D358" s="5">
        <v>2021</v>
      </c>
      <c r="E358" s="5" t="s">
        <v>49</v>
      </c>
      <c r="F358" s="5" t="s">
        <v>25</v>
      </c>
      <c r="G358" s="5">
        <v>12000</v>
      </c>
      <c r="H358" s="5" t="s">
        <v>56</v>
      </c>
      <c r="I358"/>
      <c r="J358"/>
      <c r="K358"/>
      <c r="L358"/>
    </row>
    <row r="359" spans="1:12" s="36" customFormat="1" x14ac:dyDescent="0.25">
      <c r="A359" s="5">
        <f t="shared" si="8"/>
        <v>346</v>
      </c>
      <c r="B359" s="5" t="s">
        <v>10</v>
      </c>
      <c r="C359" s="5">
        <v>33089</v>
      </c>
      <c r="D359" s="5">
        <v>2021</v>
      </c>
      <c r="E359" s="5" t="s">
        <v>49</v>
      </c>
      <c r="F359" s="5" t="s">
        <v>13</v>
      </c>
      <c r="G359" s="5">
        <v>2500</v>
      </c>
      <c r="H359" s="5" t="s">
        <v>27</v>
      </c>
      <c r="I359"/>
      <c r="J359"/>
      <c r="K359"/>
      <c r="L359"/>
    </row>
    <row r="360" spans="1:12" x14ac:dyDescent="0.25">
      <c r="A360" s="5">
        <f t="shared" si="8"/>
        <v>347</v>
      </c>
      <c r="B360" s="5" t="s">
        <v>10</v>
      </c>
      <c r="C360" s="5">
        <v>33236</v>
      </c>
      <c r="D360" s="5">
        <v>2021</v>
      </c>
      <c r="E360" s="5" t="s">
        <v>49</v>
      </c>
      <c r="F360" s="5" t="s">
        <v>13</v>
      </c>
      <c r="G360" s="5">
        <v>2500</v>
      </c>
      <c r="H360" s="5" t="s">
        <v>16</v>
      </c>
    </row>
    <row r="361" spans="1:12" x14ac:dyDescent="0.25">
      <c r="A361" s="5">
        <f t="shared" si="8"/>
        <v>348</v>
      </c>
      <c r="B361" s="5" t="s">
        <v>10</v>
      </c>
      <c r="C361" s="5">
        <v>33237</v>
      </c>
      <c r="D361" s="5">
        <v>2021</v>
      </c>
      <c r="E361" s="5" t="s">
        <v>49</v>
      </c>
      <c r="F361" s="5" t="s">
        <v>13</v>
      </c>
      <c r="G361" s="5">
        <v>2500</v>
      </c>
      <c r="H361" s="5" t="s">
        <v>16</v>
      </c>
    </row>
    <row r="362" spans="1:12" x14ac:dyDescent="0.25">
      <c r="A362" s="5">
        <f t="shared" si="8"/>
        <v>349</v>
      </c>
      <c r="B362" s="5" t="s">
        <v>10</v>
      </c>
      <c r="C362" s="5">
        <v>33244</v>
      </c>
      <c r="D362" s="5">
        <v>2021</v>
      </c>
      <c r="E362" s="5" t="s">
        <v>49</v>
      </c>
      <c r="F362" s="5" t="s">
        <v>13</v>
      </c>
      <c r="G362" s="5">
        <v>2500</v>
      </c>
      <c r="H362" s="5" t="s">
        <v>16</v>
      </c>
    </row>
    <row r="363" spans="1:12" x14ac:dyDescent="0.25">
      <c r="A363" s="5">
        <f t="shared" si="8"/>
        <v>350</v>
      </c>
      <c r="B363" s="5" t="s">
        <v>10</v>
      </c>
      <c r="C363" s="5">
        <v>33245</v>
      </c>
      <c r="D363" s="5">
        <v>2021</v>
      </c>
      <c r="E363" s="5" t="s">
        <v>49</v>
      </c>
      <c r="F363" s="5" t="s">
        <v>13</v>
      </c>
      <c r="G363" s="5">
        <v>2500</v>
      </c>
      <c r="H363" s="5" t="s">
        <v>16</v>
      </c>
    </row>
    <row r="364" spans="1:12" x14ac:dyDescent="0.25">
      <c r="A364" s="5">
        <f t="shared" si="8"/>
        <v>351</v>
      </c>
      <c r="B364" s="5" t="s">
        <v>10</v>
      </c>
      <c r="C364" s="5">
        <v>33284</v>
      </c>
      <c r="D364" s="5">
        <v>2021</v>
      </c>
      <c r="E364" s="5" t="s">
        <v>49</v>
      </c>
      <c r="F364" s="5" t="s">
        <v>13</v>
      </c>
      <c r="G364" s="5">
        <v>2500</v>
      </c>
      <c r="H364" s="5" t="s">
        <v>16</v>
      </c>
    </row>
    <row r="365" spans="1:12" x14ac:dyDescent="0.25">
      <c r="A365" s="5">
        <f t="shared" si="8"/>
        <v>352</v>
      </c>
      <c r="B365" s="5" t="s">
        <v>10</v>
      </c>
      <c r="C365" s="5">
        <v>33286</v>
      </c>
      <c r="D365" s="5">
        <v>2021</v>
      </c>
      <c r="E365" s="5" t="s">
        <v>49</v>
      </c>
      <c r="F365" s="5" t="s">
        <v>13</v>
      </c>
      <c r="G365" s="5">
        <v>2500</v>
      </c>
      <c r="H365" s="5" t="s">
        <v>16</v>
      </c>
    </row>
    <row r="366" spans="1:12" x14ac:dyDescent="0.25">
      <c r="A366" s="5">
        <f t="shared" si="8"/>
        <v>353</v>
      </c>
      <c r="B366" s="5" t="s">
        <v>10</v>
      </c>
      <c r="C366" s="5">
        <v>33290</v>
      </c>
      <c r="D366" s="5">
        <v>2021</v>
      </c>
      <c r="E366" s="5" t="s">
        <v>49</v>
      </c>
      <c r="F366" s="5" t="s">
        <v>13</v>
      </c>
      <c r="G366" s="5">
        <v>2500</v>
      </c>
      <c r="H366" s="5" t="s">
        <v>16</v>
      </c>
    </row>
    <row r="367" spans="1:12" x14ac:dyDescent="0.25">
      <c r="A367" s="5">
        <f t="shared" si="8"/>
        <v>354</v>
      </c>
      <c r="B367" s="5" t="s">
        <v>10</v>
      </c>
      <c r="C367" s="5">
        <v>33302</v>
      </c>
      <c r="D367" s="5">
        <v>2021</v>
      </c>
      <c r="E367" s="5" t="s">
        <v>49</v>
      </c>
      <c r="F367" s="5" t="s">
        <v>13</v>
      </c>
      <c r="G367" s="5">
        <v>2500</v>
      </c>
      <c r="H367" s="5" t="s">
        <v>16</v>
      </c>
    </row>
    <row r="368" spans="1:12" x14ac:dyDescent="0.25">
      <c r="A368" s="5">
        <f t="shared" si="8"/>
        <v>355</v>
      </c>
      <c r="B368" s="5" t="s">
        <v>10</v>
      </c>
      <c r="C368" s="5">
        <v>33309</v>
      </c>
      <c r="D368" s="5">
        <v>2021</v>
      </c>
      <c r="E368" s="5" t="s">
        <v>49</v>
      </c>
      <c r="F368" s="5" t="s">
        <v>13</v>
      </c>
      <c r="G368" s="5">
        <v>2500</v>
      </c>
      <c r="H368" s="5" t="s">
        <v>21</v>
      </c>
    </row>
    <row r="369" spans="1:8" x14ac:dyDescent="0.25">
      <c r="A369" s="5">
        <f t="shared" si="8"/>
        <v>356</v>
      </c>
      <c r="B369" s="5" t="s">
        <v>10</v>
      </c>
      <c r="C369" s="5">
        <v>33431</v>
      </c>
      <c r="D369" s="5">
        <v>2021</v>
      </c>
      <c r="E369" s="5" t="s">
        <v>49</v>
      </c>
      <c r="F369" s="5" t="s">
        <v>13</v>
      </c>
      <c r="G369" s="5">
        <v>2500</v>
      </c>
      <c r="H369" s="5" t="s">
        <v>16</v>
      </c>
    </row>
    <row r="370" spans="1:8" x14ac:dyDescent="0.25">
      <c r="A370" s="5">
        <f t="shared" si="8"/>
        <v>357</v>
      </c>
      <c r="B370" s="5" t="s">
        <v>10</v>
      </c>
      <c r="C370" s="5">
        <v>33639</v>
      </c>
      <c r="D370" s="5">
        <v>2021</v>
      </c>
      <c r="E370" s="5" t="s">
        <v>49</v>
      </c>
      <c r="F370" s="5" t="s">
        <v>13</v>
      </c>
      <c r="G370" s="5">
        <v>2500</v>
      </c>
      <c r="H370" s="5" t="s">
        <v>15</v>
      </c>
    </row>
    <row r="371" spans="1:8" x14ac:dyDescent="0.25">
      <c r="A371" s="5">
        <f t="shared" si="8"/>
        <v>358</v>
      </c>
      <c r="B371" s="5" t="s">
        <v>10</v>
      </c>
      <c r="C371" s="5">
        <v>33800</v>
      </c>
      <c r="D371" s="5">
        <v>2021</v>
      </c>
      <c r="E371" s="5" t="s">
        <v>49</v>
      </c>
      <c r="F371" s="5" t="s">
        <v>13</v>
      </c>
      <c r="G371" s="5">
        <v>2500</v>
      </c>
      <c r="H371" s="5" t="s">
        <v>27</v>
      </c>
    </row>
    <row r="372" spans="1:8" x14ac:dyDescent="0.25">
      <c r="A372" s="5">
        <f t="shared" si="8"/>
        <v>359</v>
      </c>
      <c r="B372" s="5" t="s">
        <v>10</v>
      </c>
      <c r="C372" s="5">
        <v>33996</v>
      </c>
      <c r="D372" s="5">
        <v>2021</v>
      </c>
      <c r="E372" s="5" t="s">
        <v>49</v>
      </c>
      <c r="F372" s="5" t="s">
        <v>13</v>
      </c>
      <c r="G372" s="5">
        <v>2500</v>
      </c>
      <c r="H372" s="5" t="s">
        <v>17</v>
      </c>
    </row>
    <row r="373" spans="1:8" x14ac:dyDescent="0.25">
      <c r="A373" s="5">
        <f t="shared" si="8"/>
        <v>360</v>
      </c>
      <c r="B373" s="5" t="s">
        <v>10</v>
      </c>
      <c r="C373" s="5">
        <v>34439</v>
      </c>
      <c r="D373" s="5">
        <v>2021</v>
      </c>
      <c r="E373" s="5" t="s">
        <v>49</v>
      </c>
      <c r="F373" s="5" t="s">
        <v>13</v>
      </c>
      <c r="G373" s="5">
        <v>2500</v>
      </c>
      <c r="H373" s="5" t="s">
        <v>23</v>
      </c>
    </row>
    <row r="374" spans="1:8" x14ac:dyDescent="0.25">
      <c r="A374" s="5">
        <f t="shared" si="8"/>
        <v>361</v>
      </c>
      <c r="B374" s="5" t="s">
        <v>10</v>
      </c>
      <c r="C374" s="5">
        <v>34491</v>
      </c>
      <c r="D374" s="5">
        <v>2021</v>
      </c>
      <c r="E374" s="5" t="s">
        <v>49</v>
      </c>
      <c r="F374" s="5" t="s">
        <v>13</v>
      </c>
      <c r="G374" s="5">
        <v>2500</v>
      </c>
      <c r="H374" s="5" t="s">
        <v>14</v>
      </c>
    </row>
    <row r="375" spans="1:8" x14ac:dyDescent="0.25">
      <c r="A375" s="5">
        <f t="shared" si="8"/>
        <v>362</v>
      </c>
      <c r="B375" s="24" t="s">
        <v>10</v>
      </c>
      <c r="C375" s="24">
        <v>34495</v>
      </c>
      <c r="D375" s="24">
        <v>2021</v>
      </c>
      <c r="E375" s="24" t="s">
        <v>49</v>
      </c>
      <c r="F375" s="24" t="s">
        <v>13</v>
      </c>
      <c r="G375" s="24">
        <v>2500</v>
      </c>
      <c r="H375" s="24" t="s">
        <v>16</v>
      </c>
    </row>
    <row r="376" spans="1:8" x14ac:dyDescent="0.25">
      <c r="A376" s="5">
        <f t="shared" si="8"/>
        <v>363</v>
      </c>
      <c r="B376" s="5" t="s">
        <v>10</v>
      </c>
      <c r="C376" s="5">
        <v>34572</v>
      </c>
      <c r="D376" s="5">
        <v>2021</v>
      </c>
      <c r="E376" s="5" t="s">
        <v>49</v>
      </c>
      <c r="F376" s="5" t="s">
        <v>13</v>
      </c>
      <c r="G376" s="5">
        <v>2500</v>
      </c>
      <c r="H376" s="5" t="s">
        <v>16</v>
      </c>
    </row>
    <row r="377" spans="1:8" x14ac:dyDescent="0.25">
      <c r="A377" s="5">
        <f t="shared" si="8"/>
        <v>364</v>
      </c>
      <c r="B377" s="5" t="s">
        <v>10</v>
      </c>
      <c r="C377" s="5">
        <v>34582</v>
      </c>
      <c r="D377" s="5">
        <v>2021</v>
      </c>
      <c r="E377" s="5" t="s">
        <v>49</v>
      </c>
      <c r="F377" s="5" t="s">
        <v>13</v>
      </c>
      <c r="G377" s="5">
        <v>2500</v>
      </c>
      <c r="H377" s="5" t="s">
        <v>14</v>
      </c>
    </row>
    <row r="378" spans="1:8" x14ac:dyDescent="0.25">
      <c r="A378" s="5">
        <f t="shared" si="8"/>
        <v>365</v>
      </c>
      <c r="B378" s="5" t="s">
        <v>10</v>
      </c>
      <c r="C378" s="5">
        <v>34612</v>
      </c>
      <c r="D378" s="5">
        <v>2021</v>
      </c>
      <c r="E378" s="5" t="s">
        <v>49</v>
      </c>
      <c r="F378" s="5" t="s">
        <v>13</v>
      </c>
      <c r="G378" s="5">
        <v>2500</v>
      </c>
      <c r="H378" s="5" t="s">
        <v>17</v>
      </c>
    </row>
    <row r="379" spans="1:8" x14ac:dyDescent="0.25">
      <c r="A379" s="5">
        <f t="shared" si="8"/>
        <v>366</v>
      </c>
      <c r="B379" s="5" t="s">
        <v>10</v>
      </c>
      <c r="C379" s="5">
        <v>34732</v>
      </c>
      <c r="D379" s="5">
        <v>2021</v>
      </c>
      <c r="E379" s="5" t="s">
        <v>49</v>
      </c>
      <c r="F379" s="5" t="s">
        <v>13</v>
      </c>
      <c r="G379" s="5">
        <v>2500</v>
      </c>
      <c r="H379" s="5" t="s">
        <v>14</v>
      </c>
    </row>
    <row r="380" spans="1:8" x14ac:dyDescent="0.25">
      <c r="A380" s="5">
        <f t="shared" si="8"/>
        <v>367</v>
      </c>
      <c r="B380" s="5" t="s">
        <v>10</v>
      </c>
      <c r="C380" s="5">
        <v>34768</v>
      </c>
      <c r="D380" s="5">
        <v>2021</v>
      </c>
      <c r="E380" s="5" t="s">
        <v>49</v>
      </c>
      <c r="F380" s="5" t="s">
        <v>13</v>
      </c>
      <c r="G380" s="5">
        <v>2500</v>
      </c>
      <c r="H380" s="5" t="s">
        <v>14</v>
      </c>
    </row>
    <row r="381" spans="1:8" x14ac:dyDescent="0.25">
      <c r="A381" s="5">
        <f t="shared" si="8"/>
        <v>368</v>
      </c>
      <c r="B381" s="5" t="s">
        <v>10</v>
      </c>
      <c r="C381" s="5">
        <v>34791</v>
      </c>
      <c r="D381" s="5">
        <v>2021</v>
      </c>
      <c r="E381" s="5" t="s">
        <v>49</v>
      </c>
      <c r="F381" s="5" t="s">
        <v>13</v>
      </c>
      <c r="G381" s="5">
        <v>2500</v>
      </c>
      <c r="H381" s="5" t="s">
        <v>14</v>
      </c>
    </row>
    <row r="382" spans="1:8" x14ac:dyDescent="0.25">
      <c r="A382" s="5">
        <f t="shared" si="8"/>
        <v>369</v>
      </c>
      <c r="B382" s="5" t="s">
        <v>10</v>
      </c>
      <c r="C382" s="5">
        <v>34798</v>
      </c>
      <c r="D382" s="5">
        <v>2021</v>
      </c>
      <c r="E382" s="5" t="s">
        <v>49</v>
      </c>
      <c r="F382" s="5" t="s">
        <v>13</v>
      </c>
      <c r="G382" s="5">
        <v>2500</v>
      </c>
      <c r="H382" s="5" t="s">
        <v>14</v>
      </c>
    </row>
    <row r="383" spans="1:8" x14ac:dyDescent="0.25">
      <c r="A383" s="5">
        <f t="shared" si="8"/>
        <v>370</v>
      </c>
      <c r="B383" s="5" t="s">
        <v>10</v>
      </c>
      <c r="C383" s="5">
        <v>34816</v>
      </c>
      <c r="D383" s="5">
        <v>2021</v>
      </c>
      <c r="E383" s="5" t="s">
        <v>49</v>
      </c>
      <c r="F383" s="5" t="s">
        <v>13</v>
      </c>
      <c r="G383" s="5">
        <v>2500</v>
      </c>
      <c r="H383" s="5" t="s">
        <v>14</v>
      </c>
    </row>
    <row r="384" spans="1:8" x14ac:dyDescent="0.25">
      <c r="A384" s="5">
        <f t="shared" si="8"/>
        <v>371</v>
      </c>
      <c r="B384" s="5" t="s">
        <v>10</v>
      </c>
      <c r="C384" s="5">
        <v>34906</v>
      </c>
      <c r="D384" s="5">
        <v>2021</v>
      </c>
      <c r="E384" s="5" t="s">
        <v>49</v>
      </c>
      <c r="F384" s="5" t="s">
        <v>13</v>
      </c>
      <c r="G384" s="5">
        <v>2500</v>
      </c>
      <c r="H384" s="5" t="s">
        <v>16</v>
      </c>
    </row>
    <row r="385" spans="1:8" x14ac:dyDescent="0.25">
      <c r="A385" s="5">
        <f t="shared" si="8"/>
        <v>372</v>
      </c>
      <c r="B385" s="5" t="s">
        <v>10</v>
      </c>
      <c r="C385" s="5">
        <v>34945</v>
      </c>
      <c r="D385" s="5">
        <v>2021</v>
      </c>
      <c r="E385" s="5" t="s">
        <v>49</v>
      </c>
      <c r="F385" s="5" t="s">
        <v>13</v>
      </c>
      <c r="G385" s="5">
        <v>2500</v>
      </c>
      <c r="H385" s="5" t="s">
        <v>14</v>
      </c>
    </row>
    <row r="386" spans="1:8" x14ac:dyDescent="0.25">
      <c r="A386" s="5">
        <f t="shared" si="8"/>
        <v>373</v>
      </c>
      <c r="B386" s="5" t="s">
        <v>10</v>
      </c>
      <c r="C386" s="5">
        <v>34946</v>
      </c>
      <c r="D386" s="5">
        <v>2021</v>
      </c>
      <c r="E386" s="5" t="s">
        <v>49</v>
      </c>
      <c r="F386" s="5" t="s">
        <v>13</v>
      </c>
      <c r="G386" s="5">
        <v>2500</v>
      </c>
      <c r="H386" s="5" t="s">
        <v>14</v>
      </c>
    </row>
    <row r="387" spans="1:8" x14ac:dyDescent="0.25">
      <c r="A387" s="5">
        <f t="shared" si="8"/>
        <v>374</v>
      </c>
      <c r="B387" s="5" t="s">
        <v>10</v>
      </c>
      <c r="C387" s="5">
        <v>34992</v>
      </c>
      <c r="D387" s="5">
        <v>2021</v>
      </c>
      <c r="E387" s="5" t="s">
        <v>49</v>
      </c>
      <c r="F387" s="5" t="s">
        <v>13</v>
      </c>
      <c r="G387" s="5">
        <v>2500</v>
      </c>
      <c r="H387" s="5" t="s">
        <v>14</v>
      </c>
    </row>
    <row r="388" spans="1:8" x14ac:dyDescent="0.25">
      <c r="A388" s="5">
        <f t="shared" si="8"/>
        <v>375</v>
      </c>
      <c r="B388" s="5" t="s">
        <v>10</v>
      </c>
      <c r="C388" s="5">
        <v>35013</v>
      </c>
      <c r="D388" s="5">
        <v>2021</v>
      </c>
      <c r="E388" s="5" t="s">
        <v>49</v>
      </c>
      <c r="F388" s="5" t="s">
        <v>13</v>
      </c>
      <c r="G388" s="5">
        <v>2500</v>
      </c>
      <c r="H388" s="5" t="s">
        <v>14</v>
      </c>
    </row>
    <row r="389" spans="1:8" x14ac:dyDescent="0.25">
      <c r="A389" s="5">
        <f t="shared" si="8"/>
        <v>376</v>
      </c>
      <c r="B389" s="5" t="s">
        <v>10</v>
      </c>
      <c r="C389" s="5">
        <v>35024</v>
      </c>
      <c r="D389" s="5">
        <v>2021</v>
      </c>
      <c r="E389" s="5" t="s">
        <v>49</v>
      </c>
      <c r="F389" s="5" t="s">
        <v>13</v>
      </c>
      <c r="G389" s="5">
        <v>2500</v>
      </c>
      <c r="H389" s="5" t="s">
        <v>14</v>
      </c>
    </row>
    <row r="390" spans="1:8" x14ac:dyDescent="0.25">
      <c r="A390" s="5">
        <f t="shared" si="8"/>
        <v>377</v>
      </c>
      <c r="B390" s="5" t="s">
        <v>10</v>
      </c>
      <c r="C390" s="5">
        <v>35192</v>
      </c>
      <c r="D390" s="5">
        <v>2021</v>
      </c>
      <c r="E390" s="5" t="s">
        <v>49</v>
      </c>
      <c r="F390" s="5" t="s">
        <v>13</v>
      </c>
      <c r="G390" s="5">
        <v>2500</v>
      </c>
      <c r="H390" s="5" t="s">
        <v>14</v>
      </c>
    </row>
    <row r="391" spans="1:8" x14ac:dyDescent="0.25">
      <c r="A391" s="5">
        <f t="shared" si="8"/>
        <v>378</v>
      </c>
      <c r="B391" s="5" t="s">
        <v>10</v>
      </c>
      <c r="C391" s="5">
        <v>35447</v>
      </c>
      <c r="D391" s="5">
        <v>2021</v>
      </c>
      <c r="E391" s="5" t="s">
        <v>49</v>
      </c>
      <c r="F391" s="5" t="s">
        <v>13</v>
      </c>
      <c r="G391" s="5">
        <v>2500</v>
      </c>
      <c r="H391" s="5" t="s">
        <v>14</v>
      </c>
    </row>
    <row r="392" spans="1:8" x14ac:dyDescent="0.25">
      <c r="A392" s="5">
        <f t="shared" si="8"/>
        <v>379</v>
      </c>
      <c r="B392" s="5" t="s">
        <v>10</v>
      </c>
      <c r="C392" s="5">
        <v>35553</v>
      </c>
      <c r="D392" s="5">
        <v>2021</v>
      </c>
      <c r="E392" s="5" t="s">
        <v>49</v>
      </c>
      <c r="F392" s="5" t="s">
        <v>13</v>
      </c>
      <c r="G392" s="5">
        <v>2500</v>
      </c>
      <c r="H392" s="5" t="s">
        <v>14</v>
      </c>
    </row>
    <row r="393" spans="1:8" x14ac:dyDescent="0.25">
      <c r="A393" s="5">
        <f t="shared" si="8"/>
        <v>380</v>
      </c>
      <c r="B393" s="5" t="s">
        <v>10</v>
      </c>
      <c r="C393" s="5">
        <v>35570</v>
      </c>
      <c r="D393" s="5">
        <v>2021</v>
      </c>
      <c r="E393" s="5" t="s">
        <v>49</v>
      </c>
      <c r="F393" s="5" t="s">
        <v>13</v>
      </c>
      <c r="G393" s="5">
        <v>2500</v>
      </c>
      <c r="H393" s="5" t="s">
        <v>14</v>
      </c>
    </row>
    <row r="394" spans="1:8" x14ac:dyDescent="0.25">
      <c r="A394" s="5">
        <f t="shared" si="8"/>
        <v>381</v>
      </c>
      <c r="B394" s="5" t="s">
        <v>10</v>
      </c>
      <c r="C394" s="5">
        <v>35573</v>
      </c>
      <c r="D394" s="5">
        <v>2021</v>
      </c>
      <c r="E394" s="5" t="s">
        <v>49</v>
      </c>
      <c r="F394" s="5" t="s">
        <v>13</v>
      </c>
      <c r="G394" s="5">
        <v>2500</v>
      </c>
      <c r="H394" s="5" t="s">
        <v>48</v>
      </c>
    </row>
    <row r="395" spans="1:8" x14ac:dyDescent="0.25">
      <c r="A395" s="5">
        <f t="shared" ref="A395:A431" si="9">A394+1</f>
        <v>382</v>
      </c>
      <c r="B395" s="5" t="s">
        <v>10</v>
      </c>
      <c r="C395" s="5">
        <v>35579</v>
      </c>
      <c r="D395" s="5">
        <v>2021</v>
      </c>
      <c r="E395" s="5" t="s">
        <v>49</v>
      </c>
      <c r="F395" s="5" t="s">
        <v>13</v>
      </c>
      <c r="G395" s="5">
        <v>2500</v>
      </c>
      <c r="H395" s="5" t="s">
        <v>14</v>
      </c>
    </row>
    <row r="396" spans="1:8" x14ac:dyDescent="0.25">
      <c r="A396" s="5">
        <f t="shared" si="9"/>
        <v>383</v>
      </c>
      <c r="B396" s="5" t="s">
        <v>10</v>
      </c>
      <c r="C396" s="5">
        <v>35616</v>
      </c>
      <c r="D396" s="5">
        <v>2021</v>
      </c>
      <c r="E396" s="5" t="s">
        <v>49</v>
      </c>
      <c r="F396" s="5" t="s">
        <v>13</v>
      </c>
      <c r="G396" s="5">
        <v>2500</v>
      </c>
      <c r="H396" s="5" t="s">
        <v>16</v>
      </c>
    </row>
    <row r="397" spans="1:8" x14ac:dyDescent="0.25">
      <c r="A397" s="5">
        <f t="shared" si="9"/>
        <v>384</v>
      </c>
      <c r="B397" s="5" t="s">
        <v>10</v>
      </c>
      <c r="C397" s="5">
        <v>35727</v>
      </c>
      <c r="D397" s="5">
        <v>2021</v>
      </c>
      <c r="E397" s="5" t="s">
        <v>49</v>
      </c>
      <c r="F397" s="5" t="s">
        <v>13</v>
      </c>
      <c r="G397" s="5">
        <v>2500</v>
      </c>
      <c r="H397" s="5" t="s">
        <v>14</v>
      </c>
    </row>
    <row r="398" spans="1:8" x14ac:dyDescent="0.25">
      <c r="A398" s="5">
        <f t="shared" si="9"/>
        <v>385</v>
      </c>
      <c r="B398" s="5" t="s">
        <v>10</v>
      </c>
      <c r="C398" s="24">
        <v>35752</v>
      </c>
      <c r="D398" s="5">
        <v>2021</v>
      </c>
      <c r="E398" s="5" t="s">
        <v>49</v>
      </c>
      <c r="F398" s="5" t="s">
        <v>13</v>
      </c>
      <c r="G398" s="5">
        <v>2500</v>
      </c>
      <c r="H398" s="5" t="s">
        <v>45</v>
      </c>
    </row>
    <row r="399" spans="1:8" x14ac:dyDescent="0.25">
      <c r="A399" s="5">
        <f t="shared" si="9"/>
        <v>386</v>
      </c>
      <c r="B399" s="5" t="s">
        <v>10</v>
      </c>
      <c r="C399" s="5">
        <v>35755</v>
      </c>
      <c r="D399" s="5">
        <v>2021</v>
      </c>
      <c r="E399" s="5" t="s">
        <v>49</v>
      </c>
      <c r="F399" s="5" t="s">
        <v>13</v>
      </c>
      <c r="G399" s="5">
        <v>2500</v>
      </c>
      <c r="H399" s="5" t="s">
        <v>14</v>
      </c>
    </row>
    <row r="400" spans="1:8" x14ac:dyDescent="0.25">
      <c r="A400" s="5">
        <f t="shared" si="9"/>
        <v>387</v>
      </c>
      <c r="B400" s="5" t="s">
        <v>10</v>
      </c>
      <c r="C400" s="5">
        <v>35787</v>
      </c>
      <c r="D400" s="5">
        <v>2021</v>
      </c>
      <c r="E400" s="5" t="s">
        <v>49</v>
      </c>
      <c r="F400" s="5" t="s">
        <v>13</v>
      </c>
      <c r="G400" s="5">
        <v>2500</v>
      </c>
      <c r="H400" s="5" t="s">
        <v>20</v>
      </c>
    </row>
    <row r="401" spans="1:12" x14ac:dyDescent="0.25">
      <c r="A401" s="5">
        <f t="shared" si="9"/>
        <v>388</v>
      </c>
      <c r="B401" s="5" t="s">
        <v>10</v>
      </c>
      <c r="C401" s="5">
        <v>35804</v>
      </c>
      <c r="D401" s="5">
        <v>2021</v>
      </c>
      <c r="E401" s="5" t="s">
        <v>49</v>
      </c>
      <c r="F401" s="5" t="s">
        <v>13</v>
      </c>
      <c r="G401" s="5">
        <v>2500</v>
      </c>
      <c r="H401" s="5" t="s">
        <v>45</v>
      </c>
    </row>
    <row r="402" spans="1:12" x14ac:dyDescent="0.25">
      <c r="A402" s="5">
        <f t="shared" si="9"/>
        <v>389</v>
      </c>
      <c r="B402" s="5" t="s">
        <v>10</v>
      </c>
      <c r="C402" s="5">
        <v>35844</v>
      </c>
      <c r="D402" s="5">
        <v>2021</v>
      </c>
      <c r="E402" s="5" t="s">
        <v>49</v>
      </c>
      <c r="F402" s="5" t="s">
        <v>13</v>
      </c>
      <c r="G402" s="5">
        <v>2500</v>
      </c>
      <c r="H402" s="5" t="s">
        <v>16</v>
      </c>
    </row>
    <row r="403" spans="1:12" x14ac:dyDescent="0.25">
      <c r="A403" s="5">
        <f t="shared" si="9"/>
        <v>390</v>
      </c>
      <c r="B403" s="5" t="s">
        <v>10</v>
      </c>
      <c r="C403" s="5">
        <v>35862</v>
      </c>
      <c r="D403" s="5">
        <v>2021</v>
      </c>
      <c r="E403" s="5" t="s">
        <v>49</v>
      </c>
      <c r="F403" s="5" t="s">
        <v>13</v>
      </c>
      <c r="G403" s="5">
        <v>2500</v>
      </c>
      <c r="H403" s="5" t="s">
        <v>14</v>
      </c>
      <c r="I403" s="39"/>
      <c r="J403" s="39"/>
      <c r="K403" s="39"/>
      <c r="L403" s="39"/>
    </row>
    <row r="404" spans="1:12" x14ac:dyDescent="0.25">
      <c r="A404" s="5">
        <f t="shared" si="9"/>
        <v>391</v>
      </c>
      <c r="B404" s="5" t="s">
        <v>10</v>
      </c>
      <c r="C404" s="5">
        <v>35879</v>
      </c>
      <c r="D404" s="5">
        <v>2021</v>
      </c>
      <c r="E404" s="5" t="s">
        <v>49</v>
      </c>
      <c r="F404" s="5" t="s">
        <v>13</v>
      </c>
      <c r="G404" s="5">
        <v>2500</v>
      </c>
      <c r="H404" s="5" t="s">
        <v>22</v>
      </c>
    </row>
    <row r="405" spans="1:12" x14ac:dyDescent="0.25">
      <c r="A405" s="5">
        <f t="shared" si="9"/>
        <v>392</v>
      </c>
      <c r="B405" s="5" t="s">
        <v>10</v>
      </c>
      <c r="C405" s="5">
        <v>35897</v>
      </c>
      <c r="D405" s="5">
        <v>2021</v>
      </c>
      <c r="E405" s="5" t="s">
        <v>49</v>
      </c>
      <c r="F405" s="5" t="s">
        <v>13</v>
      </c>
      <c r="G405" s="5">
        <v>2500</v>
      </c>
      <c r="H405" s="5" t="s">
        <v>14</v>
      </c>
    </row>
    <row r="406" spans="1:12" x14ac:dyDescent="0.25">
      <c r="A406" s="5">
        <f t="shared" si="9"/>
        <v>393</v>
      </c>
      <c r="B406" s="5" t="s">
        <v>10</v>
      </c>
      <c r="C406" s="5">
        <v>35908</v>
      </c>
      <c r="D406" s="5">
        <v>2021</v>
      </c>
      <c r="E406" s="5" t="s">
        <v>49</v>
      </c>
      <c r="F406" s="5" t="s">
        <v>13</v>
      </c>
      <c r="G406" s="5">
        <v>2500</v>
      </c>
      <c r="H406" s="5" t="s">
        <v>14</v>
      </c>
    </row>
    <row r="407" spans="1:12" x14ac:dyDescent="0.25">
      <c r="A407" s="5">
        <f t="shared" si="9"/>
        <v>394</v>
      </c>
      <c r="B407" s="5" t="s">
        <v>10</v>
      </c>
      <c r="C407" s="5">
        <v>36146</v>
      </c>
      <c r="D407" s="5">
        <v>2021</v>
      </c>
      <c r="E407" s="5" t="s">
        <v>49</v>
      </c>
      <c r="F407" s="5" t="s">
        <v>13</v>
      </c>
      <c r="G407" s="5">
        <v>2500</v>
      </c>
      <c r="H407" s="5" t="s">
        <v>17</v>
      </c>
    </row>
    <row r="408" spans="1:12" x14ac:dyDescent="0.25">
      <c r="A408" s="5">
        <f t="shared" si="9"/>
        <v>395</v>
      </c>
      <c r="B408" s="5" t="s">
        <v>10</v>
      </c>
      <c r="C408" s="5">
        <v>36151</v>
      </c>
      <c r="D408" s="5">
        <v>2021</v>
      </c>
      <c r="E408" s="5" t="s">
        <v>49</v>
      </c>
      <c r="F408" s="5" t="s">
        <v>13</v>
      </c>
      <c r="G408" s="5">
        <v>2500</v>
      </c>
      <c r="H408" s="5" t="s">
        <v>14</v>
      </c>
    </row>
    <row r="409" spans="1:12" x14ac:dyDescent="0.25">
      <c r="A409" s="5">
        <f t="shared" si="9"/>
        <v>396</v>
      </c>
      <c r="B409" s="5" t="s">
        <v>10</v>
      </c>
      <c r="C409" s="5">
        <v>36156</v>
      </c>
      <c r="D409" s="5">
        <v>2021</v>
      </c>
      <c r="E409" s="5" t="s">
        <v>49</v>
      </c>
      <c r="F409" s="5" t="s">
        <v>13</v>
      </c>
      <c r="G409" s="5">
        <v>2500</v>
      </c>
      <c r="H409" s="5" t="s">
        <v>14</v>
      </c>
    </row>
    <row r="410" spans="1:12" s="39" customFormat="1" x14ac:dyDescent="0.25">
      <c r="A410" s="5">
        <f t="shared" si="9"/>
        <v>397</v>
      </c>
      <c r="B410" s="5" t="s">
        <v>10</v>
      </c>
      <c r="C410" s="5">
        <v>36165</v>
      </c>
      <c r="D410" s="5">
        <v>2021</v>
      </c>
      <c r="E410" s="5" t="s">
        <v>49</v>
      </c>
      <c r="F410" s="5" t="s">
        <v>13</v>
      </c>
      <c r="G410" s="5">
        <v>2500</v>
      </c>
      <c r="H410" s="5" t="s">
        <v>16</v>
      </c>
      <c r="I410" s="26"/>
      <c r="J410" s="26"/>
      <c r="K410" s="26"/>
      <c r="L410" s="26"/>
    </row>
    <row r="411" spans="1:12" s="30" customFormat="1" x14ac:dyDescent="0.25">
      <c r="A411" s="5">
        <f t="shared" si="9"/>
        <v>398</v>
      </c>
      <c r="B411" s="5" t="s">
        <v>10</v>
      </c>
      <c r="C411" s="5">
        <v>36167</v>
      </c>
      <c r="D411" s="5">
        <v>2021</v>
      </c>
      <c r="E411" s="5" t="s">
        <v>49</v>
      </c>
      <c r="F411" s="5" t="s">
        <v>13</v>
      </c>
      <c r="G411" s="5">
        <v>2500</v>
      </c>
      <c r="H411" s="5" t="s">
        <v>55</v>
      </c>
    </row>
    <row r="412" spans="1:12" s="30" customFormat="1" x14ac:dyDescent="0.25">
      <c r="A412" s="5">
        <f t="shared" si="9"/>
        <v>399</v>
      </c>
      <c r="B412" s="5" t="s">
        <v>10</v>
      </c>
      <c r="C412" s="5">
        <v>36175</v>
      </c>
      <c r="D412" s="5">
        <v>2021</v>
      </c>
      <c r="E412" s="5" t="s">
        <v>49</v>
      </c>
      <c r="F412" s="5" t="s">
        <v>13</v>
      </c>
      <c r="G412" s="5">
        <v>2500</v>
      </c>
      <c r="H412" s="5" t="s">
        <v>14</v>
      </c>
    </row>
    <row r="413" spans="1:12" s="30" customFormat="1" x14ac:dyDescent="0.25">
      <c r="A413" s="5">
        <f t="shared" si="9"/>
        <v>400</v>
      </c>
      <c r="B413" s="5" t="s">
        <v>10</v>
      </c>
      <c r="C413" s="5">
        <v>36206</v>
      </c>
      <c r="D413" s="5">
        <v>2021</v>
      </c>
      <c r="E413" s="5" t="s">
        <v>49</v>
      </c>
      <c r="F413" s="5" t="s">
        <v>13</v>
      </c>
      <c r="G413" s="5">
        <v>2500</v>
      </c>
      <c r="H413" s="5" t="s">
        <v>16</v>
      </c>
    </row>
    <row r="414" spans="1:12" s="30" customFormat="1" x14ac:dyDescent="0.25">
      <c r="A414" s="5">
        <f t="shared" si="9"/>
        <v>401</v>
      </c>
      <c r="B414" s="5" t="s">
        <v>10</v>
      </c>
      <c r="C414" s="5">
        <v>36274</v>
      </c>
      <c r="D414" s="5">
        <v>2021</v>
      </c>
      <c r="E414" s="5" t="s">
        <v>49</v>
      </c>
      <c r="F414" s="5" t="s">
        <v>13</v>
      </c>
      <c r="G414" s="5">
        <v>2500</v>
      </c>
      <c r="H414" s="5" t="s">
        <v>16</v>
      </c>
    </row>
    <row r="415" spans="1:12" s="30" customFormat="1" x14ac:dyDescent="0.25">
      <c r="A415" s="5">
        <f t="shared" si="9"/>
        <v>402</v>
      </c>
      <c r="B415" s="5" t="s">
        <v>10</v>
      </c>
      <c r="C415" s="5">
        <v>36281</v>
      </c>
      <c r="D415" s="5">
        <v>2021</v>
      </c>
      <c r="E415" s="5" t="s">
        <v>49</v>
      </c>
      <c r="F415" s="5" t="s">
        <v>13</v>
      </c>
      <c r="G415" s="5">
        <v>2500</v>
      </c>
      <c r="H415" s="5" t="s">
        <v>14</v>
      </c>
    </row>
    <row r="416" spans="1:12" s="30" customFormat="1" x14ac:dyDescent="0.25">
      <c r="A416" s="5">
        <f t="shared" si="9"/>
        <v>403</v>
      </c>
      <c r="B416" s="5" t="s">
        <v>10</v>
      </c>
      <c r="C416" s="5">
        <v>36318</v>
      </c>
      <c r="D416" s="5">
        <v>2021</v>
      </c>
      <c r="E416" s="5" t="s">
        <v>49</v>
      </c>
      <c r="F416" s="5" t="s">
        <v>13</v>
      </c>
      <c r="G416" s="5">
        <v>2500</v>
      </c>
      <c r="H416" s="5" t="s">
        <v>14</v>
      </c>
    </row>
    <row r="417" spans="1:8" s="30" customFormat="1" x14ac:dyDescent="0.25">
      <c r="A417" s="5">
        <f t="shared" si="9"/>
        <v>404</v>
      </c>
      <c r="B417" s="5" t="s">
        <v>10</v>
      </c>
      <c r="C417" s="5">
        <v>36361</v>
      </c>
      <c r="D417" s="5">
        <v>2021</v>
      </c>
      <c r="E417" s="5" t="s">
        <v>49</v>
      </c>
      <c r="F417" s="5" t="s">
        <v>13</v>
      </c>
      <c r="G417" s="5">
        <v>2500</v>
      </c>
      <c r="H417" s="5" t="s">
        <v>14</v>
      </c>
    </row>
    <row r="418" spans="1:8" s="30" customFormat="1" x14ac:dyDescent="0.25">
      <c r="A418" s="5">
        <f t="shared" si="9"/>
        <v>405</v>
      </c>
      <c r="B418" s="5" t="s">
        <v>10</v>
      </c>
      <c r="C418" s="5">
        <v>36390</v>
      </c>
      <c r="D418" s="5">
        <v>2021</v>
      </c>
      <c r="E418" s="5" t="s">
        <v>49</v>
      </c>
      <c r="F418" s="5" t="s">
        <v>13</v>
      </c>
      <c r="G418" s="5">
        <v>2500</v>
      </c>
      <c r="H418" s="5" t="s">
        <v>14</v>
      </c>
    </row>
    <row r="419" spans="1:8" s="30" customFormat="1" x14ac:dyDescent="0.25">
      <c r="A419" s="5">
        <f t="shared" si="9"/>
        <v>406</v>
      </c>
      <c r="B419" s="5" t="s">
        <v>10</v>
      </c>
      <c r="C419" s="5">
        <v>36420</v>
      </c>
      <c r="D419" s="5">
        <v>2021</v>
      </c>
      <c r="E419" s="5" t="s">
        <v>49</v>
      </c>
      <c r="F419" s="5" t="s">
        <v>13</v>
      </c>
      <c r="G419" s="5">
        <v>2500</v>
      </c>
      <c r="H419" s="5" t="s">
        <v>14</v>
      </c>
    </row>
    <row r="420" spans="1:8" s="30" customFormat="1" x14ac:dyDescent="0.25">
      <c r="A420" s="5">
        <f t="shared" si="9"/>
        <v>407</v>
      </c>
      <c r="B420" s="5" t="s">
        <v>10</v>
      </c>
      <c r="C420" s="5">
        <v>36426</v>
      </c>
      <c r="D420" s="5">
        <v>2021</v>
      </c>
      <c r="E420" s="5" t="s">
        <v>49</v>
      </c>
      <c r="F420" s="5" t="s">
        <v>13</v>
      </c>
      <c r="G420" s="5">
        <v>2500</v>
      </c>
      <c r="H420" s="5" t="s">
        <v>14</v>
      </c>
    </row>
    <row r="421" spans="1:8" s="30" customFormat="1" x14ac:dyDescent="0.25">
      <c r="A421" s="5">
        <f t="shared" si="9"/>
        <v>408</v>
      </c>
      <c r="B421" s="5" t="s">
        <v>10</v>
      </c>
      <c r="C421" s="5">
        <v>36436</v>
      </c>
      <c r="D421" s="5">
        <v>2021</v>
      </c>
      <c r="E421" s="5" t="s">
        <v>49</v>
      </c>
      <c r="F421" s="5" t="s">
        <v>13</v>
      </c>
      <c r="G421" s="5">
        <v>2500</v>
      </c>
      <c r="H421" s="5" t="s">
        <v>16</v>
      </c>
    </row>
    <row r="422" spans="1:8" s="30" customFormat="1" x14ac:dyDescent="0.25">
      <c r="A422" s="5">
        <f t="shared" si="9"/>
        <v>409</v>
      </c>
      <c r="B422" s="5" t="s">
        <v>10</v>
      </c>
      <c r="C422" s="5">
        <v>36466</v>
      </c>
      <c r="D422" s="5">
        <v>2021</v>
      </c>
      <c r="E422" s="5" t="s">
        <v>49</v>
      </c>
      <c r="F422" s="5" t="s">
        <v>13</v>
      </c>
      <c r="G422" s="5">
        <v>2500</v>
      </c>
      <c r="H422" s="5" t="s">
        <v>14</v>
      </c>
    </row>
    <row r="423" spans="1:8" s="30" customFormat="1" x14ac:dyDescent="0.25">
      <c r="A423" s="5">
        <f t="shared" si="9"/>
        <v>410</v>
      </c>
      <c r="B423" s="5" t="s">
        <v>10</v>
      </c>
      <c r="C423" s="5">
        <v>36634</v>
      </c>
      <c r="D423" s="5">
        <v>2021</v>
      </c>
      <c r="E423" s="5" t="s">
        <v>49</v>
      </c>
      <c r="F423" s="5" t="s">
        <v>13</v>
      </c>
      <c r="G423" s="5">
        <v>2500</v>
      </c>
      <c r="H423" s="5" t="s">
        <v>14</v>
      </c>
    </row>
    <row r="424" spans="1:8" s="30" customFormat="1" x14ac:dyDescent="0.25">
      <c r="A424" s="5">
        <f t="shared" si="9"/>
        <v>411</v>
      </c>
      <c r="B424" s="5" t="s">
        <v>10</v>
      </c>
      <c r="C424" s="5">
        <v>36734</v>
      </c>
      <c r="D424" s="5">
        <v>2021</v>
      </c>
      <c r="E424" s="5" t="s">
        <v>49</v>
      </c>
      <c r="F424" s="5" t="s">
        <v>13</v>
      </c>
      <c r="G424" s="5">
        <v>2500</v>
      </c>
      <c r="H424" s="5" t="s">
        <v>14</v>
      </c>
    </row>
    <row r="425" spans="1:8" s="30" customFormat="1" x14ac:dyDescent="0.25">
      <c r="A425" s="5">
        <f t="shared" si="9"/>
        <v>412</v>
      </c>
      <c r="B425" s="5" t="s">
        <v>10</v>
      </c>
      <c r="C425" s="5">
        <v>36953</v>
      </c>
      <c r="D425" s="5">
        <v>2021</v>
      </c>
      <c r="E425" s="5" t="s">
        <v>49</v>
      </c>
      <c r="F425" s="5" t="s">
        <v>13</v>
      </c>
      <c r="G425" s="5">
        <v>2500</v>
      </c>
      <c r="H425" s="5" t="s">
        <v>17</v>
      </c>
    </row>
    <row r="426" spans="1:8" x14ac:dyDescent="0.25">
      <c r="A426" s="5">
        <f t="shared" si="9"/>
        <v>413</v>
      </c>
      <c r="B426" s="5" t="s">
        <v>10</v>
      </c>
      <c r="C426" s="5">
        <v>37148</v>
      </c>
      <c r="D426" s="5">
        <v>2021</v>
      </c>
      <c r="E426" s="5" t="s">
        <v>49</v>
      </c>
      <c r="F426" s="5" t="s">
        <v>13</v>
      </c>
      <c r="G426" s="5">
        <v>2500</v>
      </c>
      <c r="H426" s="5" t="s">
        <v>16</v>
      </c>
    </row>
    <row r="427" spans="1:8" x14ac:dyDescent="0.25">
      <c r="A427" s="5">
        <f t="shared" si="9"/>
        <v>414</v>
      </c>
      <c r="B427" s="5" t="s">
        <v>10</v>
      </c>
      <c r="C427" s="5">
        <v>37199</v>
      </c>
      <c r="D427" s="5">
        <v>2021</v>
      </c>
      <c r="E427" s="5" t="s">
        <v>49</v>
      </c>
      <c r="F427" s="5" t="s">
        <v>13</v>
      </c>
      <c r="G427" s="5">
        <v>2500</v>
      </c>
      <c r="H427" s="5" t="s">
        <v>16</v>
      </c>
    </row>
    <row r="428" spans="1:8" x14ac:dyDescent="0.25">
      <c r="A428" s="5">
        <f t="shared" si="9"/>
        <v>415</v>
      </c>
      <c r="B428" s="5" t="s">
        <v>10</v>
      </c>
      <c r="C428" s="5">
        <v>37276</v>
      </c>
      <c r="D428" s="5">
        <v>2021</v>
      </c>
      <c r="E428" s="5" t="s">
        <v>49</v>
      </c>
      <c r="F428" s="5" t="s">
        <v>13</v>
      </c>
      <c r="G428" s="5">
        <v>2500</v>
      </c>
      <c r="H428" s="5" t="s">
        <v>23</v>
      </c>
    </row>
    <row r="429" spans="1:8" x14ac:dyDescent="0.25">
      <c r="A429" s="5">
        <f t="shared" si="9"/>
        <v>416</v>
      </c>
      <c r="B429" s="5" t="s">
        <v>10</v>
      </c>
      <c r="C429" s="5">
        <v>37358</v>
      </c>
      <c r="D429" s="5">
        <v>2021</v>
      </c>
      <c r="E429" s="5" t="s">
        <v>49</v>
      </c>
      <c r="F429" s="5" t="s">
        <v>13</v>
      </c>
      <c r="G429" s="5">
        <v>2500</v>
      </c>
      <c r="H429" s="5" t="s">
        <v>16</v>
      </c>
    </row>
    <row r="430" spans="1:8" x14ac:dyDescent="0.25">
      <c r="A430" s="5">
        <f t="shared" si="9"/>
        <v>417</v>
      </c>
      <c r="B430" s="5" t="s">
        <v>10</v>
      </c>
      <c r="C430" s="5">
        <v>37438</v>
      </c>
      <c r="D430" s="5">
        <v>2021</v>
      </c>
      <c r="E430" s="5" t="s">
        <v>49</v>
      </c>
      <c r="F430" s="5" t="s">
        <v>13</v>
      </c>
      <c r="G430" s="5">
        <v>2500</v>
      </c>
      <c r="H430" s="5" t="s">
        <v>24</v>
      </c>
    </row>
    <row r="431" spans="1:8" x14ac:dyDescent="0.25">
      <c r="A431" s="5">
        <f t="shared" si="9"/>
        <v>418</v>
      </c>
      <c r="B431" s="5" t="s">
        <v>10</v>
      </c>
      <c r="C431" s="5">
        <v>43766</v>
      </c>
      <c r="D431" s="5">
        <v>2017</v>
      </c>
      <c r="E431" s="5" t="s">
        <v>49</v>
      </c>
      <c r="F431" s="5" t="s">
        <v>13</v>
      </c>
      <c r="G431" s="5">
        <v>5000</v>
      </c>
      <c r="H431" s="5" t="s">
        <v>15</v>
      </c>
    </row>
  </sheetData>
  <sortState ref="A263:I431">
    <sortCondition ref="C263:C431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workbookViewId="0">
      <selection sqref="A1:J11"/>
    </sheetView>
  </sheetViews>
  <sheetFormatPr defaultRowHeight="15" x14ac:dyDescent="0.25"/>
  <cols>
    <col min="3" max="3" width="10.85546875" customWidth="1"/>
    <col min="5" max="5" width="12.28515625" customWidth="1"/>
    <col min="6" max="6" width="13.1406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ht="15.75" thickBot="1" x14ac:dyDescent="0.3">
      <c r="A3" s="56">
        <v>1</v>
      </c>
      <c r="B3" s="5" t="s">
        <v>10</v>
      </c>
      <c r="C3" s="5">
        <v>5931</v>
      </c>
      <c r="D3" s="5">
        <v>2017</v>
      </c>
      <c r="E3" s="5" t="s">
        <v>13</v>
      </c>
      <c r="F3" s="5" t="s">
        <v>71</v>
      </c>
      <c r="G3" s="53">
        <v>1250</v>
      </c>
      <c r="H3" s="5" t="s">
        <v>68</v>
      </c>
      <c r="I3" s="5"/>
      <c r="J3" s="57"/>
    </row>
    <row r="4" spans="1:10" ht="15.75" thickBot="1" x14ac:dyDescent="0.3">
      <c r="A4" s="111" t="s">
        <v>81</v>
      </c>
      <c r="B4" s="112"/>
      <c r="C4" s="112"/>
      <c r="D4" s="112"/>
      <c r="E4" s="112"/>
      <c r="F4" s="113"/>
      <c r="G4" s="75">
        <f>SUBTOTAL(109,Table7[AMOUNT])</f>
        <v>1250</v>
      </c>
      <c r="H4" s="72"/>
      <c r="I4" s="73"/>
      <c r="J4" s="74"/>
    </row>
    <row r="6" spans="1:10" ht="15.75" thickBot="1" x14ac:dyDescent="0.3"/>
    <row r="7" spans="1:10" ht="15.75" x14ac:dyDescent="0.25">
      <c r="A7" s="102" t="s">
        <v>82</v>
      </c>
      <c r="B7" s="103"/>
      <c r="C7" s="103"/>
      <c r="D7" s="103"/>
      <c r="E7" s="103"/>
      <c r="F7" s="103"/>
      <c r="G7" s="103"/>
      <c r="H7" s="103"/>
      <c r="I7" s="103"/>
      <c r="J7" s="104"/>
    </row>
    <row r="8" spans="1:10" x14ac:dyDescent="0.25">
      <c r="A8" s="61" t="s">
        <v>0</v>
      </c>
      <c r="B8" s="55" t="s">
        <v>1</v>
      </c>
      <c r="C8" s="55" t="s">
        <v>2</v>
      </c>
      <c r="D8" s="55" t="s">
        <v>3</v>
      </c>
      <c r="E8" s="55" t="s">
        <v>5</v>
      </c>
      <c r="F8" s="55" t="s">
        <v>6</v>
      </c>
      <c r="G8" s="55" t="s">
        <v>57</v>
      </c>
      <c r="H8" s="55" t="s">
        <v>67</v>
      </c>
      <c r="I8" s="55" t="s">
        <v>59</v>
      </c>
      <c r="J8" s="62" t="s">
        <v>9</v>
      </c>
    </row>
    <row r="9" spans="1:10" x14ac:dyDescent="0.25">
      <c r="A9" s="56">
        <v>1</v>
      </c>
      <c r="B9" s="5" t="s">
        <v>10</v>
      </c>
      <c r="C9" s="5">
        <v>2199</v>
      </c>
      <c r="D9" s="5">
        <v>2017</v>
      </c>
      <c r="E9" s="5" t="s">
        <v>25</v>
      </c>
      <c r="F9" s="5" t="s">
        <v>71</v>
      </c>
      <c r="G9" s="5">
        <v>4750</v>
      </c>
      <c r="H9" s="5" t="s">
        <v>69</v>
      </c>
      <c r="I9" s="5"/>
      <c r="J9" s="57"/>
    </row>
    <row r="10" spans="1:10" ht="15.75" thickBot="1" x14ac:dyDescent="0.3">
      <c r="A10" s="56">
        <v>2</v>
      </c>
      <c r="B10" s="5" t="s">
        <v>10</v>
      </c>
      <c r="C10" s="5">
        <v>20030</v>
      </c>
      <c r="D10" s="5">
        <v>2017</v>
      </c>
      <c r="E10" s="5" t="s">
        <v>26</v>
      </c>
      <c r="F10" s="5" t="s">
        <v>71</v>
      </c>
      <c r="G10" s="53">
        <v>2750</v>
      </c>
      <c r="H10" s="5" t="s">
        <v>69</v>
      </c>
      <c r="I10" s="5"/>
      <c r="J10" s="57"/>
    </row>
    <row r="11" spans="1:10" ht="15.75" thickBot="1" x14ac:dyDescent="0.3">
      <c r="A11" s="111" t="s">
        <v>81</v>
      </c>
      <c r="B11" s="112"/>
      <c r="C11" s="112"/>
      <c r="D11" s="112"/>
      <c r="E11" s="112"/>
      <c r="F11" s="113"/>
      <c r="G11" s="75">
        <f>SUM(G9:G10)</f>
        <v>7500</v>
      </c>
      <c r="H11" s="72"/>
      <c r="I11" s="73"/>
      <c r="J11" s="74"/>
    </row>
  </sheetData>
  <sortState ref="A9:J10">
    <sortCondition ref="C9:C10"/>
  </sortState>
  <mergeCells count="4">
    <mergeCell ref="A1:J1"/>
    <mergeCell ref="A4:F4"/>
    <mergeCell ref="A7:J7"/>
    <mergeCell ref="A11:F11"/>
  </mergeCells>
  <pageMargins left="0.7" right="0.7" top="0.75" bottom="0.75" header="0.3" footer="0.3"/>
  <pageSetup paperSize="9" scale="89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A6" sqref="A6"/>
    </sheetView>
  </sheetViews>
  <sheetFormatPr defaultRowHeight="15" x14ac:dyDescent="0.25"/>
  <cols>
    <col min="3" max="3" width="10.85546875" customWidth="1"/>
    <col min="5" max="5" width="12.28515625" customWidth="1"/>
    <col min="6" max="6" width="14.285156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10</v>
      </c>
      <c r="C3" s="5">
        <v>18635</v>
      </c>
      <c r="D3" s="5">
        <v>2017</v>
      </c>
      <c r="E3" s="5" t="s">
        <v>26</v>
      </c>
      <c r="F3" s="5" t="s">
        <v>72</v>
      </c>
      <c r="G3" s="5">
        <v>2750</v>
      </c>
      <c r="H3" s="5" t="s">
        <v>68</v>
      </c>
      <c r="I3" s="5"/>
      <c r="J3" s="51"/>
    </row>
    <row r="4" spans="1:10" x14ac:dyDescent="0.25">
      <c r="A4" s="50">
        <f>A3+1</f>
        <v>2</v>
      </c>
      <c r="B4" s="5" t="s">
        <v>10</v>
      </c>
      <c r="C4" s="5">
        <v>18635</v>
      </c>
      <c r="D4" s="5">
        <v>2017</v>
      </c>
      <c r="E4" s="5" t="s">
        <v>13</v>
      </c>
      <c r="F4" s="5" t="s">
        <v>72</v>
      </c>
      <c r="G4" s="5">
        <v>1250</v>
      </c>
      <c r="H4" s="5" t="s">
        <v>68</v>
      </c>
      <c r="I4" s="5"/>
      <c r="J4" s="51"/>
    </row>
    <row r="5" spans="1:10" x14ac:dyDescent="0.25">
      <c r="A5" s="50">
        <f t="shared" ref="A5:A8" si="0">A4+1</f>
        <v>3</v>
      </c>
      <c r="B5" s="5" t="s">
        <v>10</v>
      </c>
      <c r="C5" s="5">
        <v>18870</v>
      </c>
      <c r="D5" s="5">
        <v>2017</v>
      </c>
      <c r="E5" s="5" t="s">
        <v>26</v>
      </c>
      <c r="F5" s="5" t="s">
        <v>72</v>
      </c>
      <c r="G5" s="5">
        <v>2750</v>
      </c>
      <c r="H5" s="5" t="s">
        <v>68</v>
      </c>
      <c r="I5" s="5"/>
      <c r="J5" s="51"/>
    </row>
    <row r="6" spans="1:10" x14ac:dyDescent="0.25">
      <c r="A6" s="50">
        <f t="shared" si="0"/>
        <v>4</v>
      </c>
      <c r="B6" s="5" t="s">
        <v>10</v>
      </c>
      <c r="C6" s="5">
        <v>18870</v>
      </c>
      <c r="D6" s="5">
        <v>2017</v>
      </c>
      <c r="E6" s="5" t="s">
        <v>13</v>
      </c>
      <c r="F6" s="5" t="s">
        <v>72</v>
      </c>
      <c r="G6" s="5">
        <v>1250</v>
      </c>
      <c r="H6" s="5" t="s">
        <v>68</v>
      </c>
      <c r="I6" s="5"/>
      <c r="J6" s="51"/>
    </row>
    <row r="7" spans="1:10" x14ac:dyDescent="0.25">
      <c r="A7" s="50">
        <f t="shared" si="0"/>
        <v>5</v>
      </c>
      <c r="B7" s="5" t="s">
        <v>10</v>
      </c>
      <c r="C7" s="5">
        <v>20291</v>
      </c>
      <c r="D7" s="5">
        <v>2017</v>
      </c>
      <c r="E7" s="5" t="s">
        <v>26</v>
      </c>
      <c r="F7" s="5" t="s">
        <v>72</v>
      </c>
      <c r="G7" s="5">
        <v>2750</v>
      </c>
      <c r="H7" s="5" t="s">
        <v>68</v>
      </c>
      <c r="I7" s="5"/>
      <c r="J7" s="51"/>
    </row>
    <row r="8" spans="1:10" ht="15.75" thickBot="1" x14ac:dyDescent="0.3">
      <c r="A8" s="50">
        <f t="shared" si="0"/>
        <v>6</v>
      </c>
      <c r="B8" s="5" t="s">
        <v>10</v>
      </c>
      <c r="C8" s="5">
        <v>20291</v>
      </c>
      <c r="D8" s="5">
        <v>2017</v>
      </c>
      <c r="E8" s="5" t="s">
        <v>13</v>
      </c>
      <c r="F8" s="5" t="s">
        <v>72</v>
      </c>
      <c r="G8" s="5">
        <v>1250</v>
      </c>
      <c r="H8" s="5" t="s">
        <v>68</v>
      </c>
      <c r="I8" s="5"/>
      <c r="J8" s="51"/>
    </row>
    <row r="9" spans="1:10" ht="15.75" thickBot="1" x14ac:dyDescent="0.3">
      <c r="A9" s="111" t="s">
        <v>81</v>
      </c>
      <c r="B9" s="112"/>
      <c r="C9" s="112"/>
      <c r="D9" s="112"/>
      <c r="E9" s="112"/>
      <c r="F9" s="113"/>
      <c r="G9" s="71">
        <f>SUBTOTAL(109,Table8[AMOUNT])</f>
        <v>12000</v>
      </c>
      <c r="H9" s="72"/>
      <c r="I9" s="73"/>
      <c r="J9" s="74"/>
    </row>
    <row r="12" spans="1:10" ht="15.75" thickBot="1" x14ac:dyDescent="0.3"/>
    <row r="13" spans="1:10" ht="15.75" x14ac:dyDescent="0.25">
      <c r="A13" s="102" t="s">
        <v>82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0" x14ac:dyDescent="0.25">
      <c r="A14" s="61" t="s">
        <v>0</v>
      </c>
      <c r="B14" s="55" t="s">
        <v>1</v>
      </c>
      <c r="C14" s="55" t="s">
        <v>2</v>
      </c>
      <c r="D14" s="55" t="s">
        <v>3</v>
      </c>
      <c r="E14" s="55" t="s">
        <v>5</v>
      </c>
      <c r="F14" s="55" t="s">
        <v>6</v>
      </c>
      <c r="G14" s="55" t="s">
        <v>57</v>
      </c>
      <c r="H14" s="55" t="s">
        <v>67</v>
      </c>
      <c r="I14" s="55" t="s">
        <v>59</v>
      </c>
      <c r="J14" s="62" t="s">
        <v>9</v>
      </c>
    </row>
    <row r="15" spans="1:10" ht="15.75" thickBot="1" x14ac:dyDescent="0.3">
      <c r="A15" s="59">
        <v>1</v>
      </c>
      <c r="B15" s="53" t="s">
        <v>10</v>
      </c>
      <c r="C15" s="53">
        <v>8143</v>
      </c>
      <c r="D15" s="53">
        <v>2017</v>
      </c>
      <c r="E15" s="53" t="s">
        <v>13</v>
      </c>
      <c r="F15" s="53" t="s">
        <v>72</v>
      </c>
      <c r="G15" s="53">
        <v>5000</v>
      </c>
      <c r="H15" s="53" t="s">
        <v>69</v>
      </c>
      <c r="I15" s="53"/>
      <c r="J15" s="60"/>
    </row>
    <row r="16" spans="1:10" ht="15.75" thickBot="1" x14ac:dyDescent="0.3">
      <c r="A16" s="111" t="s">
        <v>81</v>
      </c>
      <c r="B16" s="112"/>
      <c r="C16" s="112"/>
      <c r="D16" s="112"/>
      <c r="E16" s="112"/>
      <c r="F16" s="113"/>
      <c r="G16" s="75">
        <f>SUM(G15)</f>
        <v>5000</v>
      </c>
      <c r="H16" s="72"/>
      <c r="I16" s="73"/>
      <c r="J16" s="74"/>
    </row>
  </sheetData>
  <mergeCells count="4">
    <mergeCell ref="A1:J1"/>
    <mergeCell ref="A13:J13"/>
    <mergeCell ref="A9:F9"/>
    <mergeCell ref="A16:F16"/>
  </mergeCells>
  <pageMargins left="0.7" right="0.7" top="0.75" bottom="0.75" header="0.3" footer="0.3"/>
  <pageSetup paperSize="9" scale="88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opLeftCell="A73" workbookViewId="0">
      <selection activeCell="A74" sqref="A74:J82"/>
    </sheetView>
  </sheetViews>
  <sheetFormatPr defaultRowHeight="15" x14ac:dyDescent="0.25"/>
  <cols>
    <col min="3" max="3" width="10.85546875" customWidth="1"/>
    <col min="5" max="5" width="21" bestFit="1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10</v>
      </c>
      <c r="C3" s="5">
        <v>654</v>
      </c>
      <c r="D3" s="5">
        <v>2017</v>
      </c>
      <c r="E3" s="5" t="s">
        <v>13</v>
      </c>
      <c r="F3" s="5" t="s">
        <v>16</v>
      </c>
      <c r="G3" s="5">
        <v>1250</v>
      </c>
      <c r="H3" s="5" t="s">
        <v>68</v>
      </c>
      <c r="I3" s="5"/>
      <c r="J3" s="57"/>
    </row>
    <row r="4" spans="1:10" x14ac:dyDescent="0.25">
      <c r="A4" s="56">
        <f>A3+1</f>
        <v>2</v>
      </c>
      <c r="B4" s="5" t="s">
        <v>10</v>
      </c>
      <c r="C4" s="5">
        <v>1304</v>
      </c>
      <c r="D4" s="5">
        <v>2017</v>
      </c>
      <c r="E4" s="5" t="s">
        <v>26</v>
      </c>
      <c r="F4" s="5" t="s">
        <v>16</v>
      </c>
      <c r="G4" s="5">
        <v>2750</v>
      </c>
      <c r="H4" s="5" t="s">
        <v>68</v>
      </c>
      <c r="I4" s="5"/>
      <c r="J4" s="57"/>
    </row>
    <row r="5" spans="1:10" x14ac:dyDescent="0.25">
      <c r="A5" s="56">
        <f t="shared" ref="A5:A68" si="0">A4+1</f>
        <v>3</v>
      </c>
      <c r="B5" s="5" t="s">
        <v>10</v>
      </c>
      <c r="C5" s="5">
        <v>1638</v>
      </c>
      <c r="D5" s="5">
        <v>2017</v>
      </c>
      <c r="E5" s="5" t="s">
        <v>13</v>
      </c>
      <c r="F5" s="5" t="s">
        <v>16</v>
      </c>
      <c r="G5" s="5">
        <v>1250</v>
      </c>
      <c r="H5" s="5" t="s">
        <v>68</v>
      </c>
      <c r="I5" s="5"/>
      <c r="J5" s="57"/>
    </row>
    <row r="6" spans="1:10" x14ac:dyDescent="0.25">
      <c r="A6" s="56">
        <f t="shared" si="0"/>
        <v>4</v>
      </c>
      <c r="B6" s="5" t="s">
        <v>10</v>
      </c>
      <c r="C6" s="5">
        <v>2944</v>
      </c>
      <c r="D6" s="5">
        <v>2017</v>
      </c>
      <c r="E6" s="5" t="s">
        <v>13</v>
      </c>
      <c r="F6" s="5" t="s">
        <v>16</v>
      </c>
      <c r="G6" s="5">
        <v>1250</v>
      </c>
      <c r="H6" s="5" t="s">
        <v>68</v>
      </c>
      <c r="I6" s="5"/>
      <c r="J6" s="57"/>
    </row>
    <row r="7" spans="1:10" x14ac:dyDescent="0.25">
      <c r="A7" s="56">
        <f t="shared" si="0"/>
        <v>5</v>
      </c>
      <c r="B7" s="5" t="s">
        <v>10</v>
      </c>
      <c r="C7" s="5">
        <v>3657</v>
      </c>
      <c r="D7" s="5">
        <v>2017</v>
      </c>
      <c r="E7" s="5" t="s">
        <v>13</v>
      </c>
      <c r="F7" s="5" t="s">
        <v>16</v>
      </c>
      <c r="G7" s="5">
        <v>1250</v>
      </c>
      <c r="H7" s="5" t="s">
        <v>68</v>
      </c>
      <c r="I7" s="5"/>
      <c r="J7" s="57"/>
    </row>
    <row r="8" spans="1:10" x14ac:dyDescent="0.25">
      <c r="A8" s="56">
        <f t="shared" si="0"/>
        <v>6</v>
      </c>
      <c r="B8" s="5" t="s">
        <v>10</v>
      </c>
      <c r="C8" s="5">
        <v>4001</v>
      </c>
      <c r="D8" s="5">
        <v>2017</v>
      </c>
      <c r="E8" s="5" t="s">
        <v>25</v>
      </c>
      <c r="F8" s="5" t="s">
        <v>16</v>
      </c>
      <c r="G8" s="5">
        <v>4750</v>
      </c>
      <c r="H8" s="5" t="s">
        <v>68</v>
      </c>
      <c r="I8" s="5"/>
      <c r="J8" s="57"/>
    </row>
    <row r="9" spans="1:10" x14ac:dyDescent="0.25">
      <c r="A9" s="56">
        <f t="shared" si="0"/>
        <v>7</v>
      </c>
      <c r="B9" s="5" t="s">
        <v>10</v>
      </c>
      <c r="C9" s="5">
        <v>4746</v>
      </c>
      <c r="D9" s="5">
        <v>2017</v>
      </c>
      <c r="E9" s="5" t="s">
        <v>26</v>
      </c>
      <c r="F9" s="5" t="s">
        <v>16</v>
      </c>
      <c r="G9" s="5">
        <v>2750</v>
      </c>
      <c r="H9" s="5" t="s">
        <v>68</v>
      </c>
      <c r="I9" s="5"/>
      <c r="J9" s="57"/>
    </row>
    <row r="10" spans="1:10" x14ac:dyDescent="0.25">
      <c r="A10" s="56">
        <f t="shared" si="0"/>
        <v>8</v>
      </c>
      <c r="B10" s="5" t="s">
        <v>10</v>
      </c>
      <c r="C10" s="5">
        <v>5362</v>
      </c>
      <c r="D10" s="5">
        <v>2017</v>
      </c>
      <c r="E10" s="5" t="s">
        <v>66</v>
      </c>
      <c r="F10" s="5" t="s">
        <v>16</v>
      </c>
      <c r="G10" s="5">
        <v>2750</v>
      </c>
      <c r="H10" s="5" t="s">
        <v>68</v>
      </c>
      <c r="I10" s="5"/>
      <c r="J10" s="57"/>
    </row>
    <row r="11" spans="1:10" x14ac:dyDescent="0.25">
      <c r="A11" s="56">
        <f t="shared" si="0"/>
        <v>9</v>
      </c>
      <c r="B11" s="5" t="s">
        <v>10</v>
      </c>
      <c r="C11" s="5">
        <v>5379</v>
      </c>
      <c r="D11" s="5">
        <v>2017</v>
      </c>
      <c r="E11" s="5" t="s">
        <v>26</v>
      </c>
      <c r="F11" s="5" t="s">
        <v>16</v>
      </c>
      <c r="G11" s="5">
        <v>2750</v>
      </c>
      <c r="H11" s="5" t="s">
        <v>68</v>
      </c>
      <c r="I11" s="5"/>
      <c r="J11" s="57"/>
    </row>
    <row r="12" spans="1:10" x14ac:dyDescent="0.25">
      <c r="A12" s="56">
        <f t="shared" si="0"/>
        <v>10</v>
      </c>
      <c r="B12" s="5" t="s">
        <v>10</v>
      </c>
      <c r="C12" s="5">
        <v>5410</v>
      </c>
      <c r="D12" s="5">
        <v>2017</v>
      </c>
      <c r="E12" s="5" t="s">
        <v>26</v>
      </c>
      <c r="F12" s="5" t="s">
        <v>16</v>
      </c>
      <c r="G12" s="5">
        <v>2750</v>
      </c>
      <c r="H12" s="5" t="s">
        <v>68</v>
      </c>
      <c r="I12" s="5"/>
      <c r="J12" s="57"/>
    </row>
    <row r="13" spans="1:10" x14ac:dyDescent="0.25">
      <c r="A13" s="56">
        <f t="shared" si="0"/>
        <v>11</v>
      </c>
      <c r="B13" s="5" t="s">
        <v>10</v>
      </c>
      <c r="C13" s="5">
        <v>5416</v>
      </c>
      <c r="D13" s="5">
        <v>2017</v>
      </c>
      <c r="E13" s="5" t="s">
        <v>26</v>
      </c>
      <c r="F13" s="5" t="s">
        <v>16</v>
      </c>
      <c r="G13" s="5">
        <v>2750</v>
      </c>
      <c r="H13" s="5" t="s">
        <v>68</v>
      </c>
      <c r="I13" s="5"/>
      <c r="J13" s="57"/>
    </row>
    <row r="14" spans="1:10" x14ac:dyDescent="0.25">
      <c r="A14" s="56">
        <f t="shared" si="0"/>
        <v>12</v>
      </c>
      <c r="B14" s="5" t="s">
        <v>10</v>
      </c>
      <c r="C14" s="5">
        <v>5420</v>
      </c>
      <c r="D14" s="5">
        <v>2017</v>
      </c>
      <c r="E14" s="5" t="s">
        <v>26</v>
      </c>
      <c r="F14" s="5" t="s">
        <v>16</v>
      </c>
      <c r="G14" s="5">
        <v>2750</v>
      </c>
      <c r="H14" s="5" t="s">
        <v>68</v>
      </c>
      <c r="I14" s="5"/>
      <c r="J14" s="57"/>
    </row>
    <row r="15" spans="1:10" x14ac:dyDescent="0.25">
      <c r="A15" s="56">
        <f t="shared" si="0"/>
        <v>13</v>
      </c>
      <c r="B15" s="5" t="s">
        <v>10</v>
      </c>
      <c r="C15" s="5">
        <v>5766</v>
      </c>
      <c r="D15" s="5">
        <v>2017</v>
      </c>
      <c r="E15" s="5" t="s">
        <v>13</v>
      </c>
      <c r="F15" s="5" t="s">
        <v>16</v>
      </c>
      <c r="G15" s="5">
        <v>1250</v>
      </c>
      <c r="H15" s="5" t="s">
        <v>68</v>
      </c>
      <c r="I15" s="5"/>
      <c r="J15" s="57"/>
    </row>
    <row r="16" spans="1:10" x14ac:dyDescent="0.25">
      <c r="A16" s="56">
        <f t="shared" si="0"/>
        <v>14</v>
      </c>
      <c r="B16" s="5" t="s">
        <v>10</v>
      </c>
      <c r="C16" s="5">
        <v>5796</v>
      </c>
      <c r="D16" s="5">
        <v>2017</v>
      </c>
      <c r="E16" s="5" t="s">
        <v>13</v>
      </c>
      <c r="F16" s="5" t="s">
        <v>16</v>
      </c>
      <c r="G16" s="5">
        <v>1250</v>
      </c>
      <c r="H16" s="5" t="s">
        <v>68</v>
      </c>
      <c r="I16" s="5"/>
      <c r="J16" s="57"/>
    </row>
    <row r="17" spans="1:10" x14ac:dyDescent="0.25">
      <c r="A17" s="56">
        <f t="shared" si="0"/>
        <v>15</v>
      </c>
      <c r="B17" s="5" t="s">
        <v>10</v>
      </c>
      <c r="C17" s="5">
        <v>6490</v>
      </c>
      <c r="D17" s="5">
        <v>2017</v>
      </c>
      <c r="E17" s="5" t="s">
        <v>26</v>
      </c>
      <c r="F17" s="5" t="s">
        <v>16</v>
      </c>
      <c r="G17" s="5">
        <v>2750</v>
      </c>
      <c r="H17" s="5" t="s">
        <v>68</v>
      </c>
      <c r="I17" s="5"/>
      <c r="J17" s="57"/>
    </row>
    <row r="18" spans="1:10" x14ac:dyDescent="0.25">
      <c r="A18" s="56">
        <f t="shared" si="0"/>
        <v>16</v>
      </c>
      <c r="B18" s="5" t="s">
        <v>10</v>
      </c>
      <c r="C18" s="5">
        <v>6522</v>
      </c>
      <c r="D18" s="5">
        <v>2017</v>
      </c>
      <c r="E18" s="5" t="s">
        <v>13</v>
      </c>
      <c r="F18" s="5" t="s">
        <v>16</v>
      </c>
      <c r="G18" s="5">
        <v>1250</v>
      </c>
      <c r="H18" s="5" t="s">
        <v>68</v>
      </c>
      <c r="I18" s="5"/>
      <c r="J18" s="57"/>
    </row>
    <row r="19" spans="1:10" x14ac:dyDescent="0.25">
      <c r="A19" s="56">
        <f t="shared" si="0"/>
        <v>17</v>
      </c>
      <c r="B19" s="5" t="s">
        <v>10</v>
      </c>
      <c r="C19" s="5">
        <v>7750</v>
      </c>
      <c r="D19" s="5">
        <v>2017</v>
      </c>
      <c r="E19" s="5" t="s">
        <v>13</v>
      </c>
      <c r="F19" s="5" t="s">
        <v>16</v>
      </c>
      <c r="G19" s="5">
        <v>1250</v>
      </c>
      <c r="H19" s="5" t="s">
        <v>68</v>
      </c>
      <c r="I19" s="5"/>
      <c r="J19" s="57"/>
    </row>
    <row r="20" spans="1:10" x14ac:dyDescent="0.25">
      <c r="A20" s="56">
        <f t="shared" si="0"/>
        <v>18</v>
      </c>
      <c r="B20" s="5" t="s">
        <v>10</v>
      </c>
      <c r="C20" s="5">
        <v>7845</v>
      </c>
      <c r="D20" s="5">
        <v>2017</v>
      </c>
      <c r="E20" s="5" t="s">
        <v>13</v>
      </c>
      <c r="F20" s="5" t="s">
        <v>16</v>
      </c>
      <c r="G20" s="5">
        <v>1250</v>
      </c>
      <c r="H20" s="5" t="s">
        <v>68</v>
      </c>
      <c r="I20" s="5"/>
      <c r="J20" s="57"/>
    </row>
    <row r="21" spans="1:10" x14ac:dyDescent="0.25">
      <c r="A21" s="56">
        <f t="shared" si="0"/>
        <v>19</v>
      </c>
      <c r="B21" s="5" t="s">
        <v>10</v>
      </c>
      <c r="C21" s="5">
        <v>10502</v>
      </c>
      <c r="D21" s="5">
        <v>2017</v>
      </c>
      <c r="E21" s="5" t="s">
        <v>13</v>
      </c>
      <c r="F21" s="5" t="s">
        <v>16</v>
      </c>
      <c r="G21" s="5">
        <v>1250</v>
      </c>
      <c r="H21" s="5" t="s">
        <v>68</v>
      </c>
      <c r="I21" s="5"/>
      <c r="J21" s="57"/>
    </row>
    <row r="22" spans="1:10" x14ac:dyDescent="0.25">
      <c r="A22" s="56">
        <f t="shared" si="0"/>
        <v>20</v>
      </c>
      <c r="B22" s="5" t="s">
        <v>10</v>
      </c>
      <c r="C22" s="5">
        <v>12093</v>
      </c>
      <c r="D22" s="5">
        <v>2017</v>
      </c>
      <c r="E22" s="5" t="s">
        <v>26</v>
      </c>
      <c r="F22" s="5" t="s">
        <v>16</v>
      </c>
      <c r="G22" s="5">
        <v>2750</v>
      </c>
      <c r="H22" s="5" t="s">
        <v>68</v>
      </c>
      <c r="I22" s="5"/>
      <c r="J22" s="57"/>
    </row>
    <row r="23" spans="1:10" x14ac:dyDescent="0.25">
      <c r="A23" s="56">
        <f t="shared" si="0"/>
        <v>21</v>
      </c>
      <c r="B23" s="5" t="s">
        <v>10</v>
      </c>
      <c r="C23" s="5">
        <v>15139</v>
      </c>
      <c r="D23" s="5">
        <v>2017</v>
      </c>
      <c r="E23" s="5" t="s">
        <v>13</v>
      </c>
      <c r="F23" s="5" t="s">
        <v>16</v>
      </c>
      <c r="G23" s="5">
        <v>1250</v>
      </c>
      <c r="H23" s="5" t="s">
        <v>68</v>
      </c>
      <c r="I23" s="5"/>
      <c r="J23" s="57"/>
    </row>
    <row r="24" spans="1:10" x14ac:dyDescent="0.25">
      <c r="A24" s="56">
        <f t="shared" si="0"/>
        <v>22</v>
      </c>
      <c r="B24" s="5" t="s">
        <v>10</v>
      </c>
      <c r="C24" s="5">
        <v>15924</v>
      </c>
      <c r="D24" s="5">
        <v>2017</v>
      </c>
      <c r="E24" s="5" t="s">
        <v>13</v>
      </c>
      <c r="F24" s="5" t="s">
        <v>16</v>
      </c>
      <c r="G24" s="5">
        <v>1250</v>
      </c>
      <c r="H24" s="5" t="s">
        <v>68</v>
      </c>
      <c r="I24" s="5"/>
      <c r="J24" s="57"/>
    </row>
    <row r="25" spans="1:10" x14ac:dyDescent="0.25">
      <c r="A25" s="56">
        <f t="shared" si="0"/>
        <v>23</v>
      </c>
      <c r="B25" s="5" t="s">
        <v>10</v>
      </c>
      <c r="C25" s="5">
        <v>15924</v>
      </c>
      <c r="D25" s="5">
        <v>2017</v>
      </c>
      <c r="E25" s="5" t="s">
        <v>26</v>
      </c>
      <c r="F25" s="5" t="s">
        <v>16</v>
      </c>
      <c r="G25" s="5">
        <v>2750</v>
      </c>
      <c r="H25" s="5" t="s">
        <v>68</v>
      </c>
      <c r="I25" s="5"/>
      <c r="J25" s="57"/>
    </row>
    <row r="26" spans="1:10" x14ac:dyDescent="0.25">
      <c r="A26" s="56">
        <f t="shared" si="0"/>
        <v>24</v>
      </c>
      <c r="B26" s="5" t="s">
        <v>10</v>
      </c>
      <c r="C26" s="5">
        <v>15928</v>
      </c>
      <c r="D26" s="5">
        <v>2017</v>
      </c>
      <c r="E26" s="5" t="s">
        <v>13</v>
      </c>
      <c r="F26" s="5" t="s">
        <v>16</v>
      </c>
      <c r="G26" s="5">
        <v>1250</v>
      </c>
      <c r="H26" s="5" t="s">
        <v>68</v>
      </c>
      <c r="I26" s="5"/>
      <c r="J26" s="57"/>
    </row>
    <row r="27" spans="1:10" x14ac:dyDescent="0.25">
      <c r="A27" s="56">
        <f t="shared" si="0"/>
        <v>25</v>
      </c>
      <c r="B27" s="5" t="s">
        <v>10</v>
      </c>
      <c r="C27" s="5">
        <v>15928</v>
      </c>
      <c r="D27" s="5">
        <v>2017</v>
      </c>
      <c r="E27" s="5" t="s">
        <v>26</v>
      </c>
      <c r="F27" s="5" t="s">
        <v>16</v>
      </c>
      <c r="G27" s="5">
        <v>2750</v>
      </c>
      <c r="H27" s="5" t="s">
        <v>68</v>
      </c>
      <c r="I27" s="5"/>
      <c r="J27" s="57"/>
    </row>
    <row r="28" spans="1:10" x14ac:dyDescent="0.25">
      <c r="A28" s="56">
        <f t="shared" si="0"/>
        <v>26</v>
      </c>
      <c r="B28" s="5" t="s">
        <v>10</v>
      </c>
      <c r="C28" s="5">
        <v>15955</v>
      </c>
      <c r="D28" s="5">
        <v>2017</v>
      </c>
      <c r="E28" s="5" t="s">
        <v>13</v>
      </c>
      <c r="F28" s="5" t="s">
        <v>16</v>
      </c>
      <c r="G28" s="5">
        <v>1250</v>
      </c>
      <c r="H28" s="5" t="s">
        <v>68</v>
      </c>
      <c r="I28" s="5"/>
      <c r="J28" s="57"/>
    </row>
    <row r="29" spans="1:10" x14ac:dyDescent="0.25">
      <c r="A29" s="56">
        <f t="shared" si="0"/>
        <v>27</v>
      </c>
      <c r="B29" s="5" t="s">
        <v>10</v>
      </c>
      <c r="C29" s="5">
        <v>15955</v>
      </c>
      <c r="D29" s="5">
        <v>2017</v>
      </c>
      <c r="E29" s="5" t="s">
        <v>26</v>
      </c>
      <c r="F29" s="5" t="s">
        <v>16</v>
      </c>
      <c r="G29" s="5">
        <v>2750</v>
      </c>
      <c r="H29" s="5" t="s">
        <v>68</v>
      </c>
      <c r="I29" s="5"/>
      <c r="J29" s="57"/>
    </row>
    <row r="30" spans="1:10" x14ac:dyDescent="0.25">
      <c r="A30" s="56">
        <f t="shared" si="0"/>
        <v>28</v>
      </c>
      <c r="B30" s="5" t="s">
        <v>10</v>
      </c>
      <c r="C30" s="5">
        <v>15960</v>
      </c>
      <c r="D30" s="5">
        <v>2017</v>
      </c>
      <c r="E30" s="5" t="s">
        <v>13</v>
      </c>
      <c r="F30" s="5" t="s">
        <v>16</v>
      </c>
      <c r="G30" s="5">
        <v>1250</v>
      </c>
      <c r="H30" s="5" t="s">
        <v>68</v>
      </c>
      <c r="I30" s="5"/>
      <c r="J30" s="57"/>
    </row>
    <row r="31" spans="1:10" x14ac:dyDescent="0.25">
      <c r="A31" s="56">
        <f t="shared" si="0"/>
        <v>29</v>
      </c>
      <c r="B31" s="5" t="s">
        <v>10</v>
      </c>
      <c r="C31" s="5">
        <v>15960</v>
      </c>
      <c r="D31" s="5">
        <v>2017</v>
      </c>
      <c r="E31" s="5" t="s">
        <v>26</v>
      </c>
      <c r="F31" s="5" t="s">
        <v>16</v>
      </c>
      <c r="G31" s="5">
        <v>2750</v>
      </c>
      <c r="H31" s="5" t="s">
        <v>68</v>
      </c>
      <c r="I31" s="5"/>
      <c r="J31" s="57"/>
    </row>
    <row r="32" spans="1:10" x14ac:dyDescent="0.25">
      <c r="A32" s="56">
        <f t="shared" si="0"/>
        <v>30</v>
      </c>
      <c r="B32" s="5" t="s">
        <v>10</v>
      </c>
      <c r="C32" s="5">
        <v>16731</v>
      </c>
      <c r="D32" s="5">
        <v>2017</v>
      </c>
      <c r="E32" s="5" t="s">
        <v>13</v>
      </c>
      <c r="F32" s="5" t="s">
        <v>16</v>
      </c>
      <c r="G32" s="5">
        <v>1250</v>
      </c>
      <c r="H32" s="5" t="s">
        <v>68</v>
      </c>
      <c r="I32" s="5"/>
      <c r="J32" s="57"/>
    </row>
    <row r="33" spans="1:10" x14ac:dyDescent="0.25">
      <c r="A33" s="56">
        <f t="shared" si="0"/>
        <v>31</v>
      </c>
      <c r="B33" s="5" t="s">
        <v>10</v>
      </c>
      <c r="C33" s="5">
        <v>16934</v>
      </c>
      <c r="D33" s="5">
        <v>2017</v>
      </c>
      <c r="E33" s="5" t="s">
        <v>13</v>
      </c>
      <c r="F33" s="5" t="s">
        <v>16</v>
      </c>
      <c r="G33" s="5">
        <v>1250</v>
      </c>
      <c r="H33" s="5" t="s">
        <v>68</v>
      </c>
      <c r="I33" s="5"/>
      <c r="J33" s="57"/>
    </row>
    <row r="34" spans="1:10" x14ac:dyDescent="0.25">
      <c r="A34" s="56">
        <f t="shared" si="0"/>
        <v>32</v>
      </c>
      <c r="B34" s="5" t="s">
        <v>10</v>
      </c>
      <c r="C34" s="5">
        <v>16934</v>
      </c>
      <c r="D34" s="5">
        <v>2017</v>
      </c>
      <c r="E34" s="5" t="s">
        <v>26</v>
      </c>
      <c r="F34" s="5" t="s">
        <v>16</v>
      </c>
      <c r="G34" s="5">
        <v>2750</v>
      </c>
      <c r="H34" s="5" t="s">
        <v>68</v>
      </c>
      <c r="I34" s="5"/>
      <c r="J34" s="57"/>
    </row>
    <row r="35" spans="1:10" x14ac:dyDescent="0.25">
      <c r="A35" s="56">
        <f t="shared" si="0"/>
        <v>33</v>
      </c>
      <c r="B35" s="5" t="s">
        <v>10</v>
      </c>
      <c r="C35" s="5">
        <v>17528</v>
      </c>
      <c r="D35" s="5">
        <v>2017</v>
      </c>
      <c r="E35" s="5" t="s">
        <v>13</v>
      </c>
      <c r="F35" s="5" t="s">
        <v>16</v>
      </c>
      <c r="G35" s="5">
        <v>1250</v>
      </c>
      <c r="H35" s="5" t="s">
        <v>68</v>
      </c>
      <c r="I35" s="5"/>
      <c r="J35" s="57"/>
    </row>
    <row r="36" spans="1:10" x14ac:dyDescent="0.25">
      <c r="A36" s="56">
        <f t="shared" si="0"/>
        <v>34</v>
      </c>
      <c r="B36" s="5" t="s">
        <v>10</v>
      </c>
      <c r="C36" s="5">
        <v>17740</v>
      </c>
      <c r="D36" s="5">
        <v>2017</v>
      </c>
      <c r="E36" s="5" t="s">
        <v>13</v>
      </c>
      <c r="F36" s="5" t="s">
        <v>16</v>
      </c>
      <c r="G36" s="5">
        <v>1250</v>
      </c>
      <c r="H36" s="5" t="s">
        <v>68</v>
      </c>
      <c r="I36" s="5"/>
      <c r="J36" s="57"/>
    </row>
    <row r="37" spans="1:10" x14ac:dyDescent="0.25">
      <c r="A37" s="56">
        <f t="shared" si="0"/>
        <v>35</v>
      </c>
      <c r="B37" s="5" t="s">
        <v>10</v>
      </c>
      <c r="C37" s="5">
        <v>18457</v>
      </c>
      <c r="D37" s="5">
        <v>2017</v>
      </c>
      <c r="E37" s="5" t="s">
        <v>26</v>
      </c>
      <c r="F37" s="5" t="s">
        <v>16</v>
      </c>
      <c r="G37" s="5">
        <v>2750</v>
      </c>
      <c r="H37" s="5" t="s">
        <v>68</v>
      </c>
      <c r="I37" s="5"/>
      <c r="J37" s="57"/>
    </row>
    <row r="38" spans="1:10" x14ac:dyDescent="0.25">
      <c r="A38" s="56">
        <f t="shared" si="0"/>
        <v>36</v>
      </c>
      <c r="B38" s="5" t="s">
        <v>10</v>
      </c>
      <c r="C38" s="5">
        <v>19876</v>
      </c>
      <c r="D38" s="5">
        <v>2017</v>
      </c>
      <c r="E38" s="5" t="s">
        <v>13</v>
      </c>
      <c r="F38" s="5" t="s">
        <v>16</v>
      </c>
      <c r="G38" s="5">
        <v>1250</v>
      </c>
      <c r="H38" s="5" t="s">
        <v>68</v>
      </c>
      <c r="I38" s="5"/>
      <c r="J38" s="57"/>
    </row>
    <row r="39" spans="1:10" x14ac:dyDescent="0.25">
      <c r="A39" s="56">
        <f t="shared" si="0"/>
        <v>37</v>
      </c>
      <c r="B39" s="5" t="s">
        <v>10</v>
      </c>
      <c r="C39" s="5">
        <v>19876</v>
      </c>
      <c r="D39" s="5">
        <v>2017</v>
      </c>
      <c r="E39" s="5" t="s">
        <v>26</v>
      </c>
      <c r="F39" s="5" t="s">
        <v>16</v>
      </c>
      <c r="G39" s="5">
        <v>2750</v>
      </c>
      <c r="H39" s="5" t="s">
        <v>68</v>
      </c>
      <c r="I39" s="5"/>
      <c r="J39" s="57"/>
    </row>
    <row r="40" spans="1:10" x14ac:dyDescent="0.25">
      <c r="A40" s="56">
        <f t="shared" si="0"/>
        <v>38</v>
      </c>
      <c r="B40" s="5" t="s">
        <v>10</v>
      </c>
      <c r="C40" s="5">
        <v>20847</v>
      </c>
      <c r="D40" s="5">
        <v>2017</v>
      </c>
      <c r="E40" s="5" t="s">
        <v>26</v>
      </c>
      <c r="F40" s="5" t="s">
        <v>16</v>
      </c>
      <c r="G40" s="5">
        <v>2750</v>
      </c>
      <c r="H40" s="5" t="s">
        <v>68</v>
      </c>
      <c r="I40" s="5"/>
      <c r="J40" s="57"/>
    </row>
    <row r="41" spans="1:10" x14ac:dyDescent="0.25">
      <c r="A41" s="56">
        <f t="shared" si="0"/>
        <v>39</v>
      </c>
      <c r="B41" s="5" t="s">
        <v>10</v>
      </c>
      <c r="C41" s="5">
        <v>23293</v>
      </c>
      <c r="D41" s="5">
        <v>2017</v>
      </c>
      <c r="E41" s="5" t="s">
        <v>13</v>
      </c>
      <c r="F41" s="5" t="s">
        <v>16</v>
      </c>
      <c r="G41" s="5">
        <v>1250</v>
      </c>
      <c r="H41" s="5" t="s">
        <v>68</v>
      </c>
      <c r="I41" s="5"/>
      <c r="J41" s="57"/>
    </row>
    <row r="42" spans="1:10" x14ac:dyDescent="0.25">
      <c r="A42" s="56">
        <f t="shared" si="0"/>
        <v>40</v>
      </c>
      <c r="B42" s="5" t="s">
        <v>10</v>
      </c>
      <c r="C42" s="5">
        <v>23649</v>
      </c>
      <c r="D42" s="5">
        <v>2017</v>
      </c>
      <c r="E42" s="5" t="s">
        <v>13</v>
      </c>
      <c r="F42" s="5" t="s">
        <v>16</v>
      </c>
      <c r="G42" s="5">
        <v>1250</v>
      </c>
      <c r="H42" s="5" t="s">
        <v>68</v>
      </c>
      <c r="I42" s="5"/>
      <c r="J42" s="57"/>
    </row>
    <row r="43" spans="1:10" x14ac:dyDescent="0.25">
      <c r="A43" s="56">
        <f t="shared" si="0"/>
        <v>41</v>
      </c>
      <c r="B43" s="5" t="s">
        <v>10</v>
      </c>
      <c r="C43" s="5">
        <v>24760</v>
      </c>
      <c r="D43" s="5">
        <v>2017</v>
      </c>
      <c r="E43" s="5" t="s">
        <v>13</v>
      </c>
      <c r="F43" s="5" t="s">
        <v>16</v>
      </c>
      <c r="G43" s="5">
        <v>1250</v>
      </c>
      <c r="H43" s="5" t="s">
        <v>68</v>
      </c>
      <c r="I43" s="5"/>
      <c r="J43" s="57"/>
    </row>
    <row r="44" spans="1:10" x14ac:dyDescent="0.25">
      <c r="A44" s="56">
        <f t="shared" si="0"/>
        <v>42</v>
      </c>
      <c r="B44" s="5" t="s">
        <v>10</v>
      </c>
      <c r="C44" s="5">
        <v>28915</v>
      </c>
      <c r="D44" s="5">
        <v>2017</v>
      </c>
      <c r="E44" s="5" t="s">
        <v>13</v>
      </c>
      <c r="F44" s="5" t="s">
        <v>16</v>
      </c>
      <c r="G44" s="5">
        <v>1250</v>
      </c>
      <c r="H44" s="5" t="s">
        <v>68</v>
      </c>
      <c r="I44" s="5"/>
      <c r="J44" s="57"/>
    </row>
    <row r="45" spans="1:10" x14ac:dyDescent="0.25">
      <c r="A45" s="56">
        <f t="shared" si="0"/>
        <v>43</v>
      </c>
      <c r="B45" s="5" t="s">
        <v>10</v>
      </c>
      <c r="C45" s="5">
        <v>28965</v>
      </c>
      <c r="D45" s="5">
        <v>2017</v>
      </c>
      <c r="E45" s="5" t="s">
        <v>13</v>
      </c>
      <c r="F45" s="5" t="s">
        <v>16</v>
      </c>
      <c r="G45" s="5">
        <v>1250</v>
      </c>
      <c r="H45" s="5" t="s">
        <v>68</v>
      </c>
      <c r="I45" s="5"/>
      <c r="J45" s="57"/>
    </row>
    <row r="46" spans="1:10" x14ac:dyDescent="0.25">
      <c r="A46" s="56">
        <f t="shared" si="0"/>
        <v>44</v>
      </c>
      <c r="B46" s="5" t="s">
        <v>10</v>
      </c>
      <c r="C46" s="5">
        <v>30996</v>
      </c>
      <c r="D46" s="5">
        <v>2017</v>
      </c>
      <c r="E46" s="5" t="s">
        <v>13</v>
      </c>
      <c r="F46" s="5" t="s">
        <v>16</v>
      </c>
      <c r="G46" s="5">
        <v>1250</v>
      </c>
      <c r="H46" s="5" t="s">
        <v>68</v>
      </c>
      <c r="I46" s="5"/>
      <c r="J46" s="57"/>
    </row>
    <row r="47" spans="1:10" x14ac:dyDescent="0.25">
      <c r="A47" s="56">
        <f t="shared" si="0"/>
        <v>45</v>
      </c>
      <c r="B47" s="5" t="s">
        <v>10</v>
      </c>
      <c r="C47" s="5">
        <v>30996</v>
      </c>
      <c r="D47" s="5">
        <v>2017</v>
      </c>
      <c r="E47" s="5" t="s">
        <v>26</v>
      </c>
      <c r="F47" s="5" t="s">
        <v>16</v>
      </c>
      <c r="G47" s="5">
        <v>2750</v>
      </c>
      <c r="H47" s="5" t="s">
        <v>68</v>
      </c>
      <c r="I47" s="5"/>
      <c r="J47" s="57"/>
    </row>
    <row r="48" spans="1:10" x14ac:dyDescent="0.25">
      <c r="A48" s="56">
        <f t="shared" si="0"/>
        <v>46</v>
      </c>
      <c r="B48" s="5" t="s">
        <v>10</v>
      </c>
      <c r="C48" s="5">
        <v>31019</v>
      </c>
      <c r="D48" s="5">
        <v>2017</v>
      </c>
      <c r="E48" s="5" t="s">
        <v>13</v>
      </c>
      <c r="F48" s="5" t="s">
        <v>16</v>
      </c>
      <c r="G48" s="5">
        <v>1250</v>
      </c>
      <c r="H48" s="5" t="s">
        <v>68</v>
      </c>
      <c r="I48" s="5"/>
      <c r="J48" s="57"/>
    </row>
    <row r="49" spans="1:10" x14ac:dyDescent="0.25">
      <c r="A49" s="56">
        <f t="shared" si="0"/>
        <v>47</v>
      </c>
      <c r="B49" s="5" t="s">
        <v>10</v>
      </c>
      <c r="C49" s="5">
        <v>31019</v>
      </c>
      <c r="D49" s="5">
        <v>2017</v>
      </c>
      <c r="E49" s="5" t="s">
        <v>26</v>
      </c>
      <c r="F49" s="5" t="s">
        <v>16</v>
      </c>
      <c r="G49" s="5">
        <v>2750</v>
      </c>
      <c r="H49" s="5" t="s">
        <v>68</v>
      </c>
      <c r="I49" s="5"/>
      <c r="J49" s="57"/>
    </row>
    <row r="50" spans="1:10" x14ac:dyDescent="0.25">
      <c r="A50" s="56">
        <f t="shared" si="0"/>
        <v>48</v>
      </c>
      <c r="B50" s="5" t="s">
        <v>10</v>
      </c>
      <c r="C50" s="5">
        <v>31467</v>
      </c>
      <c r="D50" s="5">
        <v>2017</v>
      </c>
      <c r="E50" s="5" t="s">
        <v>13</v>
      </c>
      <c r="F50" s="5" t="s">
        <v>16</v>
      </c>
      <c r="G50" s="5">
        <v>1250</v>
      </c>
      <c r="H50" s="5" t="s">
        <v>68</v>
      </c>
      <c r="I50" s="5"/>
      <c r="J50" s="57"/>
    </row>
    <row r="51" spans="1:10" x14ac:dyDescent="0.25">
      <c r="A51" s="56">
        <f t="shared" si="0"/>
        <v>49</v>
      </c>
      <c r="B51" s="5" t="s">
        <v>10</v>
      </c>
      <c r="C51" s="5">
        <v>32887</v>
      </c>
      <c r="D51" s="5">
        <v>2017</v>
      </c>
      <c r="E51" s="5" t="s">
        <v>13</v>
      </c>
      <c r="F51" s="5" t="s">
        <v>16</v>
      </c>
      <c r="G51" s="5">
        <v>1250</v>
      </c>
      <c r="H51" s="5" t="s">
        <v>68</v>
      </c>
      <c r="I51" s="5"/>
      <c r="J51" s="57"/>
    </row>
    <row r="52" spans="1:10" x14ac:dyDescent="0.25">
      <c r="A52" s="56">
        <f t="shared" si="0"/>
        <v>50</v>
      </c>
      <c r="B52" s="5" t="s">
        <v>10</v>
      </c>
      <c r="C52" s="5">
        <v>32891</v>
      </c>
      <c r="D52" s="5">
        <v>2017</v>
      </c>
      <c r="E52" s="5" t="s">
        <v>13</v>
      </c>
      <c r="F52" s="5" t="s">
        <v>16</v>
      </c>
      <c r="G52" s="5">
        <v>1250</v>
      </c>
      <c r="H52" s="5" t="s">
        <v>68</v>
      </c>
      <c r="I52" s="5"/>
      <c r="J52" s="57"/>
    </row>
    <row r="53" spans="1:10" x14ac:dyDescent="0.25">
      <c r="A53" s="56">
        <f t="shared" si="0"/>
        <v>51</v>
      </c>
      <c r="B53" s="5" t="s">
        <v>10</v>
      </c>
      <c r="C53" s="5">
        <v>34361</v>
      </c>
      <c r="D53" s="5">
        <v>2017</v>
      </c>
      <c r="E53" s="5" t="s">
        <v>13</v>
      </c>
      <c r="F53" s="5" t="s">
        <v>16</v>
      </c>
      <c r="G53" s="5">
        <v>1250</v>
      </c>
      <c r="H53" s="5" t="s">
        <v>68</v>
      </c>
      <c r="I53" s="5"/>
      <c r="J53" s="57"/>
    </row>
    <row r="54" spans="1:10" x14ac:dyDescent="0.25">
      <c r="A54" s="56">
        <f t="shared" si="0"/>
        <v>52</v>
      </c>
      <c r="B54" s="5" t="s">
        <v>10</v>
      </c>
      <c r="C54" s="5">
        <v>34881</v>
      </c>
      <c r="D54" s="5">
        <v>2017</v>
      </c>
      <c r="E54" s="5" t="s">
        <v>13</v>
      </c>
      <c r="F54" s="5" t="s">
        <v>16</v>
      </c>
      <c r="G54" s="5">
        <v>1250</v>
      </c>
      <c r="H54" s="5" t="s">
        <v>68</v>
      </c>
      <c r="I54" s="5"/>
      <c r="J54" s="57"/>
    </row>
    <row r="55" spans="1:10" x14ac:dyDescent="0.25">
      <c r="A55" s="56">
        <f t="shared" si="0"/>
        <v>53</v>
      </c>
      <c r="B55" s="5" t="s">
        <v>10</v>
      </c>
      <c r="C55" s="5">
        <v>35352</v>
      </c>
      <c r="D55" s="5">
        <v>2017</v>
      </c>
      <c r="E55" s="5" t="s">
        <v>13</v>
      </c>
      <c r="F55" s="5" t="s">
        <v>16</v>
      </c>
      <c r="G55" s="5">
        <v>5000</v>
      </c>
      <c r="H55" s="5" t="s">
        <v>68</v>
      </c>
      <c r="I55" s="5"/>
      <c r="J55" s="57"/>
    </row>
    <row r="56" spans="1:10" x14ac:dyDescent="0.25">
      <c r="A56" s="56">
        <f t="shared" si="0"/>
        <v>54</v>
      </c>
      <c r="B56" s="5" t="s">
        <v>10</v>
      </c>
      <c r="C56" s="5">
        <v>35467</v>
      </c>
      <c r="D56" s="5">
        <v>2017</v>
      </c>
      <c r="E56" s="5" t="s">
        <v>13</v>
      </c>
      <c r="F56" s="5" t="s">
        <v>16</v>
      </c>
      <c r="G56" s="5">
        <v>1250</v>
      </c>
      <c r="H56" s="5" t="s">
        <v>68</v>
      </c>
      <c r="I56" s="5"/>
      <c r="J56" s="57"/>
    </row>
    <row r="57" spans="1:10" x14ac:dyDescent="0.25">
      <c r="A57" s="56">
        <f t="shared" si="0"/>
        <v>55</v>
      </c>
      <c r="B57" s="5" t="s">
        <v>10</v>
      </c>
      <c r="C57" s="5">
        <v>36340</v>
      </c>
      <c r="D57" s="5">
        <v>2017</v>
      </c>
      <c r="E57" s="5" t="s">
        <v>13</v>
      </c>
      <c r="F57" s="5" t="s">
        <v>16</v>
      </c>
      <c r="G57" s="5">
        <v>1250</v>
      </c>
      <c r="H57" s="5" t="s">
        <v>68</v>
      </c>
      <c r="I57" s="5"/>
      <c r="J57" s="57"/>
    </row>
    <row r="58" spans="1:10" x14ac:dyDescent="0.25">
      <c r="A58" s="56">
        <f t="shared" si="0"/>
        <v>56</v>
      </c>
      <c r="B58" s="5" t="s">
        <v>10</v>
      </c>
      <c r="C58" s="5">
        <v>36564</v>
      </c>
      <c r="D58" s="5">
        <v>2017</v>
      </c>
      <c r="E58" s="5" t="s">
        <v>13</v>
      </c>
      <c r="F58" s="5" t="s">
        <v>16</v>
      </c>
      <c r="G58" s="5">
        <v>1250</v>
      </c>
      <c r="H58" s="5" t="s">
        <v>68</v>
      </c>
      <c r="I58" s="5"/>
      <c r="J58" s="57"/>
    </row>
    <row r="59" spans="1:10" x14ac:dyDescent="0.25">
      <c r="A59" s="56">
        <f t="shared" si="0"/>
        <v>57</v>
      </c>
      <c r="B59" s="5" t="s">
        <v>10</v>
      </c>
      <c r="C59" s="5">
        <v>37268</v>
      </c>
      <c r="D59" s="5">
        <v>2017</v>
      </c>
      <c r="E59" s="5" t="s">
        <v>13</v>
      </c>
      <c r="F59" s="5" t="s">
        <v>16</v>
      </c>
      <c r="G59" s="5">
        <v>1250</v>
      </c>
      <c r="H59" s="5" t="s">
        <v>68</v>
      </c>
      <c r="I59" s="5"/>
      <c r="J59" s="57"/>
    </row>
    <row r="60" spans="1:10" x14ac:dyDescent="0.25">
      <c r="A60" s="56">
        <f t="shared" si="0"/>
        <v>58</v>
      </c>
      <c r="B60" s="5" t="s">
        <v>10</v>
      </c>
      <c r="C60" s="5">
        <v>38249</v>
      </c>
      <c r="D60" s="5">
        <v>2017</v>
      </c>
      <c r="E60" s="5" t="s">
        <v>13</v>
      </c>
      <c r="F60" s="5" t="s">
        <v>16</v>
      </c>
      <c r="G60" s="5">
        <v>1250</v>
      </c>
      <c r="H60" s="5" t="s">
        <v>68</v>
      </c>
      <c r="I60" s="5"/>
      <c r="J60" s="57"/>
    </row>
    <row r="61" spans="1:10" x14ac:dyDescent="0.25">
      <c r="A61" s="56">
        <f t="shared" si="0"/>
        <v>59</v>
      </c>
      <c r="B61" s="5" t="s">
        <v>10</v>
      </c>
      <c r="C61" s="5">
        <v>39043</v>
      </c>
      <c r="D61" s="5">
        <v>2017</v>
      </c>
      <c r="E61" s="5" t="s">
        <v>13</v>
      </c>
      <c r="F61" s="5" t="s">
        <v>16</v>
      </c>
      <c r="G61" s="5">
        <v>1250</v>
      </c>
      <c r="H61" s="5" t="s">
        <v>68</v>
      </c>
      <c r="I61" s="5"/>
      <c r="J61" s="57"/>
    </row>
    <row r="62" spans="1:10" x14ac:dyDescent="0.25">
      <c r="A62" s="56">
        <f t="shared" si="0"/>
        <v>60</v>
      </c>
      <c r="B62" s="5" t="s">
        <v>10</v>
      </c>
      <c r="C62" s="5">
        <v>39529</v>
      </c>
      <c r="D62" s="5">
        <v>2017</v>
      </c>
      <c r="E62" s="5" t="s">
        <v>13</v>
      </c>
      <c r="F62" s="5" t="s">
        <v>16</v>
      </c>
      <c r="G62" s="5">
        <v>1250</v>
      </c>
      <c r="H62" s="5" t="s">
        <v>68</v>
      </c>
      <c r="I62" s="5"/>
      <c r="J62" s="57"/>
    </row>
    <row r="63" spans="1:10" x14ac:dyDescent="0.25">
      <c r="A63" s="56">
        <f t="shared" si="0"/>
        <v>61</v>
      </c>
      <c r="B63" s="5" t="s">
        <v>10</v>
      </c>
      <c r="C63" s="5">
        <v>40177</v>
      </c>
      <c r="D63" s="5">
        <v>2017</v>
      </c>
      <c r="E63" s="5" t="s">
        <v>13</v>
      </c>
      <c r="F63" s="5" t="s">
        <v>16</v>
      </c>
      <c r="G63" s="5">
        <v>1250</v>
      </c>
      <c r="H63" s="5" t="s">
        <v>68</v>
      </c>
      <c r="I63" s="5"/>
      <c r="J63" s="57"/>
    </row>
    <row r="64" spans="1:10" x14ac:dyDescent="0.25">
      <c r="A64" s="56">
        <f t="shared" si="0"/>
        <v>62</v>
      </c>
      <c r="B64" s="5" t="s">
        <v>10</v>
      </c>
      <c r="C64" s="5">
        <v>40223</v>
      </c>
      <c r="D64" s="5">
        <v>2017</v>
      </c>
      <c r="E64" s="5" t="s">
        <v>13</v>
      </c>
      <c r="F64" s="5" t="s">
        <v>16</v>
      </c>
      <c r="G64" s="5">
        <v>1250</v>
      </c>
      <c r="H64" s="5" t="s">
        <v>68</v>
      </c>
      <c r="I64" s="5"/>
      <c r="J64" s="57"/>
    </row>
    <row r="65" spans="1:10" x14ac:dyDescent="0.25">
      <c r="A65" s="56">
        <f t="shared" si="0"/>
        <v>63</v>
      </c>
      <c r="B65" s="5" t="s">
        <v>10</v>
      </c>
      <c r="C65" s="5">
        <v>40668</v>
      </c>
      <c r="D65" s="5">
        <v>2017</v>
      </c>
      <c r="E65" s="5" t="s">
        <v>13</v>
      </c>
      <c r="F65" s="5" t="s">
        <v>16</v>
      </c>
      <c r="G65" s="5">
        <v>1250</v>
      </c>
      <c r="H65" s="5" t="s">
        <v>68</v>
      </c>
      <c r="I65" s="5"/>
      <c r="J65" s="57"/>
    </row>
    <row r="66" spans="1:10" x14ac:dyDescent="0.25">
      <c r="A66" s="56">
        <f t="shared" si="0"/>
        <v>64</v>
      </c>
      <c r="B66" s="5" t="s">
        <v>10</v>
      </c>
      <c r="C66" s="5">
        <v>42145</v>
      </c>
      <c r="D66" s="5">
        <v>2017</v>
      </c>
      <c r="E66" s="5" t="s">
        <v>13</v>
      </c>
      <c r="F66" s="5" t="s">
        <v>16</v>
      </c>
      <c r="G66" s="5">
        <v>1250</v>
      </c>
      <c r="H66" s="5" t="s">
        <v>68</v>
      </c>
      <c r="I66" s="5"/>
      <c r="J66" s="57"/>
    </row>
    <row r="67" spans="1:10" x14ac:dyDescent="0.25">
      <c r="A67" s="56">
        <f t="shared" si="0"/>
        <v>65</v>
      </c>
      <c r="B67" s="5" t="s">
        <v>10</v>
      </c>
      <c r="C67" s="5">
        <v>45143</v>
      </c>
      <c r="D67" s="5">
        <v>2017</v>
      </c>
      <c r="E67" s="5" t="s">
        <v>13</v>
      </c>
      <c r="F67" s="5" t="s">
        <v>16</v>
      </c>
      <c r="G67" s="5">
        <v>5000</v>
      </c>
      <c r="H67" s="5" t="s">
        <v>68</v>
      </c>
      <c r="I67" s="5"/>
      <c r="J67" s="57"/>
    </row>
    <row r="68" spans="1:10" x14ac:dyDescent="0.25">
      <c r="A68" s="56">
        <f t="shared" si="0"/>
        <v>66</v>
      </c>
      <c r="B68" s="5" t="s">
        <v>10</v>
      </c>
      <c r="C68" s="5">
        <v>45146</v>
      </c>
      <c r="D68" s="5">
        <v>2017</v>
      </c>
      <c r="E68" s="5" t="s">
        <v>13</v>
      </c>
      <c r="F68" s="5" t="s">
        <v>16</v>
      </c>
      <c r="G68" s="5">
        <v>5000</v>
      </c>
      <c r="H68" s="5" t="s">
        <v>68</v>
      </c>
      <c r="I68" s="5"/>
      <c r="J68" s="57"/>
    </row>
    <row r="69" spans="1:10" ht="15.75" thickBot="1" x14ac:dyDescent="0.3">
      <c r="A69" s="56">
        <f t="shared" ref="A69" si="1">A68+1</f>
        <v>67</v>
      </c>
      <c r="B69" s="53" t="s">
        <v>10</v>
      </c>
      <c r="C69" s="53">
        <v>45261</v>
      </c>
      <c r="D69" s="53">
        <v>2017</v>
      </c>
      <c r="E69" s="53" t="s">
        <v>13</v>
      </c>
      <c r="F69" s="53" t="s">
        <v>16</v>
      </c>
      <c r="G69" s="53">
        <v>5000</v>
      </c>
      <c r="H69" s="53" t="s">
        <v>68</v>
      </c>
      <c r="I69" s="53"/>
      <c r="J69" s="60"/>
    </row>
    <row r="70" spans="1:10" ht="15.75" thickBot="1" x14ac:dyDescent="0.3">
      <c r="A70" s="111" t="s">
        <v>81</v>
      </c>
      <c r="B70" s="112"/>
      <c r="C70" s="112"/>
      <c r="D70" s="112"/>
      <c r="E70" s="112"/>
      <c r="F70" s="113"/>
      <c r="G70" s="75">
        <f>SUBTOTAL(109,Table9[AMOUNT])</f>
        <v>130750</v>
      </c>
      <c r="H70" s="72"/>
      <c r="I70" s="73"/>
      <c r="J70" s="74"/>
    </row>
    <row r="73" spans="1:10" ht="15.75" thickBot="1" x14ac:dyDescent="0.3"/>
    <row r="74" spans="1:10" ht="15.75" x14ac:dyDescent="0.25">
      <c r="A74" s="102" t="s">
        <v>82</v>
      </c>
      <c r="B74" s="103"/>
      <c r="C74" s="103"/>
      <c r="D74" s="103"/>
      <c r="E74" s="103"/>
      <c r="F74" s="103"/>
      <c r="G74" s="103"/>
      <c r="H74" s="103"/>
      <c r="I74" s="103"/>
      <c r="J74" s="104"/>
    </row>
    <row r="75" spans="1:10" x14ac:dyDescent="0.25">
      <c r="A75" s="61" t="s">
        <v>0</v>
      </c>
      <c r="B75" s="55" t="s">
        <v>1</v>
      </c>
      <c r="C75" s="55" t="s">
        <v>2</v>
      </c>
      <c r="D75" s="55" t="s">
        <v>3</v>
      </c>
      <c r="E75" s="55" t="s">
        <v>5</v>
      </c>
      <c r="F75" s="55" t="s">
        <v>6</v>
      </c>
      <c r="G75" s="55" t="s">
        <v>57</v>
      </c>
      <c r="H75" s="55" t="s">
        <v>67</v>
      </c>
      <c r="I75" s="55" t="s">
        <v>59</v>
      </c>
      <c r="J75" s="62" t="s">
        <v>9</v>
      </c>
    </row>
    <row r="76" spans="1:10" x14ac:dyDescent="0.25">
      <c r="A76" s="5">
        <v>1</v>
      </c>
      <c r="B76" s="5" t="s">
        <v>62</v>
      </c>
      <c r="C76" s="5">
        <v>1322</v>
      </c>
      <c r="D76" s="5">
        <v>2017</v>
      </c>
      <c r="E76" s="5" t="s">
        <v>64</v>
      </c>
      <c r="F76" s="5" t="s">
        <v>16</v>
      </c>
      <c r="G76" s="5" t="s">
        <v>83</v>
      </c>
      <c r="H76" s="5" t="s">
        <v>69</v>
      </c>
      <c r="I76" s="5"/>
      <c r="J76" s="5"/>
    </row>
    <row r="77" spans="1:10" x14ac:dyDescent="0.25">
      <c r="A77" s="5">
        <f>A76+1</f>
        <v>2</v>
      </c>
      <c r="B77" s="5" t="s">
        <v>10</v>
      </c>
      <c r="C77" s="5">
        <v>7603</v>
      </c>
      <c r="D77" s="5">
        <v>2017</v>
      </c>
      <c r="E77" s="5" t="s">
        <v>25</v>
      </c>
      <c r="F77" s="5" t="s">
        <v>16</v>
      </c>
      <c r="G77" s="5">
        <v>12000</v>
      </c>
      <c r="H77" s="5" t="s">
        <v>69</v>
      </c>
      <c r="I77" s="5"/>
      <c r="J77" s="5"/>
    </row>
    <row r="78" spans="1:10" x14ac:dyDescent="0.25">
      <c r="A78" s="5">
        <f>A77+1</f>
        <v>3</v>
      </c>
      <c r="B78" s="5" t="s">
        <v>10</v>
      </c>
      <c r="C78" s="5">
        <v>12145</v>
      </c>
      <c r="D78" s="5">
        <v>2017</v>
      </c>
      <c r="E78" s="5" t="s">
        <v>26</v>
      </c>
      <c r="F78" s="5" t="s">
        <v>16</v>
      </c>
      <c r="G78" s="5">
        <v>10000</v>
      </c>
      <c r="H78" s="5" t="s">
        <v>69</v>
      </c>
      <c r="I78" s="5"/>
      <c r="J78" s="5"/>
    </row>
    <row r="79" spans="1:10" x14ac:dyDescent="0.25">
      <c r="A79" s="5">
        <f>A78+1</f>
        <v>4</v>
      </c>
      <c r="B79" s="5" t="s">
        <v>10</v>
      </c>
      <c r="C79" s="5">
        <v>27687</v>
      </c>
      <c r="D79" s="5">
        <v>2017</v>
      </c>
      <c r="E79" s="5" t="s">
        <v>26</v>
      </c>
      <c r="F79" s="5" t="s">
        <v>16</v>
      </c>
      <c r="G79" s="5">
        <v>10000</v>
      </c>
      <c r="H79" s="5" t="s">
        <v>69</v>
      </c>
      <c r="I79" s="5"/>
      <c r="J79" s="5"/>
    </row>
    <row r="80" spans="1:10" x14ac:dyDescent="0.25">
      <c r="A80" s="5">
        <f>A79+1</f>
        <v>5</v>
      </c>
      <c r="B80" s="5" t="s">
        <v>10</v>
      </c>
      <c r="C80" s="5">
        <v>28820</v>
      </c>
      <c r="D80" s="5">
        <v>2017</v>
      </c>
      <c r="E80" s="5" t="s">
        <v>13</v>
      </c>
      <c r="F80" s="5" t="s">
        <v>16</v>
      </c>
      <c r="G80" s="5">
        <v>1250</v>
      </c>
      <c r="H80" s="5" t="s">
        <v>69</v>
      </c>
      <c r="I80" s="5"/>
      <c r="J80" s="5"/>
    </row>
    <row r="81" spans="1:10" ht="15.75" thickBot="1" x14ac:dyDescent="0.3">
      <c r="A81" s="5">
        <f>A80+1</f>
        <v>6</v>
      </c>
      <c r="B81" s="5" t="s">
        <v>10</v>
      </c>
      <c r="C81" s="5">
        <v>44216</v>
      </c>
      <c r="D81" s="5">
        <v>2017</v>
      </c>
      <c r="E81" s="5" t="s">
        <v>13</v>
      </c>
      <c r="F81" s="5" t="s">
        <v>16</v>
      </c>
      <c r="G81" s="5">
        <v>5000</v>
      </c>
      <c r="H81" s="5" t="s">
        <v>69</v>
      </c>
      <c r="I81" s="5"/>
      <c r="J81" s="5"/>
    </row>
    <row r="82" spans="1:10" ht="15.75" thickBot="1" x14ac:dyDescent="0.3">
      <c r="A82" s="111" t="s">
        <v>81</v>
      </c>
      <c r="B82" s="112"/>
      <c r="C82" s="112"/>
      <c r="D82" s="112"/>
      <c r="E82" s="112"/>
      <c r="F82" s="113"/>
      <c r="G82" s="71">
        <f>SUM(G76:G81)</f>
        <v>38250</v>
      </c>
      <c r="H82" s="72"/>
      <c r="I82" s="73"/>
      <c r="J82" s="74"/>
    </row>
  </sheetData>
  <sortState ref="A76:J81">
    <sortCondition ref="C76:C81"/>
  </sortState>
  <mergeCells count="4">
    <mergeCell ref="A1:J1"/>
    <mergeCell ref="A74:J74"/>
    <mergeCell ref="A70:F70"/>
    <mergeCell ref="A82:F82"/>
  </mergeCells>
  <pageMargins left="0.70866141732283505" right="0.70866141732283505" top="0.74803149606299202" bottom="0.74803149606299202" header="0.31496062992126" footer="0.31496062992126"/>
  <pageSetup paperSize="9" scale="85" fitToHeight="2" orientation="landscape" r:id="rId1"/>
  <headerFooter>
    <oddFooter>Page &amp;P of &amp;N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workbookViewId="0">
      <selection sqref="A1:J13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10</v>
      </c>
      <c r="C3" s="5">
        <v>8449</v>
      </c>
      <c r="D3" s="5">
        <v>2017</v>
      </c>
      <c r="E3" s="5" t="s">
        <v>25</v>
      </c>
      <c r="F3" s="5" t="s">
        <v>74</v>
      </c>
      <c r="G3" s="5">
        <v>4750</v>
      </c>
      <c r="H3" s="5" t="s">
        <v>68</v>
      </c>
      <c r="I3" s="5"/>
      <c r="J3" s="57"/>
    </row>
    <row r="4" spans="1:10" x14ac:dyDescent="0.25">
      <c r="A4" s="56">
        <v>2</v>
      </c>
      <c r="B4" s="5" t="s">
        <v>10</v>
      </c>
      <c r="C4" s="5">
        <v>26746</v>
      </c>
      <c r="D4" s="5">
        <v>2017</v>
      </c>
      <c r="E4" s="5" t="s">
        <v>26</v>
      </c>
      <c r="F4" s="5" t="s">
        <v>74</v>
      </c>
      <c r="G4" s="5">
        <v>10000</v>
      </c>
      <c r="H4" s="5" t="s">
        <v>68</v>
      </c>
      <c r="I4" s="5"/>
      <c r="J4" s="57"/>
    </row>
    <row r="5" spans="1:10" ht="15.75" thickBot="1" x14ac:dyDescent="0.3">
      <c r="A5" s="56">
        <v>3</v>
      </c>
      <c r="B5" s="53" t="s">
        <v>10</v>
      </c>
      <c r="C5" s="53">
        <v>37061</v>
      </c>
      <c r="D5" s="53">
        <v>2017</v>
      </c>
      <c r="E5" s="53" t="s">
        <v>26</v>
      </c>
      <c r="F5" s="53" t="s">
        <v>74</v>
      </c>
      <c r="G5" s="53">
        <v>10000</v>
      </c>
      <c r="H5" s="53" t="s">
        <v>68</v>
      </c>
      <c r="I5" s="53"/>
      <c r="J5" s="60"/>
    </row>
    <row r="6" spans="1:10" ht="15.75" thickBot="1" x14ac:dyDescent="0.3">
      <c r="A6" s="111" t="s">
        <v>81</v>
      </c>
      <c r="B6" s="112"/>
      <c r="C6" s="112"/>
      <c r="D6" s="112"/>
      <c r="E6" s="112"/>
      <c r="F6" s="113"/>
      <c r="G6" s="76">
        <f>SUBTOTAL(109,Table10[AMOUNT])</f>
        <v>24750</v>
      </c>
      <c r="H6" s="72"/>
      <c r="I6" s="73"/>
      <c r="J6" s="74"/>
    </row>
    <row r="7" spans="1:10" x14ac:dyDescent="0.25">
      <c r="A7" s="9"/>
      <c r="B7" s="9"/>
      <c r="C7" s="9"/>
      <c r="D7" s="9"/>
      <c r="E7" s="9"/>
      <c r="F7" s="9"/>
      <c r="G7" s="9"/>
      <c r="H7" s="9"/>
      <c r="I7" s="9"/>
      <c r="J7" s="9"/>
    </row>
    <row r="9" spans="1:10" ht="15.75" thickBot="1" x14ac:dyDescent="0.3"/>
    <row r="10" spans="1:10" ht="15.75" x14ac:dyDescent="0.25">
      <c r="A10" s="102" t="s">
        <v>82</v>
      </c>
      <c r="B10" s="103"/>
      <c r="C10" s="103"/>
      <c r="D10" s="103"/>
      <c r="E10" s="103"/>
      <c r="F10" s="103"/>
      <c r="G10" s="103"/>
      <c r="H10" s="103"/>
      <c r="I10" s="103"/>
      <c r="J10" s="104"/>
    </row>
    <row r="11" spans="1:10" x14ac:dyDescent="0.25">
      <c r="A11" s="61" t="s">
        <v>0</v>
      </c>
      <c r="B11" s="55" t="s">
        <v>1</v>
      </c>
      <c r="C11" s="55" t="s">
        <v>2</v>
      </c>
      <c r="D11" s="55" t="s">
        <v>3</v>
      </c>
      <c r="E11" s="55" t="s">
        <v>5</v>
      </c>
      <c r="F11" s="55" t="s">
        <v>6</v>
      </c>
      <c r="G11" s="55" t="s">
        <v>57</v>
      </c>
      <c r="H11" s="55" t="s">
        <v>67</v>
      </c>
      <c r="I11" s="55" t="s">
        <v>59</v>
      </c>
      <c r="J11" s="62" t="s">
        <v>9</v>
      </c>
    </row>
    <row r="12" spans="1:10" ht="15.75" thickBot="1" x14ac:dyDescent="0.3">
      <c r="A12" s="56">
        <v>1</v>
      </c>
      <c r="B12" s="5" t="s">
        <v>10</v>
      </c>
      <c r="C12" s="5">
        <v>29772</v>
      </c>
      <c r="D12" s="5">
        <v>2017</v>
      </c>
      <c r="E12" s="5" t="s">
        <v>13</v>
      </c>
      <c r="F12" s="5" t="s">
        <v>74</v>
      </c>
      <c r="G12" s="5">
        <v>5000</v>
      </c>
      <c r="H12" s="5" t="s">
        <v>69</v>
      </c>
      <c r="I12" s="5"/>
      <c r="J12" s="57"/>
    </row>
    <row r="13" spans="1:10" ht="15.75" thickBot="1" x14ac:dyDescent="0.3">
      <c r="A13" s="111" t="s">
        <v>81</v>
      </c>
      <c r="B13" s="112"/>
      <c r="C13" s="112"/>
      <c r="D13" s="112"/>
      <c r="E13" s="112"/>
      <c r="F13" s="113"/>
      <c r="G13" s="76">
        <f>SUM(G12)</f>
        <v>5000</v>
      </c>
      <c r="H13" s="72"/>
      <c r="I13" s="73"/>
      <c r="J13" s="74"/>
    </row>
  </sheetData>
  <mergeCells count="4">
    <mergeCell ref="A1:J1"/>
    <mergeCell ref="A10:J10"/>
    <mergeCell ref="A6:F6"/>
    <mergeCell ref="A13:F13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opLeftCell="A34" workbookViewId="0">
      <selection activeCell="A38" sqref="A38:J50"/>
    </sheetView>
  </sheetViews>
  <sheetFormatPr defaultRowHeight="15" x14ac:dyDescent="0.25"/>
  <cols>
    <col min="3" max="3" width="10.85546875" customWidth="1"/>
    <col min="5" max="5" width="15" bestFit="1" customWidth="1"/>
    <col min="6" max="6" width="13.1406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10</v>
      </c>
      <c r="C3" s="5">
        <v>3984</v>
      </c>
      <c r="D3" s="5">
        <v>2017</v>
      </c>
      <c r="E3" s="5" t="s">
        <v>25</v>
      </c>
      <c r="F3" s="5" t="s">
        <v>27</v>
      </c>
      <c r="G3" s="5">
        <v>4750</v>
      </c>
      <c r="H3" s="5" t="s">
        <v>68</v>
      </c>
      <c r="I3" s="5"/>
      <c r="J3" s="51"/>
    </row>
    <row r="4" spans="1:10" x14ac:dyDescent="0.25">
      <c r="A4" s="50">
        <f>A3+1</f>
        <v>2</v>
      </c>
      <c r="B4" s="5" t="s">
        <v>10</v>
      </c>
      <c r="C4" s="5">
        <v>4961</v>
      </c>
      <c r="D4" s="5">
        <v>2017</v>
      </c>
      <c r="E4" s="5" t="s">
        <v>25</v>
      </c>
      <c r="F4" s="5" t="s">
        <v>27</v>
      </c>
      <c r="G4" s="5">
        <v>12000</v>
      </c>
      <c r="H4" s="5" t="s">
        <v>68</v>
      </c>
      <c r="I4" s="5"/>
      <c r="J4" s="51"/>
    </row>
    <row r="5" spans="1:10" x14ac:dyDescent="0.25">
      <c r="A5" s="50">
        <f t="shared" ref="A5:A34" si="0">A4+1</f>
        <v>3</v>
      </c>
      <c r="B5" s="5" t="s">
        <v>10</v>
      </c>
      <c r="C5" s="5">
        <v>7533</v>
      </c>
      <c r="D5" s="5">
        <v>2017</v>
      </c>
      <c r="E5" s="5" t="s">
        <v>13</v>
      </c>
      <c r="F5" s="5" t="s">
        <v>27</v>
      </c>
      <c r="G5" s="5">
        <v>1250</v>
      </c>
      <c r="H5" s="5" t="s">
        <v>68</v>
      </c>
      <c r="I5" s="5"/>
      <c r="J5" s="51"/>
    </row>
    <row r="6" spans="1:10" x14ac:dyDescent="0.25">
      <c r="A6" s="50">
        <f t="shared" si="0"/>
        <v>4</v>
      </c>
      <c r="B6" s="5" t="s">
        <v>10</v>
      </c>
      <c r="C6" s="5">
        <v>8921</v>
      </c>
      <c r="D6" s="5">
        <v>2017</v>
      </c>
      <c r="E6" s="5" t="s">
        <v>26</v>
      </c>
      <c r="F6" s="5" t="s">
        <v>27</v>
      </c>
      <c r="G6" s="5">
        <v>2750</v>
      </c>
      <c r="H6" s="5" t="s">
        <v>68</v>
      </c>
      <c r="I6" s="5"/>
      <c r="J6" s="51"/>
    </row>
    <row r="7" spans="1:10" x14ac:dyDescent="0.25">
      <c r="A7" s="50">
        <f t="shared" si="0"/>
        <v>5</v>
      </c>
      <c r="B7" s="5" t="s">
        <v>10</v>
      </c>
      <c r="C7" s="5">
        <v>9273</v>
      </c>
      <c r="D7" s="5">
        <v>2017</v>
      </c>
      <c r="E7" s="5" t="s">
        <v>13</v>
      </c>
      <c r="F7" s="5" t="s">
        <v>27</v>
      </c>
      <c r="G7" s="5">
        <v>1250</v>
      </c>
      <c r="H7" s="5" t="s">
        <v>68</v>
      </c>
      <c r="I7" s="5"/>
      <c r="J7" s="51"/>
    </row>
    <row r="8" spans="1:10" x14ac:dyDescent="0.25">
      <c r="A8" s="50">
        <f t="shared" si="0"/>
        <v>6</v>
      </c>
      <c r="B8" s="5" t="s">
        <v>10</v>
      </c>
      <c r="C8" s="5">
        <v>10680</v>
      </c>
      <c r="D8" s="5">
        <v>2017</v>
      </c>
      <c r="E8" s="5" t="s">
        <v>26</v>
      </c>
      <c r="F8" s="5" t="s">
        <v>27</v>
      </c>
      <c r="G8" s="5">
        <v>2750</v>
      </c>
      <c r="H8" s="5" t="s">
        <v>68</v>
      </c>
      <c r="I8" s="5"/>
      <c r="J8" s="51"/>
    </row>
    <row r="9" spans="1:10" x14ac:dyDescent="0.25">
      <c r="A9" s="50">
        <f t="shared" si="0"/>
        <v>7</v>
      </c>
      <c r="B9" s="5" t="s">
        <v>10</v>
      </c>
      <c r="C9" s="5">
        <v>10868</v>
      </c>
      <c r="D9" s="5">
        <v>2017</v>
      </c>
      <c r="E9" s="5" t="s">
        <v>26</v>
      </c>
      <c r="F9" s="5" t="s">
        <v>27</v>
      </c>
      <c r="G9" s="5">
        <v>10000</v>
      </c>
      <c r="H9" s="5" t="s">
        <v>68</v>
      </c>
      <c r="I9" s="5"/>
      <c r="J9" s="51"/>
    </row>
    <row r="10" spans="1:10" x14ac:dyDescent="0.25">
      <c r="A10" s="50">
        <f t="shared" si="0"/>
        <v>8</v>
      </c>
      <c r="B10" s="5" t="s">
        <v>10</v>
      </c>
      <c r="C10" s="5">
        <v>18023</v>
      </c>
      <c r="D10" s="5">
        <v>2017</v>
      </c>
      <c r="E10" s="5" t="s">
        <v>13</v>
      </c>
      <c r="F10" s="5" t="s">
        <v>27</v>
      </c>
      <c r="G10" s="5">
        <v>1250</v>
      </c>
      <c r="H10" s="5" t="s">
        <v>68</v>
      </c>
      <c r="I10" s="5"/>
      <c r="J10" s="51"/>
    </row>
    <row r="11" spans="1:10" x14ac:dyDescent="0.25">
      <c r="A11" s="50">
        <f t="shared" si="0"/>
        <v>9</v>
      </c>
      <c r="B11" s="5" t="s">
        <v>10</v>
      </c>
      <c r="C11" s="5">
        <v>18286</v>
      </c>
      <c r="D11" s="5">
        <v>2017</v>
      </c>
      <c r="E11" s="5" t="s">
        <v>26</v>
      </c>
      <c r="F11" s="5" t="s">
        <v>27</v>
      </c>
      <c r="G11" s="5">
        <v>2750</v>
      </c>
      <c r="H11" s="5" t="s">
        <v>68</v>
      </c>
      <c r="I11" s="5"/>
      <c r="J11" s="51"/>
    </row>
    <row r="12" spans="1:10" x14ac:dyDescent="0.25">
      <c r="A12" s="50">
        <f t="shared" si="0"/>
        <v>10</v>
      </c>
      <c r="B12" s="5" t="s">
        <v>10</v>
      </c>
      <c r="C12" s="5">
        <v>18557</v>
      </c>
      <c r="D12" s="5">
        <v>2017</v>
      </c>
      <c r="E12" s="5" t="s">
        <v>13</v>
      </c>
      <c r="F12" s="5" t="s">
        <v>27</v>
      </c>
      <c r="G12" s="5">
        <v>1250</v>
      </c>
      <c r="H12" s="5" t="s">
        <v>68</v>
      </c>
      <c r="I12" s="5"/>
      <c r="J12" s="51"/>
    </row>
    <row r="13" spans="1:10" x14ac:dyDescent="0.25">
      <c r="A13" s="50">
        <f t="shared" si="0"/>
        <v>11</v>
      </c>
      <c r="B13" s="5" t="s">
        <v>10</v>
      </c>
      <c r="C13" s="5">
        <v>18666</v>
      </c>
      <c r="D13" s="5">
        <v>2017</v>
      </c>
      <c r="E13" s="5" t="s">
        <v>13</v>
      </c>
      <c r="F13" s="5" t="s">
        <v>27</v>
      </c>
      <c r="G13" s="5">
        <v>1250</v>
      </c>
      <c r="H13" s="5" t="s">
        <v>68</v>
      </c>
      <c r="I13" s="5"/>
      <c r="J13" s="51"/>
    </row>
    <row r="14" spans="1:10" x14ac:dyDescent="0.25">
      <c r="A14" s="50">
        <f t="shared" si="0"/>
        <v>12</v>
      </c>
      <c r="B14" s="5" t="s">
        <v>10</v>
      </c>
      <c r="C14" s="5">
        <v>18828</v>
      </c>
      <c r="D14" s="5">
        <v>2017</v>
      </c>
      <c r="E14" s="5" t="s">
        <v>13</v>
      </c>
      <c r="F14" s="5" t="s">
        <v>27</v>
      </c>
      <c r="G14" s="5">
        <v>1250</v>
      </c>
      <c r="H14" s="5" t="s">
        <v>68</v>
      </c>
      <c r="I14" s="5"/>
      <c r="J14" s="51"/>
    </row>
    <row r="15" spans="1:10" x14ac:dyDescent="0.25">
      <c r="A15" s="50">
        <f t="shared" si="0"/>
        <v>13</v>
      </c>
      <c r="B15" s="5" t="s">
        <v>10</v>
      </c>
      <c r="C15" s="5">
        <v>18984</v>
      </c>
      <c r="D15" s="5">
        <v>2017</v>
      </c>
      <c r="E15" s="5" t="s">
        <v>13</v>
      </c>
      <c r="F15" s="5" t="s">
        <v>27</v>
      </c>
      <c r="G15" s="5">
        <v>1250</v>
      </c>
      <c r="H15" s="5" t="s">
        <v>68</v>
      </c>
      <c r="I15" s="5"/>
      <c r="J15" s="51"/>
    </row>
    <row r="16" spans="1:10" x14ac:dyDescent="0.25">
      <c r="A16" s="50">
        <f t="shared" si="0"/>
        <v>14</v>
      </c>
      <c r="B16" s="5" t="s">
        <v>10</v>
      </c>
      <c r="C16" s="5">
        <v>19494</v>
      </c>
      <c r="D16" s="5">
        <v>2017</v>
      </c>
      <c r="E16" s="5" t="s">
        <v>13</v>
      </c>
      <c r="F16" s="5" t="s">
        <v>27</v>
      </c>
      <c r="G16" s="5">
        <v>1250</v>
      </c>
      <c r="H16" s="5" t="s">
        <v>68</v>
      </c>
      <c r="I16" s="5"/>
      <c r="J16" s="51"/>
    </row>
    <row r="17" spans="1:10" x14ac:dyDescent="0.25">
      <c r="A17" s="50">
        <f t="shared" si="0"/>
        <v>15</v>
      </c>
      <c r="B17" s="5" t="s">
        <v>10</v>
      </c>
      <c r="C17" s="5">
        <v>19505</v>
      </c>
      <c r="D17" s="5">
        <v>2017</v>
      </c>
      <c r="E17" s="5" t="s">
        <v>13</v>
      </c>
      <c r="F17" s="5" t="s">
        <v>27</v>
      </c>
      <c r="G17" s="5">
        <v>1250</v>
      </c>
      <c r="H17" s="5" t="s">
        <v>68</v>
      </c>
      <c r="I17" s="5"/>
      <c r="J17" s="51"/>
    </row>
    <row r="18" spans="1:10" x14ac:dyDescent="0.25">
      <c r="A18" s="50">
        <f t="shared" si="0"/>
        <v>16</v>
      </c>
      <c r="B18" s="5" t="s">
        <v>10</v>
      </c>
      <c r="C18" s="5">
        <v>19652</v>
      </c>
      <c r="D18" s="5">
        <v>2017</v>
      </c>
      <c r="E18" s="5" t="s">
        <v>13</v>
      </c>
      <c r="F18" s="5" t="s">
        <v>27</v>
      </c>
      <c r="G18" s="5">
        <v>1250</v>
      </c>
      <c r="H18" s="5" t="s">
        <v>68</v>
      </c>
      <c r="I18" s="5"/>
      <c r="J18" s="51"/>
    </row>
    <row r="19" spans="1:10" x14ac:dyDescent="0.25">
      <c r="A19" s="50">
        <f t="shared" si="0"/>
        <v>17</v>
      </c>
      <c r="B19" s="5" t="s">
        <v>10</v>
      </c>
      <c r="C19" s="5">
        <v>19726</v>
      </c>
      <c r="D19" s="5">
        <v>2017</v>
      </c>
      <c r="E19" s="5" t="s">
        <v>13</v>
      </c>
      <c r="F19" s="5" t="s">
        <v>27</v>
      </c>
      <c r="G19" s="5">
        <v>1250</v>
      </c>
      <c r="H19" s="5" t="s">
        <v>68</v>
      </c>
      <c r="I19" s="5"/>
      <c r="J19" s="51"/>
    </row>
    <row r="20" spans="1:10" x14ac:dyDescent="0.25">
      <c r="A20" s="50">
        <f t="shared" si="0"/>
        <v>18</v>
      </c>
      <c r="B20" s="5" t="s">
        <v>10</v>
      </c>
      <c r="C20" s="5">
        <v>19726</v>
      </c>
      <c r="D20" s="5">
        <v>2017</v>
      </c>
      <c r="E20" s="5" t="s">
        <v>25</v>
      </c>
      <c r="F20" s="5" t="s">
        <v>27</v>
      </c>
      <c r="G20" s="5">
        <v>4750</v>
      </c>
      <c r="H20" s="5" t="s">
        <v>68</v>
      </c>
      <c r="I20" s="5"/>
      <c r="J20" s="51"/>
    </row>
    <row r="21" spans="1:10" x14ac:dyDescent="0.25">
      <c r="A21" s="50">
        <f t="shared" si="0"/>
        <v>19</v>
      </c>
      <c r="B21" s="5" t="s">
        <v>10</v>
      </c>
      <c r="C21" s="5">
        <v>19735</v>
      </c>
      <c r="D21" s="5">
        <v>2017</v>
      </c>
      <c r="E21" s="5" t="s">
        <v>13</v>
      </c>
      <c r="F21" s="5" t="s">
        <v>27</v>
      </c>
      <c r="G21" s="5">
        <v>1250</v>
      </c>
      <c r="H21" s="5" t="s">
        <v>68</v>
      </c>
      <c r="I21" s="5"/>
      <c r="J21" s="51"/>
    </row>
    <row r="22" spans="1:10" x14ac:dyDescent="0.25">
      <c r="A22" s="50">
        <f t="shared" si="0"/>
        <v>20</v>
      </c>
      <c r="B22" s="5" t="s">
        <v>10</v>
      </c>
      <c r="C22" s="5">
        <v>19735</v>
      </c>
      <c r="D22" s="5">
        <v>2017</v>
      </c>
      <c r="E22" s="5" t="s">
        <v>25</v>
      </c>
      <c r="F22" s="5" t="s">
        <v>27</v>
      </c>
      <c r="G22" s="5">
        <v>4750</v>
      </c>
      <c r="H22" s="5" t="s">
        <v>68</v>
      </c>
      <c r="I22" s="5"/>
      <c r="J22" s="51"/>
    </row>
    <row r="23" spans="1:10" x14ac:dyDescent="0.25">
      <c r="A23" s="50">
        <f t="shared" si="0"/>
        <v>21</v>
      </c>
      <c r="B23" s="5" t="s">
        <v>10</v>
      </c>
      <c r="C23" s="5">
        <v>19743</v>
      </c>
      <c r="D23" s="5">
        <v>2017</v>
      </c>
      <c r="E23" s="5" t="s">
        <v>25</v>
      </c>
      <c r="F23" s="5" t="s">
        <v>27</v>
      </c>
      <c r="G23" s="5">
        <v>4750</v>
      </c>
      <c r="H23" s="5" t="s">
        <v>68</v>
      </c>
      <c r="I23" s="5"/>
      <c r="J23" s="51"/>
    </row>
    <row r="24" spans="1:10" x14ac:dyDescent="0.25">
      <c r="A24" s="50">
        <f t="shared" si="0"/>
        <v>22</v>
      </c>
      <c r="B24" s="5" t="s">
        <v>10</v>
      </c>
      <c r="C24" s="5">
        <v>19743</v>
      </c>
      <c r="D24" s="5">
        <v>2017</v>
      </c>
      <c r="E24" s="5" t="s">
        <v>13</v>
      </c>
      <c r="F24" s="5" t="s">
        <v>27</v>
      </c>
      <c r="G24" s="5">
        <v>1250</v>
      </c>
      <c r="H24" s="5" t="s">
        <v>68</v>
      </c>
      <c r="I24" s="5"/>
      <c r="J24" s="51"/>
    </row>
    <row r="25" spans="1:10" x14ac:dyDescent="0.25">
      <c r="A25" s="50">
        <f t="shared" si="0"/>
        <v>23</v>
      </c>
      <c r="B25" s="5" t="s">
        <v>10</v>
      </c>
      <c r="C25" s="5">
        <v>21813</v>
      </c>
      <c r="D25" s="5">
        <v>2017</v>
      </c>
      <c r="E25" s="5" t="s">
        <v>13</v>
      </c>
      <c r="F25" s="5" t="s">
        <v>27</v>
      </c>
      <c r="G25" s="5">
        <v>1250</v>
      </c>
      <c r="H25" s="5" t="s">
        <v>68</v>
      </c>
      <c r="I25" s="5"/>
      <c r="J25" s="51"/>
    </row>
    <row r="26" spans="1:10" x14ac:dyDescent="0.25">
      <c r="A26" s="50">
        <f t="shared" si="0"/>
        <v>24</v>
      </c>
      <c r="B26" s="5" t="s">
        <v>10</v>
      </c>
      <c r="C26" s="5">
        <v>22015</v>
      </c>
      <c r="D26" s="5">
        <v>2017</v>
      </c>
      <c r="E26" s="5" t="s">
        <v>25</v>
      </c>
      <c r="F26" s="5" t="s">
        <v>27</v>
      </c>
      <c r="G26" s="5">
        <v>12000</v>
      </c>
      <c r="H26" s="5" t="s">
        <v>68</v>
      </c>
      <c r="I26" s="5"/>
      <c r="J26" s="51"/>
    </row>
    <row r="27" spans="1:10" x14ac:dyDescent="0.25">
      <c r="A27" s="50">
        <f t="shared" si="0"/>
        <v>25</v>
      </c>
      <c r="B27" s="5" t="s">
        <v>10</v>
      </c>
      <c r="C27" s="5">
        <v>24363</v>
      </c>
      <c r="D27" s="5">
        <v>2017</v>
      </c>
      <c r="E27" s="5" t="s">
        <v>13</v>
      </c>
      <c r="F27" s="5" t="s">
        <v>27</v>
      </c>
      <c r="G27" s="5">
        <v>1250</v>
      </c>
      <c r="H27" s="5" t="s">
        <v>68</v>
      </c>
      <c r="I27" s="5"/>
      <c r="J27" s="51"/>
    </row>
    <row r="28" spans="1:10" x14ac:dyDescent="0.25">
      <c r="A28" s="50">
        <f t="shared" si="0"/>
        <v>26</v>
      </c>
      <c r="B28" s="5" t="s">
        <v>10</v>
      </c>
      <c r="C28" s="5">
        <v>25125</v>
      </c>
      <c r="D28" s="5">
        <v>2017</v>
      </c>
      <c r="E28" s="5" t="s">
        <v>13</v>
      </c>
      <c r="F28" s="5" t="s">
        <v>27</v>
      </c>
      <c r="G28" s="5">
        <v>1250</v>
      </c>
      <c r="H28" s="5" t="s">
        <v>68</v>
      </c>
      <c r="I28" s="5"/>
      <c r="J28" s="51"/>
    </row>
    <row r="29" spans="1:10" x14ac:dyDescent="0.25">
      <c r="A29" s="50">
        <f t="shared" si="0"/>
        <v>27</v>
      </c>
      <c r="B29" s="5" t="s">
        <v>10</v>
      </c>
      <c r="C29" s="5">
        <v>25485</v>
      </c>
      <c r="D29" s="5">
        <v>2017</v>
      </c>
      <c r="E29" s="5" t="s">
        <v>13</v>
      </c>
      <c r="F29" s="5" t="s">
        <v>27</v>
      </c>
      <c r="G29" s="5">
        <v>1250</v>
      </c>
      <c r="H29" s="5" t="s">
        <v>68</v>
      </c>
      <c r="I29" s="5"/>
      <c r="J29" s="51"/>
    </row>
    <row r="30" spans="1:10" x14ac:dyDescent="0.25">
      <c r="A30" s="50">
        <f t="shared" si="0"/>
        <v>28</v>
      </c>
      <c r="B30" s="5" t="s">
        <v>10</v>
      </c>
      <c r="C30" s="5">
        <v>27503</v>
      </c>
      <c r="D30" s="5">
        <v>2017</v>
      </c>
      <c r="E30" s="5" t="s">
        <v>26</v>
      </c>
      <c r="F30" s="5" t="s">
        <v>27</v>
      </c>
      <c r="G30" s="5">
        <v>2750</v>
      </c>
      <c r="H30" s="5" t="s">
        <v>68</v>
      </c>
      <c r="I30" s="5"/>
      <c r="J30" s="51"/>
    </row>
    <row r="31" spans="1:10" x14ac:dyDescent="0.25">
      <c r="A31" s="50">
        <f t="shared" si="0"/>
        <v>29</v>
      </c>
      <c r="B31" s="5" t="s">
        <v>10</v>
      </c>
      <c r="C31" s="5">
        <v>36988</v>
      </c>
      <c r="D31" s="5">
        <v>2017</v>
      </c>
      <c r="E31" s="5" t="s">
        <v>13</v>
      </c>
      <c r="F31" s="5" t="s">
        <v>27</v>
      </c>
      <c r="G31" s="5">
        <v>1250</v>
      </c>
      <c r="H31" s="5" t="s">
        <v>68</v>
      </c>
      <c r="I31" s="5"/>
      <c r="J31" s="51"/>
    </row>
    <row r="32" spans="1:10" x14ac:dyDescent="0.25">
      <c r="A32" s="50">
        <f t="shared" si="0"/>
        <v>30</v>
      </c>
      <c r="B32" s="5" t="s">
        <v>10</v>
      </c>
      <c r="C32" s="5">
        <v>37275</v>
      </c>
      <c r="D32" s="5">
        <v>2017</v>
      </c>
      <c r="E32" s="5" t="s">
        <v>25</v>
      </c>
      <c r="F32" s="5" t="s">
        <v>27</v>
      </c>
      <c r="G32" s="5">
        <v>12000</v>
      </c>
      <c r="H32" s="5" t="s">
        <v>68</v>
      </c>
      <c r="I32" s="5"/>
      <c r="J32" s="51"/>
    </row>
    <row r="33" spans="1:10" x14ac:dyDescent="0.25">
      <c r="A33" s="50">
        <f t="shared" si="0"/>
        <v>31</v>
      </c>
      <c r="B33" s="5" t="s">
        <v>10</v>
      </c>
      <c r="C33" s="5">
        <v>40997</v>
      </c>
      <c r="D33" s="5">
        <v>2017</v>
      </c>
      <c r="E33" s="5" t="s">
        <v>13</v>
      </c>
      <c r="F33" s="5" t="s">
        <v>27</v>
      </c>
      <c r="G33" s="5">
        <v>1250</v>
      </c>
      <c r="H33" s="5" t="s">
        <v>68</v>
      </c>
      <c r="I33" s="5"/>
      <c r="J33" s="51"/>
    </row>
    <row r="34" spans="1:10" ht="15.75" thickBot="1" x14ac:dyDescent="0.3">
      <c r="A34" s="50">
        <f t="shared" si="0"/>
        <v>32</v>
      </c>
      <c r="B34" s="53" t="s">
        <v>10</v>
      </c>
      <c r="C34" s="53">
        <v>45020</v>
      </c>
      <c r="D34" s="53">
        <v>2017</v>
      </c>
      <c r="E34" s="53" t="s">
        <v>25</v>
      </c>
      <c r="F34" s="53" t="s">
        <v>27</v>
      </c>
      <c r="G34" s="53">
        <v>12000</v>
      </c>
      <c r="H34" s="53" t="s">
        <v>68</v>
      </c>
      <c r="I34" s="53"/>
      <c r="J34" s="54"/>
    </row>
    <row r="35" spans="1:10" ht="15.75" thickBot="1" x14ac:dyDescent="0.3">
      <c r="A35" s="111" t="s">
        <v>81</v>
      </c>
      <c r="B35" s="112"/>
      <c r="C35" s="112"/>
      <c r="D35" s="112"/>
      <c r="E35" s="112"/>
      <c r="F35" s="113"/>
      <c r="G35" s="76">
        <f>SUBTOTAL(109,Table11[AMOUNT])</f>
        <v>111750</v>
      </c>
      <c r="H35" s="72"/>
      <c r="I35" s="73"/>
      <c r="J35" s="74"/>
    </row>
    <row r="37" spans="1:10" ht="15.75" thickBot="1" x14ac:dyDescent="0.3"/>
    <row r="38" spans="1:10" ht="15.75" x14ac:dyDescent="0.25">
      <c r="A38" s="102" t="s">
        <v>82</v>
      </c>
      <c r="B38" s="103"/>
      <c r="C38" s="103"/>
      <c r="D38" s="103"/>
      <c r="E38" s="103"/>
      <c r="F38" s="103"/>
      <c r="G38" s="103"/>
      <c r="H38" s="103"/>
      <c r="I38" s="103"/>
      <c r="J38" s="104"/>
    </row>
    <row r="39" spans="1:10" x14ac:dyDescent="0.25">
      <c r="A39" s="61" t="s">
        <v>0</v>
      </c>
      <c r="B39" s="55" t="s">
        <v>1</v>
      </c>
      <c r="C39" s="55" t="s">
        <v>2</v>
      </c>
      <c r="D39" s="55" t="s">
        <v>3</v>
      </c>
      <c r="E39" s="55" t="s">
        <v>5</v>
      </c>
      <c r="F39" s="55" t="s">
        <v>6</v>
      </c>
      <c r="G39" s="55" t="s">
        <v>57</v>
      </c>
      <c r="H39" s="55" t="s">
        <v>67</v>
      </c>
      <c r="I39" s="55" t="s">
        <v>59</v>
      </c>
      <c r="J39" s="62" t="s">
        <v>9</v>
      </c>
    </row>
    <row r="40" spans="1:10" x14ac:dyDescent="0.25">
      <c r="A40" s="56">
        <v>1</v>
      </c>
      <c r="B40" s="5" t="s">
        <v>34</v>
      </c>
      <c r="C40" s="5">
        <v>1056</v>
      </c>
      <c r="D40" s="5">
        <v>2017</v>
      </c>
      <c r="E40" s="5" t="s">
        <v>65</v>
      </c>
      <c r="F40" s="5" t="s">
        <v>27</v>
      </c>
      <c r="G40" s="5">
        <v>10000</v>
      </c>
      <c r="H40" s="5" t="s">
        <v>69</v>
      </c>
      <c r="I40" s="5"/>
      <c r="J40" s="57"/>
    </row>
    <row r="41" spans="1:10" x14ac:dyDescent="0.25">
      <c r="A41" s="56">
        <f>A40+1</f>
        <v>2</v>
      </c>
      <c r="B41" s="5" t="s">
        <v>34</v>
      </c>
      <c r="C41" s="5">
        <v>1056</v>
      </c>
      <c r="D41" s="5">
        <v>2017</v>
      </c>
      <c r="E41" s="5" t="s">
        <v>13</v>
      </c>
      <c r="F41" s="5" t="s">
        <v>27</v>
      </c>
      <c r="G41" s="5">
        <v>1250</v>
      </c>
      <c r="H41" s="5" t="s">
        <v>69</v>
      </c>
      <c r="I41" s="5"/>
      <c r="J41" s="57"/>
    </row>
    <row r="42" spans="1:10" x14ac:dyDescent="0.25">
      <c r="A42" s="56">
        <f t="shared" ref="A42:A49" si="1">A41+1</f>
        <v>3</v>
      </c>
      <c r="B42" s="5" t="s">
        <v>34</v>
      </c>
      <c r="C42" s="5">
        <v>1558</v>
      </c>
      <c r="D42" s="5">
        <v>2017</v>
      </c>
      <c r="E42" s="5" t="s">
        <v>65</v>
      </c>
      <c r="F42" s="5" t="s">
        <v>27</v>
      </c>
      <c r="G42" s="5">
        <v>10000</v>
      </c>
      <c r="H42" s="5" t="s">
        <v>69</v>
      </c>
      <c r="I42" s="5"/>
      <c r="J42" s="57"/>
    </row>
    <row r="43" spans="1:10" x14ac:dyDescent="0.25">
      <c r="A43" s="56">
        <f t="shared" si="1"/>
        <v>4</v>
      </c>
      <c r="B43" s="5" t="s">
        <v>11</v>
      </c>
      <c r="C43" s="5">
        <v>2096</v>
      </c>
      <c r="D43" s="5">
        <v>2017</v>
      </c>
      <c r="E43" s="5" t="s">
        <v>26</v>
      </c>
      <c r="F43" s="5" t="s">
        <v>27</v>
      </c>
      <c r="G43" s="5">
        <v>10000</v>
      </c>
      <c r="H43" s="5" t="s">
        <v>69</v>
      </c>
      <c r="I43" s="5"/>
      <c r="J43" s="57"/>
    </row>
    <row r="44" spans="1:10" x14ac:dyDescent="0.25">
      <c r="A44" s="56">
        <f t="shared" si="1"/>
        <v>5</v>
      </c>
      <c r="B44" s="5" t="s">
        <v>10</v>
      </c>
      <c r="C44" s="5">
        <v>10868</v>
      </c>
      <c r="D44" s="5">
        <v>2017</v>
      </c>
      <c r="E44" s="5" t="s">
        <v>13</v>
      </c>
      <c r="F44" s="5" t="s">
        <v>27</v>
      </c>
      <c r="G44" s="5">
        <v>5000</v>
      </c>
      <c r="H44" s="5" t="s">
        <v>69</v>
      </c>
      <c r="I44" s="5"/>
      <c r="J44" s="57"/>
    </row>
    <row r="45" spans="1:10" x14ac:dyDescent="0.25">
      <c r="A45" s="56">
        <f t="shared" si="1"/>
        <v>6</v>
      </c>
      <c r="B45" s="5" t="s">
        <v>10</v>
      </c>
      <c r="C45" s="5">
        <v>25519</v>
      </c>
      <c r="D45" s="5">
        <v>2017</v>
      </c>
      <c r="E45" s="5" t="s">
        <v>13</v>
      </c>
      <c r="F45" s="5" t="s">
        <v>27</v>
      </c>
      <c r="G45" s="5">
        <v>1250</v>
      </c>
      <c r="H45" s="5" t="s">
        <v>69</v>
      </c>
      <c r="I45" s="5"/>
      <c r="J45" s="57"/>
    </row>
    <row r="46" spans="1:10" x14ac:dyDescent="0.25">
      <c r="A46" s="56">
        <f t="shared" si="1"/>
        <v>7</v>
      </c>
      <c r="B46" s="5" t="s">
        <v>10</v>
      </c>
      <c r="C46" s="5">
        <v>27503</v>
      </c>
      <c r="D46" s="5">
        <v>2017</v>
      </c>
      <c r="E46" s="5" t="s">
        <v>13</v>
      </c>
      <c r="F46" s="5" t="s">
        <v>27</v>
      </c>
      <c r="G46" s="5">
        <v>5000</v>
      </c>
      <c r="H46" s="5" t="s">
        <v>69</v>
      </c>
      <c r="I46" s="5"/>
      <c r="J46" s="57"/>
    </row>
    <row r="47" spans="1:10" x14ac:dyDescent="0.25">
      <c r="A47" s="56">
        <f t="shared" si="1"/>
        <v>8</v>
      </c>
      <c r="B47" s="5" t="s">
        <v>10</v>
      </c>
      <c r="C47" s="5">
        <v>36050</v>
      </c>
      <c r="D47" s="5">
        <v>2016</v>
      </c>
      <c r="E47" s="5" t="s">
        <v>76</v>
      </c>
      <c r="F47" s="5" t="s">
        <v>27</v>
      </c>
      <c r="G47" s="5">
        <v>1000</v>
      </c>
      <c r="H47" s="5" t="s">
        <v>69</v>
      </c>
      <c r="I47" s="5"/>
      <c r="J47" s="57"/>
    </row>
    <row r="48" spans="1:10" x14ac:dyDescent="0.25">
      <c r="A48" s="56">
        <f t="shared" si="1"/>
        <v>9</v>
      </c>
      <c r="B48" s="5" t="s">
        <v>10</v>
      </c>
      <c r="C48" s="5">
        <v>37275</v>
      </c>
      <c r="D48" s="5">
        <v>2017</v>
      </c>
      <c r="E48" s="5" t="s">
        <v>13</v>
      </c>
      <c r="F48" s="5" t="s">
        <v>27</v>
      </c>
      <c r="G48" s="5">
        <v>5000</v>
      </c>
      <c r="H48" s="5" t="s">
        <v>69</v>
      </c>
      <c r="I48" s="5"/>
      <c r="J48" s="57"/>
    </row>
    <row r="49" spans="1:10" ht="15.75" thickBot="1" x14ac:dyDescent="0.3">
      <c r="A49" s="56">
        <f t="shared" si="1"/>
        <v>10</v>
      </c>
      <c r="B49" s="58" t="s">
        <v>10</v>
      </c>
      <c r="C49" s="58">
        <v>43622</v>
      </c>
      <c r="D49" s="58">
        <v>2017</v>
      </c>
      <c r="E49" s="58" t="s">
        <v>13</v>
      </c>
      <c r="F49" s="58" t="s">
        <v>27</v>
      </c>
      <c r="G49" s="58">
        <v>5000</v>
      </c>
      <c r="H49" s="58" t="s">
        <v>69</v>
      </c>
      <c r="I49" s="58"/>
      <c r="J49" s="77"/>
    </row>
    <row r="50" spans="1:10" ht="15.75" thickBot="1" x14ac:dyDescent="0.3">
      <c r="A50" s="111" t="s">
        <v>81</v>
      </c>
      <c r="B50" s="112"/>
      <c r="C50" s="112"/>
      <c r="D50" s="112"/>
      <c r="E50" s="112"/>
      <c r="F50" s="113"/>
      <c r="G50" s="76">
        <f>SUM(G40:G49)</f>
        <v>53500</v>
      </c>
      <c r="H50" s="72"/>
      <c r="I50" s="73"/>
      <c r="J50" s="74"/>
    </row>
  </sheetData>
  <sortState ref="A40:J49">
    <sortCondition ref="C40:C49"/>
  </sortState>
  <mergeCells count="4">
    <mergeCell ref="A1:J1"/>
    <mergeCell ref="A38:J38"/>
    <mergeCell ref="A35:F35"/>
    <mergeCell ref="A50:F50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opLeftCell="A28" workbookViewId="0">
      <selection activeCell="E33" sqref="A33:J44"/>
    </sheetView>
  </sheetViews>
  <sheetFormatPr defaultRowHeight="15" x14ac:dyDescent="0.25"/>
  <cols>
    <col min="3" max="3" width="10.85546875" customWidth="1"/>
    <col min="5" max="5" width="12.28515625" customWidth="1"/>
    <col min="6" max="6" width="20.285156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11</v>
      </c>
      <c r="C3" s="5">
        <v>1541</v>
      </c>
      <c r="D3" s="5">
        <v>2017</v>
      </c>
      <c r="E3" s="5" t="s">
        <v>26</v>
      </c>
      <c r="F3" s="5" t="s">
        <v>23</v>
      </c>
      <c r="G3" s="5">
        <v>2750</v>
      </c>
      <c r="H3" s="5" t="s">
        <v>68</v>
      </c>
      <c r="I3" s="5"/>
      <c r="J3" s="57"/>
    </row>
    <row r="4" spans="1:10" x14ac:dyDescent="0.25">
      <c r="A4" s="56">
        <f>A3+1</f>
        <v>2</v>
      </c>
      <c r="B4" s="5" t="s">
        <v>10</v>
      </c>
      <c r="C4" s="5">
        <v>2218</v>
      </c>
      <c r="D4" s="5">
        <v>2017</v>
      </c>
      <c r="E4" s="5" t="s">
        <v>26</v>
      </c>
      <c r="F4" s="5" t="s">
        <v>23</v>
      </c>
      <c r="G4" s="5">
        <v>2750</v>
      </c>
      <c r="H4" s="5" t="s">
        <v>68</v>
      </c>
      <c r="I4" s="5"/>
      <c r="J4" s="57"/>
    </row>
    <row r="5" spans="1:10" x14ac:dyDescent="0.25">
      <c r="A5" s="56">
        <f t="shared" ref="A5:A30" si="0">A4+1</f>
        <v>3</v>
      </c>
      <c r="B5" s="5" t="s">
        <v>10</v>
      </c>
      <c r="C5" s="5">
        <v>5094</v>
      </c>
      <c r="D5" s="5">
        <v>2017</v>
      </c>
      <c r="E5" s="5" t="s">
        <v>25</v>
      </c>
      <c r="F5" s="5" t="s">
        <v>23</v>
      </c>
      <c r="G5" s="5">
        <v>4750</v>
      </c>
      <c r="H5" s="5" t="s">
        <v>68</v>
      </c>
      <c r="I5" s="5"/>
      <c r="J5" s="57"/>
    </row>
    <row r="6" spans="1:10" x14ac:dyDescent="0.25">
      <c r="A6" s="56">
        <f t="shared" si="0"/>
        <v>4</v>
      </c>
      <c r="B6" s="5" t="s">
        <v>10</v>
      </c>
      <c r="C6" s="5">
        <v>5149</v>
      </c>
      <c r="D6" s="5">
        <v>2017</v>
      </c>
      <c r="E6" s="5" t="s">
        <v>25</v>
      </c>
      <c r="F6" s="5" t="s">
        <v>23</v>
      </c>
      <c r="G6" s="5">
        <v>4750</v>
      </c>
      <c r="H6" s="5" t="s">
        <v>68</v>
      </c>
      <c r="I6" s="5"/>
      <c r="J6" s="57"/>
    </row>
    <row r="7" spans="1:10" x14ac:dyDescent="0.25">
      <c r="A7" s="56">
        <f t="shared" si="0"/>
        <v>5</v>
      </c>
      <c r="B7" s="5" t="s">
        <v>10</v>
      </c>
      <c r="C7" s="5">
        <v>6538</v>
      </c>
      <c r="D7" s="5">
        <v>2017</v>
      </c>
      <c r="E7" s="5" t="s">
        <v>26</v>
      </c>
      <c r="F7" s="5" t="s">
        <v>23</v>
      </c>
      <c r="G7" s="5">
        <v>2750</v>
      </c>
      <c r="H7" s="5" t="s">
        <v>68</v>
      </c>
      <c r="I7" s="5"/>
      <c r="J7" s="57"/>
    </row>
    <row r="8" spans="1:10" x14ac:dyDescent="0.25">
      <c r="A8" s="56">
        <f t="shared" si="0"/>
        <v>6</v>
      </c>
      <c r="B8" s="5" t="s">
        <v>10</v>
      </c>
      <c r="C8" s="5">
        <v>6600</v>
      </c>
      <c r="D8" s="5">
        <v>2017</v>
      </c>
      <c r="E8" s="5" t="s">
        <v>13</v>
      </c>
      <c r="F8" s="5" t="s">
        <v>23</v>
      </c>
      <c r="G8" s="5">
        <v>1250</v>
      </c>
      <c r="H8" s="5" t="s">
        <v>68</v>
      </c>
      <c r="I8" s="5"/>
      <c r="J8" s="57"/>
    </row>
    <row r="9" spans="1:10" x14ac:dyDescent="0.25">
      <c r="A9" s="56">
        <f t="shared" si="0"/>
        <v>7</v>
      </c>
      <c r="B9" s="5" t="s">
        <v>10</v>
      </c>
      <c r="C9" s="5">
        <v>7101</v>
      </c>
      <c r="D9" s="5">
        <v>2017</v>
      </c>
      <c r="E9" s="5" t="s">
        <v>13</v>
      </c>
      <c r="F9" s="5" t="s">
        <v>23</v>
      </c>
      <c r="G9" s="5">
        <v>1250</v>
      </c>
      <c r="H9" s="5" t="s">
        <v>68</v>
      </c>
      <c r="I9" s="5"/>
      <c r="J9" s="57"/>
    </row>
    <row r="10" spans="1:10" x14ac:dyDescent="0.25">
      <c r="A10" s="56">
        <f t="shared" si="0"/>
        <v>8</v>
      </c>
      <c r="B10" s="5" t="s">
        <v>10</v>
      </c>
      <c r="C10" s="5">
        <v>8538</v>
      </c>
      <c r="D10" s="5">
        <v>2017</v>
      </c>
      <c r="E10" s="5" t="s">
        <v>25</v>
      </c>
      <c r="F10" s="5" t="s">
        <v>23</v>
      </c>
      <c r="G10" s="5">
        <v>4750</v>
      </c>
      <c r="H10" s="5" t="s">
        <v>68</v>
      </c>
      <c r="I10" s="5"/>
      <c r="J10" s="57"/>
    </row>
    <row r="11" spans="1:10" x14ac:dyDescent="0.25">
      <c r="A11" s="56">
        <f t="shared" si="0"/>
        <v>9</v>
      </c>
      <c r="B11" s="5" t="s">
        <v>10</v>
      </c>
      <c r="C11" s="5">
        <v>12962</v>
      </c>
      <c r="D11" s="5">
        <v>2017</v>
      </c>
      <c r="E11" s="5" t="s">
        <v>25</v>
      </c>
      <c r="F11" s="5" t="s">
        <v>23</v>
      </c>
      <c r="G11" s="5">
        <v>4750</v>
      </c>
      <c r="H11" s="5" t="s">
        <v>68</v>
      </c>
      <c r="I11" s="5"/>
      <c r="J11" s="57"/>
    </row>
    <row r="12" spans="1:10" x14ac:dyDescent="0.25">
      <c r="A12" s="56">
        <f t="shared" si="0"/>
        <v>10</v>
      </c>
      <c r="B12" s="5" t="s">
        <v>10</v>
      </c>
      <c r="C12" s="5">
        <v>13211</v>
      </c>
      <c r="D12" s="5">
        <v>2017</v>
      </c>
      <c r="E12" s="5" t="s">
        <v>13</v>
      </c>
      <c r="F12" s="5" t="s">
        <v>23</v>
      </c>
      <c r="G12" s="5">
        <v>1250</v>
      </c>
      <c r="H12" s="5" t="s">
        <v>68</v>
      </c>
      <c r="I12" s="5"/>
      <c r="J12" s="57"/>
    </row>
    <row r="13" spans="1:10" x14ac:dyDescent="0.25">
      <c r="A13" s="56">
        <f t="shared" si="0"/>
        <v>11</v>
      </c>
      <c r="B13" s="5" t="s">
        <v>10</v>
      </c>
      <c r="C13" s="5">
        <v>15998</v>
      </c>
      <c r="D13" s="5">
        <v>2017</v>
      </c>
      <c r="E13" s="5" t="s">
        <v>13</v>
      </c>
      <c r="F13" s="5" t="s">
        <v>23</v>
      </c>
      <c r="G13" s="5">
        <v>1250</v>
      </c>
      <c r="H13" s="5" t="s">
        <v>68</v>
      </c>
      <c r="I13" s="5"/>
      <c r="J13" s="57"/>
    </row>
    <row r="14" spans="1:10" x14ac:dyDescent="0.25">
      <c r="A14" s="56">
        <f t="shared" si="0"/>
        <v>12</v>
      </c>
      <c r="B14" s="5" t="s">
        <v>10</v>
      </c>
      <c r="C14" s="5">
        <v>16432</v>
      </c>
      <c r="D14" s="5">
        <v>2017</v>
      </c>
      <c r="E14" s="5" t="s">
        <v>25</v>
      </c>
      <c r="F14" s="5" t="s">
        <v>23</v>
      </c>
      <c r="G14" s="5">
        <v>4750</v>
      </c>
      <c r="H14" s="5" t="s">
        <v>68</v>
      </c>
      <c r="I14" s="5"/>
      <c r="J14" s="57"/>
    </row>
    <row r="15" spans="1:10" x14ac:dyDescent="0.25">
      <c r="A15" s="56">
        <f t="shared" si="0"/>
        <v>13</v>
      </c>
      <c r="B15" s="5" t="s">
        <v>10</v>
      </c>
      <c r="C15" s="5">
        <v>17549</v>
      </c>
      <c r="D15" s="5">
        <v>2017</v>
      </c>
      <c r="E15" s="5" t="s">
        <v>13</v>
      </c>
      <c r="F15" s="5" t="s">
        <v>23</v>
      </c>
      <c r="G15" s="5">
        <v>1250</v>
      </c>
      <c r="H15" s="5" t="s">
        <v>68</v>
      </c>
      <c r="I15" s="5"/>
      <c r="J15" s="57"/>
    </row>
    <row r="16" spans="1:10" x14ac:dyDescent="0.25">
      <c r="A16" s="56">
        <f t="shared" si="0"/>
        <v>14</v>
      </c>
      <c r="B16" s="5" t="s">
        <v>10</v>
      </c>
      <c r="C16" s="5">
        <v>17836</v>
      </c>
      <c r="D16" s="5">
        <v>2017</v>
      </c>
      <c r="E16" s="5" t="s">
        <v>13</v>
      </c>
      <c r="F16" s="5" t="s">
        <v>23</v>
      </c>
      <c r="G16" s="5">
        <v>1250</v>
      </c>
      <c r="H16" s="5" t="s">
        <v>68</v>
      </c>
      <c r="I16" s="5"/>
      <c r="J16" s="57"/>
    </row>
    <row r="17" spans="1:10" x14ac:dyDescent="0.25">
      <c r="A17" s="56">
        <f t="shared" si="0"/>
        <v>15</v>
      </c>
      <c r="B17" s="5" t="s">
        <v>10</v>
      </c>
      <c r="C17" s="5">
        <v>17843</v>
      </c>
      <c r="D17" s="5">
        <v>2017</v>
      </c>
      <c r="E17" s="5" t="s">
        <v>13</v>
      </c>
      <c r="F17" s="5" t="s">
        <v>23</v>
      </c>
      <c r="G17" s="5">
        <v>1250</v>
      </c>
      <c r="H17" s="5" t="s">
        <v>68</v>
      </c>
      <c r="I17" s="5"/>
      <c r="J17" s="57"/>
    </row>
    <row r="18" spans="1:10" x14ac:dyDescent="0.25">
      <c r="A18" s="56">
        <f t="shared" si="0"/>
        <v>16</v>
      </c>
      <c r="B18" s="5" t="s">
        <v>10</v>
      </c>
      <c r="C18" s="5">
        <v>18397</v>
      </c>
      <c r="D18" s="5">
        <v>2017</v>
      </c>
      <c r="E18" s="5" t="s">
        <v>13</v>
      </c>
      <c r="F18" s="5" t="s">
        <v>23</v>
      </c>
      <c r="G18" s="5">
        <v>1250</v>
      </c>
      <c r="H18" s="5" t="s">
        <v>68</v>
      </c>
      <c r="I18" s="5"/>
      <c r="J18" s="57"/>
    </row>
    <row r="19" spans="1:10" x14ac:dyDescent="0.25">
      <c r="A19" s="56">
        <f t="shared" si="0"/>
        <v>17</v>
      </c>
      <c r="B19" s="5" t="s">
        <v>10</v>
      </c>
      <c r="C19" s="5">
        <v>19222</v>
      </c>
      <c r="D19" s="5">
        <v>2017</v>
      </c>
      <c r="E19" s="5" t="s">
        <v>13</v>
      </c>
      <c r="F19" s="5" t="s">
        <v>23</v>
      </c>
      <c r="G19" s="5">
        <v>1250</v>
      </c>
      <c r="H19" s="5" t="s">
        <v>68</v>
      </c>
      <c r="I19" s="5"/>
      <c r="J19" s="57"/>
    </row>
    <row r="20" spans="1:10" x14ac:dyDescent="0.25">
      <c r="A20" s="56">
        <f t="shared" si="0"/>
        <v>18</v>
      </c>
      <c r="B20" s="5" t="s">
        <v>10</v>
      </c>
      <c r="C20" s="5">
        <v>19429</v>
      </c>
      <c r="D20" s="5">
        <v>2017</v>
      </c>
      <c r="E20" s="5" t="s">
        <v>13</v>
      </c>
      <c r="F20" s="5" t="s">
        <v>23</v>
      </c>
      <c r="G20" s="5">
        <v>1250</v>
      </c>
      <c r="H20" s="5" t="s">
        <v>68</v>
      </c>
      <c r="I20" s="5"/>
      <c r="J20" s="57"/>
    </row>
    <row r="21" spans="1:10" x14ac:dyDescent="0.25">
      <c r="A21" s="56">
        <f t="shared" si="0"/>
        <v>19</v>
      </c>
      <c r="B21" s="5" t="s">
        <v>10</v>
      </c>
      <c r="C21" s="5">
        <v>20114</v>
      </c>
      <c r="D21" s="5">
        <v>2017</v>
      </c>
      <c r="E21" s="5" t="s">
        <v>13</v>
      </c>
      <c r="F21" s="5" t="s">
        <v>23</v>
      </c>
      <c r="G21" s="5">
        <v>1250</v>
      </c>
      <c r="H21" s="5" t="s">
        <v>68</v>
      </c>
      <c r="I21" s="5"/>
      <c r="J21" s="57"/>
    </row>
    <row r="22" spans="1:10" x14ac:dyDescent="0.25">
      <c r="A22" s="56">
        <f t="shared" si="0"/>
        <v>20</v>
      </c>
      <c r="B22" s="5" t="s">
        <v>10</v>
      </c>
      <c r="C22" s="5">
        <v>20225</v>
      </c>
      <c r="D22" s="5">
        <v>2017</v>
      </c>
      <c r="E22" s="5" t="s">
        <v>25</v>
      </c>
      <c r="F22" s="5" t="s">
        <v>23</v>
      </c>
      <c r="G22" s="5">
        <v>4750</v>
      </c>
      <c r="H22" s="5" t="s">
        <v>68</v>
      </c>
      <c r="I22" s="5"/>
      <c r="J22" s="57"/>
    </row>
    <row r="23" spans="1:10" x14ac:dyDescent="0.25">
      <c r="A23" s="56">
        <f t="shared" si="0"/>
        <v>21</v>
      </c>
      <c r="B23" s="5" t="s">
        <v>10</v>
      </c>
      <c r="C23" s="5">
        <v>24405</v>
      </c>
      <c r="D23" s="5">
        <v>2017</v>
      </c>
      <c r="E23" s="5" t="s">
        <v>25</v>
      </c>
      <c r="F23" s="5" t="s">
        <v>23</v>
      </c>
      <c r="G23" s="5">
        <v>4750</v>
      </c>
      <c r="H23" s="5" t="s">
        <v>68</v>
      </c>
      <c r="I23" s="5"/>
      <c r="J23" s="57"/>
    </row>
    <row r="24" spans="1:10" x14ac:dyDescent="0.25">
      <c r="A24" s="56">
        <f t="shared" si="0"/>
        <v>22</v>
      </c>
      <c r="B24" s="5" t="s">
        <v>10</v>
      </c>
      <c r="C24" s="5">
        <v>25475</v>
      </c>
      <c r="D24" s="5">
        <v>2017</v>
      </c>
      <c r="E24" s="5" t="s">
        <v>13</v>
      </c>
      <c r="F24" s="5" t="s">
        <v>23</v>
      </c>
      <c r="G24" s="5">
        <v>1250</v>
      </c>
      <c r="H24" s="5" t="s">
        <v>68</v>
      </c>
      <c r="I24" s="5"/>
      <c r="J24" s="57"/>
    </row>
    <row r="25" spans="1:10" x14ac:dyDescent="0.25">
      <c r="A25" s="56">
        <f t="shared" si="0"/>
        <v>23</v>
      </c>
      <c r="B25" s="5" t="s">
        <v>10</v>
      </c>
      <c r="C25" s="5">
        <v>26690</v>
      </c>
      <c r="D25" s="5">
        <v>2017</v>
      </c>
      <c r="E25" s="5" t="s">
        <v>13</v>
      </c>
      <c r="F25" s="5" t="s">
        <v>23</v>
      </c>
      <c r="G25" s="5">
        <v>1250</v>
      </c>
      <c r="H25" s="5" t="s">
        <v>68</v>
      </c>
      <c r="I25" s="5"/>
      <c r="J25" s="57"/>
    </row>
    <row r="26" spans="1:10" x14ac:dyDescent="0.25">
      <c r="A26" s="56">
        <f t="shared" si="0"/>
        <v>24</v>
      </c>
      <c r="B26" s="5" t="s">
        <v>10</v>
      </c>
      <c r="C26" s="5">
        <v>31444</v>
      </c>
      <c r="D26" s="5">
        <v>2017</v>
      </c>
      <c r="E26" s="5" t="s">
        <v>26</v>
      </c>
      <c r="F26" s="5" t="s">
        <v>23</v>
      </c>
      <c r="G26" s="5">
        <v>10000</v>
      </c>
      <c r="H26" s="5" t="s">
        <v>68</v>
      </c>
      <c r="I26" s="5"/>
      <c r="J26" s="57"/>
    </row>
    <row r="27" spans="1:10" x14ac:dyDescent="0.25">
      <c r="A27" s="56">
        <f t="shared" si="0"/>
        <v>25</v>
      </c>
      <c r="B27" s="5" t="s">
        <v>10</v>
      </c>
      <c r="C27" s="5">
        <v>33737</v>
      </c>
      <c r="D27" s="5">
        <v>2017</v>
      </c>
      <c r="E27" s="5" t="s">
        <v>26</v>
      </c>
      <c r="F27" s="5" t="s">
        <v>23</v>
      </c>
      <c r="G27" s="5">
        <v>10000</v>
      </c>
      <c r="H27" s="5" t="s">
        <v>68</v>
      </c>
      <c r="I27" s="5"/>
      <c r="J27" s="57"/>
    </row>
    <row r="28" spans="1:10" x14ac:dyDescent="0.25">
      <c r="A28" s="56">
        <f t="shared" si="0"/>
        <v>26</v>
      </c>
      <c r="B28" s="5" t="s">
        <v>10</v>
      </c>
      <c r="C28" s="5">
        <v>36880</v>
      </c>
      <c r="D28" s="5">
        <v>2017</v>
      </c>
      <c r="E28" s="5" t="s">
        <v>26</v>
      </c>
      <c r="F28" s="5" t="s">
        <v>23</v>
      </c>
      <c r="G28" s="5">
        <v>10000</v>
      </c>
      <c r="H28" s="5" t="s">
        <v>68</v>
      </c>
      <c r="I28" s="5"/>
      <c r="J28" s="57"/>
    </row>
    <row r="29" spans="1:10" x14ac:dyDescent="0.25">
      <c r="A29" s="56">
        <f t="shared" si="0"/>
        <v>27</v>
      </c>
      <c r="B29" s="5" t="s">
        <v>10</v>
      </c>
      <c r="C29" s="5">
        <v>40538</v>
      </c>
      <c r="D29" s="5">
        <v>2017</v>
      </c>
      <c r="E29" s="5" t="s">
        <v>26</v>
      </c>
      <c r="F29" s="5" t="s">
        <v>23</v>
      </c>
      <c r="G29" s="5">
        <v>2750</v>
      </c>
      <c r="H29" s="5" t="s">
        <v>68</v>
      </c>
      <c r="I29" s="5"/>
      <c r="J29" s="57"/>
    </row>
    <row r="30" spans="1:10" ht="15.75" thickBot="1" x14ac:dyDescent="0.3">
      <c r="A30" s="56">
        <f t="shared" si="0"/>
        <v>28</v>
      </c>
      <c r="B30" s="53" t="s">
        <v>10</v>
      </c>
      <c r="C30" s="53">
        <v>44753</v>
      </c>
      <c r="D30" s="53">
        <v>2017</v>
      </c>
      <c r="E30" s="53" t="s">
        <v>13</v>
      </c>
      <c r="F30" s="53" t="s">
        <v>23</v>
      </c>
      <c r="G30" s="53">
        <v>5000</v>
      </c>
      <c r="H30" s="53" t="s">
        <v>68</v>
      </c>
      <c r="I30" s="53"/>
      <c r="J30" s="60"/>
    </row>
    <row r="31" spans="1:10" ht="15.75" thickBot="1" x14ac:dyDescent="0.3">
      <c r="A31" s="111" t="s">
        <v>81</v>
      </c>
      <c r="B31" s="112"/>
      <c r="C31" s="112"/>
      <c r="D31" s="112"/>
      <c r="E31" s="112"/>
      <c r="F31" s="113"/>
      <c r="G31" s="76">
        <f>SUBTOTAL(109,Table12[AMOUNT])</f>
        <v>95500</v>
      </c>
      <c r="H31" s="72"/>
      <c r="I31" s="73"/>
      <c r="J31" s="74"/>
    </row>
    <row r="33" spans="1:10" ht="15.75" thickBot="1" x14ac:dyDescent="0.3"/>
    <row r="34" spans="1:10" ht="15.75" x14ac:dyDescent="0.25">
      <c r="A34" s="102" t="s">
        <v>82</v>
      </c>
      <c r="B34" s="103"/>
      <c r="C34" s="103"/>
      <c r="D34" s="103"/>
      <c r="E34" s="103"/>
      <c r="F34" s="103"/>
      <c r="G34" s="103"/>
      <c r="H34" s="103"/>
      <c r="I34" s="103"/>
      <c r="J34" s="104"/>
    </row>
    <row r="35" spans="1:10" x14ac:dyDescent="0.25">
      <c r="A35" s="61" t="s">
        <v>0</v>
      </c>
      <c r="B35" s="55" t="s">
        <v>1</v>
      </c>
      <c r="C35" s="55" t="s">
        <v>2</v>
      </c>
      <c r="D35" s="55" t="s">
        <v>3</v>
      </c>
      <c r="E35" s="55" t="s">
        <v>5</v>
      </c>
      <c r="F35" s="55" t="s">
        <v>6</v>
      </c>
      <c r="G35" s="55" t="s">
        <v>57</v>
      </c>
      <c r="H35" s="55" t="s">
        <v>67</v>
      </c>
      <c r="I35" s="55" t="s">
        <v>59</v>
      </c>
      <c r="J35" s="62" t="s">
        <v>9</v>
      </c>
    </row>
    <row r="36" spans="1:10" x14ac:dyDescent="0.25">
      <c r="A36" s="56">
        <v>1</v>
      </c>
      <c r="B36" s="5" t="s">
        <v>10</v>
      </c>
      <c r="C36" s="5">
        <v>7101</v>
      </c>
      <c r="D36" s="5">
        <v>2017</v>
      </c>
      <c r="E36" s="5" t="s">
        <v>26</v>
      </c>
      <c r="F36" s="5" t="s">
        <v>23</v>
      </c>
      <c r="G36" s="5">
        <v>2750</v>
      </c>
      <c r="H36" s="5" t="s">
        <v>69</v>
      </c>
      <c r="I36" s="5"/>
      <c r="J36" s="57"/>
    </row>
    <row r="37" spans="1:10" x14ac:dyDescent="0.25">
      <c r="A37" s="56">
        <f>A36+1</f>
        <v>2</v>
      </c>
      <c r="B37" s="5" t="s">
        <v>10</v>
      </c>
      <c r="C37" s="5">
        <v>8601</v>
      </c>
      <c r="D37" s="5">
        <v>2017</v>
      </c>
      <c r="E37" s="5" t="s">
        <v>13</v>
      </c>
      <c r="F37" s="5" t="s">
        <v>23</v>
      </c>
      <c r="G37" s="5">
        <v>1250</v>
      </c>
      <c r="H37" s="5" t="s">
        <v>69</v>
      </c>
      <c r="I37" s="5"/>
      <c r="J37" s="57"/>
    </row>
    <row r="38" spans="1:10" x14ac:dyDescent="0.25">
      <c r="A38" s="56">
        <f t="shared" ref="A38:A43" si="1">A37+1</f>
        <v>3</v>
      </c>
      <c r="B38" s="5" t="s">
        <v>10</v>
      </c>
      <c r="C38" s="5">
        <v>20145</v>
      </c>
      <c r="D38" s="5">
        <v>2017</v>
      </c>
      <c r="E38" s="5" t="s">
        <v>13</v>
      </c>
      <c r="F38" s="5" t="s">
        <v>23</v>
      </c>
      <c r="G38" s="5">
        <v>5000</v>
      </c>
      <c r="H38" s="5" t="s">
        <v>69</v>
      </c>
      <c r="I38" s="5"/>
      <c r="J38" s="57"/>
    </row>
    <row r="39" spans="1:10" x14ac:dyDescent="0.25">
      <c r="A39" s="56">
        <f t="shared" si="1"/>
        <v>4</v>
      </c>
      <c r="B39" s="5" t="s">
        <v>10</v>
      </c>
      <c r="C39" s="5">
        <v>24641</v>
      </c>
      <c r="D39" s="5">
        <v>2017</v>
      </c>
      <c r="E39" s="5" t="s">
        <v>26</v>
      </c>
      <c r="F39" s="5" t="s">
        <v>23</v>
      </c>
      <c r="G39" s="5">
        <v>2750</v>
      </c>
      <c r="H39" s="5" t="s">
        <v>69</v>
      </c>
      <c r="I39" s="5"/>
      <c r="J39" s="57"/>
    </row>
    <row r="40" spans="1:10" x14ac:dyDescent="0.25">
      <c r="A40" s="56">
        <f t="shared" si="1"/>
        <v>5</v>
      </c>
      <c r="B40" s="5" t="s">
        <v>10</v>
      </c>
      <c r="C40" s="5">
        <v>35003</v>
      </c>
      <c r="D40" s="5">
        <v>2017</v>
      </c>
      <c r="E40" s="5" t="s">
        <v>26</v>
      </c>
      <c r="F40" s="5" t="s">
        <v>23</v>
      </c>
      <c r="G40" s="5">
        <v>10000</v>
      </c>
      <c r="H40" s="5" t="s">
        <v>69</v>
      </c>
      <c r="I40" s="5"/>
      <c r="J40" s="57"/>
    </row>
    <row r="41" spans="1:10" x14ac:dyDescent="0.25">
      <c r="A41" s="56">
        <f t="shared" si="1"/>
        <v>6</v>
      </c>
      <c r="B41" s="5" t="s">
        <v>10</v>
      </c>
      <c r="C41" s="5">
        <v>36880</v>
      </c>
      <c r="D41" s="5">
        <v>2017</v>
      </c>
      <c r="E41" s="5" t="s">
        <v>13</v>
      </c>
      <c r="F41" s="5" t="s">
        <v>23</v>
      </c>
      <c r="G41" s="5">
        <v>5000</v>
      </c>
      <c r="H41" s="5" t="s">
        <v>69</v>
      </c>
      <c r="I41" s="5"/>
      <c r="J41" s="57"/>
    </row>
    <row r="42" spans="1:10" x14ac:dyDescent="0.25">
      <c r="A42" s="56">
        <f t="shared" si="1"/>
        <v>7</v>
      </c>
      <c r="B42" s="5" t="s">
        <v>10</v>
      </c>
      <c r="C42" s="5">
        <v>40538</v>
      </c>
      <c r="D42" s="5">
        <v>2017</v>
      </c>
      <c r="E42" s="5" t="s">
        <v>13</v>
      </c>
      <c r="F42" s="5" t="s">
        <v>23</v>
      </c>
      <c r="G42" s="5">
        <v>5000</v>
      </c>
      <c r="H42" s="5" t="s">
        <v>69</v>
      </c>
      <c r="I42" s="5"/>
      <c r="J42" s="57"/>
    </row>
    <row r="43" spans="1:10" ht="15.75" thickBot="1" x14ac:dyDescent="0.3">
      <c r="A43" s="56">
        <f t="shared" si="1"/>
        <v>8</v>
      </c>
      <c r="B43" s="5" t="s">
        <v>10</v>
      </c>
      <c r="C43" s="5">
        <v>41815</v>
      </c>
      <c r="D43" s="5">
        <v>2017</v>
      </c>
      <c r="E43" s="5" t="s">
        <v>13</v>
      </c>
      <c r="F43" s="5" t="s">
        <v>23</v>
      </c>
      <c r="G43" s="5">
        <v>1250</v>
      </c>
      <c r="H43" s="5" t="s">
        <v>69</v>
      </c>
      <c r="I43" s="5"/>
      <c r="J43" s="57"/>
    </row>
    <row r="44" spans="1:10" ht="15.75" thickBot="1" x14ac:dyDescent="0.3">
      <c r="A44" s="111" t="s">
        <v>81</v>
      </c>
      <c r="B44" s="112"/>
      <c r="C44" s="112"/>
      <c r="D44" s="112"/>
      <c r="E44" s="112"/>
      <c r="F44" s="113"/>
      <c r="G44" s="76">
        <f>SUM(G36:G43)</f>
        <v>33000</v>
      </c>
      <c r="H44" s="72"/>
      <c r="I44" s="73"/>
      <c r="J44" s="74"/>
    </row>
  </sheetData>
  <sortState ref="A36:J43">
    <sortCondition ref="C36:C43"/>
  </sortState>
  <mergeCells count="4">
    <mergeCell ref="A1:J1"/>
    <mergeCell ref="A34:J34"/>
    <mergeCell ref="A31:F31"/>
    <mergeCell ref="A44:F44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workbookViewId="0">
      <selection sqref="A1:J37"/>
    </sheetView>
  </sheetViews>
  <sheetFormatPr defaultRowHeight="15" x14ac:dyDescent="0.25"/>
  <cols>
    <col min="3" max="3" width="10.85546875" customWidth="1"/>
    <col min="5" max="5" width="12.28515625" customWidth="1"/>
    <col min="6" max="6" width="18.425781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11</v>
      </c>
      <c r="C3" s="5">
        <v>737</v>
      </c>
      <c r="D3" s="5">
        <v>2017</v>
      </c>
      <c r="E3" s="5" t="s">
        <v>13</v>
      </c>
      <c r="F3" s="5" t="s">
        <v>15</v>
      </c>
      <c r="G3" s="5">
        <v>5000</v>
      </c>
      <c r="H3" s="5" t="s">
        <v>68</v>
      </c>
      <c r="I3" s="5"/>
      <c r="J3" s="51"/>
    </row>
    <row r="4" spans="1:10" x14ac:dyDescent="0.25">
      <c r="A4" s="50">
        <f>A3+1</f>
        <v>2</v>
      </c>
      <c r="B4" s="5" t="s">
        <v>11</v>
      </c>
      <c r="C4" s="5">
        <v>737</v>
      </c>
      <c r="D4" s="5">
        <v>2017</v>
      </c>
      <c r="E4" s="5" t="s">
        <v>26</v>
      </c>
      <c r="F4" s="5" t="s">
        <v>15</v>
      </c>
      <c r="G4" s="5">
        <v>2750</v>
      </c>
      <c r="H4" s="5" t="s">
        <v>68</v>
      </c>
      <c r="I4" s="5"/>
      <c r="J4" s="51"/>
    </row>
    <row r="5" spans="1:10" x14ac:dyDescent="0.25">
      <c r="A5" s="50">
        <f t="shared" ref="A5:A26" si="0">A4+1</f>
        <v>3</v>
      </c>
      <c r="B5" s="5" t="s">
        <v>10</v>
      </c>
      <c r="C5" s="5">
        <v>797</v>
      </c>
      <c r="D5" s="5">
        <v>2017</v>
      </c>
      <c r="E5" s="5" t="s">
        <v>13</v>
      </c>
      <c r="F5" s="5" t="s">
        <v>15</v>
      </c>
      <c r="G5" s="5">
        <v>1250</v>
      </c>
      <c r="H5" s="5" t="s">
        <v>68</v>
      </c>
      <c r="I5" s="5"/>
      <c r="J5" s="51"/>
    </row>
    <row r="6" spans="1:10" x14ac:dyDescent="0.25">
      <c r="A6" s="50">
        <f t="shared" si="0"/>
        <v>4</v>
      </c>
      <c r="B6" s="5" t="s">
        <v>10</v>
      </c>
      <c r="C6" s="5">
        <v>3653</v>
      </c>
      <c r="D6" s="5">
        <v>2017</v>
      </c>
      <c r="E6" s="5" t="s">
        <v>26</v>
      </c>
      <c r="F6" s="5" t="s">
        <v>15</v>
      </c>
      <c r="G6" s="5">
        <v>2750</v>
      </c>
      <c r="H6" s="5" t="s">
        <v>68</v>
      </c>
      <c r="I6" s="5"/>
      <c r="J6" s="51"/>
    </row>
    <row r="7" spans="1:10" x14ac:dyDescent="0.25">
      <c r="A7" s="50">
        <f t="shared" si="0"/>
        <v>5</v>
      </c>
      <c r="B7" s="5" t="s">
        <v>10</v>
      </c>
      <c r="C7" s="5">
        <v>5357</v>
      </c>
      <c r="D7" s="5">
        <v>2017</v>
      </c>
      <c r="E7" s="5" t="s">
        <v>25</v>
      </c>
      <c r="F7" s="5" t="s">
        <v>15</v>
      </c>
      <c r="G7" s="5">
        <v>4750</v>
      </c>
      <c r="H7" s="5" t="s">
        <v>68</v>
      </c>
      <c r="I7" s="5"/>
      <c r="J7" s="51"/>
    </row>
    <row r="8" spans="1:10" x14ac:dyDescent="0.25">
      <c r="A8" s="50">
        <f t="shared" si="0"/>
        <v>6</v>
      </c>
      <c r="B8" s="5" t="s">
        <v>10</v>
      </c>
      <c r="C8" s="5">
        <v>5365</v>
      </c>
      <c r="D8" s="5">
        <v>2017</v>
      </c>
      <c r="E8" s="5" t="s">
        <v>25</v>
      </c>
      <c r="F8" s="5" t="s">
        <v>15</v>
      </c>
      <c r="G8" s="5">
        <v>4750</v>
      </c>
      <c r="H8" s="5" t="s">
        <v>68</v>
      </c>
      <c r="I8" s="5"/>
      <c r="J8" s="51"/>
    </row>
    <row r="9" spans="1:10" x14ac:dyDescent="0.25">
      <c r="A9" s="50">
        <f t="shared" si="0"/>
        <v>7</v>
      </c>
      <c r="B9" s="5" t="s">
        <v>10</v>
      </c>
      <c r="C9" s="5">
        <v>13215</v>
      </c>
      <c r="D9" s="5">
        <v>2017</v>
      </c>
      <c r="E9" s="5" t="s">
        <v>13</v>
      </c>
      <c r="F9" s="5" t="s">
        <v>15</v>
      </c>
      <c r="G9" s="5">
        <v>1250</v>
      </c>
      <c r="H9" s="5" t="s">
        <v>68</v>
      </c>
      <c r="I9" s="5"/>
      <c r="J9" s="51"/>
    </row>
    <row r="10" spans="1:10" x14ac:dyDescent="0.25">
      <c r="A10" s="50">
        <f t="shared" si="0"/>
        <v>8</v>
      </c>
      <c r="B10" s="5" t="s">
        <v>10</v>
      </c>
      <c r="C10" s="5">
        <v>14247</v>
      </c>
      <c r="D10" s="5">
        <v>2017</v>
      </c>
      <c r="E10" s="5" t="s">
        <v>25</v>
      </c>
      <c r="F10" s="5" t="s">
        <v>15</v>
      </c>
      <c r="G10" s="5">
        <v>4750</v>
      </c>
      <c r="H10" s="5" t="s">
        <v>68</v>
      </c>
      <c r="I10" s="5"/>
      <c r="J10" s="51"/>
    </row>
    <row r="11" spans="1:10" x14ac:dyDescent="0.25">
      <c r="A11" s="50">
        <f t="shared" si="0"/>
        <v>9</v>
      </c>
      <c r="B11" s="5" t="s">
        <v>10</v>
      </c>
      <c r="C11" s="5">
        <v>15480</v>
      </c>
      <c r="D11" s="5">
        <v>2017</v>
      </c>
      <c r="E11" s="5" t="s">
        <v>13</v>
      </c>
      <c r="F11" s="5" t="s">
        <v>15</v>
      </c>
      <c r="G11" s="5">
        <v>1250</v>
      </c>
      <c r="H11" s="5" t="s">
        <v>68</v>
      </c>
      <c r="I11" s="5"/>
      <c r="J11" s="51"/>
    </row>
    <row r="12" spans="1:10" x14ac:dyDescent="0.25">
      <c r="A12" s="50">
        <f t="shared" si="0"/>
        <v>10</v>
      </c>
      <c r="B12" s="5" t="s">
        <v>10</v>
      </c>
      <c r="C12" s="5">
        <v>16368</v>
      </c>
      <c r="D12" s="5">
        <v>2017</v>
      </c>
      <c r="E12" s="5" t="s">
        <v>25</v>
      </c>
      <c r="F12" s="5" t="s">
        <v>15</v>
      </c>
      <c r="G12" s="5">
        <v>12000</v>
      </c>
      <c r="H12" s="5" t="s">
        <v>68</v>
      </c>
      <c r="I12" s="5"/>
      <c r="J12" s="51"/>
    </row>
    <row r="13" spans="1:10" x14ac:dyDescent="0.25">
      <c r="A13" s="50">
        <f t="shared" si="0"/>
        <v>11</v>
      </c>
      <c r="B13" s="5" t="s">
        <v>10</v>
      </c>
      <c r="C13" s="5">
        <v>22138</v>
      </c>
      <c r="D13" s="5">
        <v>2017</v>
      </c>
      <c r="E13" s="5" t="s">
        <v>13</v>
      </c>
      <c r="F13" s="5" t="s">
        <v>15</v>
      </c>
      <c r="G13" s="5">
        <v>1250</v>
      </c>
      <c r="H13" s="5" t="s">
        <v>68</v>
      </c>
      <c r="I13" s="5"/>
      <c r="J13" s="51"/>
    </row>
    <row r="14" spans="1:10" x14ac:dyDescent="0.25">
      <c r="A14" s="50">
        <f t="shared" si="0"/>
        <v>12</v>
      </c>
      <c r="B14" s="5" t="s">
        <v>10</v>
      </c>
      <c r="C14" s="5">
        <v>27308</v>
      </c>
      <c r="D14" s="5">
        <v>2017</v>
      </c>
      <c r="E14" s="5" t="s">
        <v>13</v>
      </c>
      <c r="F14" s="5" t="s">
        <v>15</v>
      </c>
      <c r="G14" s="5">
        <v>1250</v>
      </c>
      <c r="H14" s="5" t="s">
        <v>68</v>
      </c>
      <c r="I14" s="5"/>
      <c r="J14" s="51"/>
    </row>
    <row r="15" spans="1:10" x14ac:dyDescent="0.25">
      <c r="A15" s="50">
        <f t="shared" si="0"/>
        <v>13</v>
      </c>
      <c r="B15" s="5" t="s">
        <v>10</v>
      </c>
      <c r="C15" s="5">
        <v>30488</v>
      </c>
      <c r="D15" s="5">
        <v>2017</v>
      </c>
      <c r="E15" s="5" t="s">
        <v>13</v>
      </c>
      <c r="F15" s="5" t="s">
        <v>15</v>
      </c>
      <c r="G15" s="5">
        <v>1250</v>
      </c>
      <c r="H15" s="5" t="s">
        <v>68</v>
      </c>
      <c r="I15" s="5"/>
      <c r="J15" s="51"/>
    </row>
    <row r="16" spans="1:10" x14ac:dyDescent="0.25">
      <c r="A16" s="50">
        <f t="shared" si="0"/>
        <v>14</v>
      </c>
      <c r="B16" s="5" t="s">
        <v>10</v>
      </c>
      <c r="C16" s="5">
        <v>30565</v>
      </c>
      <c r="D16" s="5">
        <v>2017</v>
      </c>
      <c r="E16" s="5" t="s">
        <v>13</v>
      </c>
      <c r="F16" s="5" t="s">
        <v>15</v>
      </c>
      <c r="G16" s="5">
        <v>5000</v>
      </c>
      <c r="H16" s="5" t="s">
        <v>68</v>
      </c>
      <c r="I16" s="5"/>
      <c r="J16" s="51"/>
    </row>
    <row r="17" spans="1:10" x14ac:dyDescent="0.25">
      <c r="A17" s="50">
        <f t="shared" si="0"/>
        <v>15</v>
      </c>
      <c r="B17" s="5" t="s">
        <v>10</v>
      </c>
      <c r="C17" s="5">
        <v>30565</v>
      </c>
      <c r="D17" s="5">
        <v>2017</v>
      </c>
      <c r="E17" s="5" t="s">
        <v>26</v>
      </c>
      <c r="F17" s="5" t="s">
        <v>15</v>
      </c>
      <c r="G17" s="5">
        <v>2750</v>
      </c>
      <c r="H17" s="5" t="s">
        <v>68</v>
      </c>
      <c r="I17" s="5"/>
      <c r="J17" s="51"/>
    </row>
    <row r="18" spans="1:10" x14ac:dyDescent="0.25">
      <c r="A18" s="50">
        <f t="shared" si="0"/>
        <v>16</v>
      </c>
      <c r="B18" s="5" t="s">
        <v>10</v>
      </c>
      <c r="C18" s="5">
        <v>30680</v>
      </c>
      <c r="D18" s="5">
        <v>2017</v>
      </c>
      <c r="E18" s="5" t="s">
        <v>26</v>
      </c>
      <c r="F18" s="5" t="s">
        <v>15</v>
      </c>
      <c r="G18" s="5">
        <v>2750</v>
      </c>
      <c r="H18" s="5" t="s">
        <v>68</v>
      </c>
      <c r="I18" s="5"/>
      <c r="J18" s="51"/>
    </row>
    <row r="19" spans="1:10" x14ac:dyDescent="0.25">
      <c r="A19" s="50">
        <f t="shared" si="0"/>
        <v>17</v>
      </c>
      <c r="B19" s="5" t="s">
        <v>10</v>
      </c>
      <c r="C19" s="5">
        <v>31257</v>
      </c>
      <c r="D19" s="5">
        <v>2017</v>
      </c>
      <c r="E19" s="5" t="s">
        <v>26</v>
      </c>
      <c r="F19" s="5" t="s">
        <v>15</v>
      </c>
      <c r="G19" s="5">
        <v>2750</v>
      </c>
      <c r="H19" s="5" t="s">
        <v>68</v>
      </c>
      <c r="I19" s="5"/>
      <c r="J19" s="51"/>
    </row>
    <row r="20" spans="1:10" x14ac:dyDescent="0.25">
      <c r="A20" s="50">
        <f t="shared" si="0"/>
        <v>18</v>
      </c>
      <c r="B20" s="5" t="s">
        <v>10</v>
      </c>
      <c r="C20" s="5">
        <v>31371</v>
      </c>
      <c r="D20" s="5">
        <v>2017</v>
      </c>
      <c r="E20" s="5" t="s">
        <v>26</v>
      </c>
      <c r="F20" s="5" t="s">
        <v>15</v>
      </c>
      <c r="G20" s="5">
        <v>2750</v>
      </c>
      <c r="H20" s="5" t="s">
        <v>68</v>
      </c>
      <c r="I20" s="5"/>
      <c r="J20" s="51"/>
    </row>
    <row r="21" spans="1:10" x14ac:dyDescent="0.25">
      <c r="A21" s="50">
        <f t="shared" si="0"/>
        <v>19</v>
      </c>
      <c r="B21" s="5" t="s">
        <v>10</v>
      </c>
      <c r="C21" s="5">
        <v>32022</v>
      </c>
      <c r="D21" s="5">
        <v>2017</v>
      </c>
      <c r="E21" s="5" t="s">
        <v>13</v>
      </c>
      <c r="F21" s="5" t="s">
        <v>15</v>
      </c>
      <c r="G21" s="5">
        <v>1250</v>
      </c>
      <c r="H21" s="5" t="s">
        <v>68</v>
      </c>
      <c r="I21" s="5"/>
      <c r="J21" s="51"/>
    </row>
    <row r="22" spans="1:10" x14ac:dyDescent="0.25">
      <c r="A22" s="50">
        <f t="shared" si="0"/>
        <v>20</v>
      </c>
      <c r="B22" s="5" t="s">
        <v>10</v>
      </c>
      <c r="C22" s="5">
        <v>33060</v>
      </c>
      <c r="D22" s="5">
        <v>2017</v>
      </c>
      <c r="E22" s="5" t="s">
        <v>26</v>
      </c>
      <c r="F22" s="5" t="s">
        <v>15</v>
      </c>
      <c r="G22" s="5">
        <v>2750</v>
      </c>
      <c r="H22" s="5" t="s">
        <v>68</v>
      </c>
      <c r="I22" s="5"/>
      <c r="J22" s="51"/>
    </row>
    <row r="23" spans="1:10" x14ac:dyDescent="0.25">
      <c r="A23" s="50">
        <f t="shared" si="0"/>
        <v>21</v>
      </c>
      <c r="B23" s="5" t="s">
        <v>10</v>
      </c>
      <c r="C23" s="5">
        <v>37044</v>
      </c>
      <c r="D23" s="5">
        <v>2017</v>
      </c>
      <c r="E23" s="5" t="s">
        <v>26</v>
      </c>
      <c r="F23" s="5" t="s">
        <v>15</v>
      </c>
      <c r="G23" s="5">
        <v>2750</v>
      </c>
      <c r="H23" s="5" t="s">
        <v>68</v>
      </c>
      <c r="I23" s="5"/>
      <c r="J23" s="51"/>
    </row>
    <row r="24" spans="1:10" x14ac:dyDescent="0.25">
      <c r="A24" s="50">
        <f t="shared" si="0"/>
        <v>22</v>
      </c>
      <c r="B24" s="5" t="s">
        <v>10</v>
      </c>
      <c r="C24" s="5">
        <v>38045</v>
      </c>
      <c r="D24" s="5">
        <v>2017</v>
      </c>
      <c r="E24" s="5" t="s">
        <v>26</v>
      </c>
      <c r="F24" s="5" t="s">
        <v>15</v>
      </c>
      <c r="G24" s="5">
        <v>10000</v>
      </c>
      <c r="H24" s="5" t="s">
        <v>68</v>
      </c>
      <c r="I24" s="5"/>
      <c r="J24" s="51"/>
    </row>
    <row r="25" spans="1:10" x14ac:dyDescent="0.25">
      <c r="A25" s="50">
        <f t="shared" si="0"/>
        <v>23</v>
      </c>
      <c r="B25" s="5" t="s">
        <v>10</v>
      </c>
      <c r="C25" s="5">
        <v>43766</v>
      </c>
      <c r="D25" s="5">
        <v>2017</v>
      </c>
      <c r="E25" s="5" t="s">
        <v>26</v>
      </c>
      <c r="F25" s="5" t="s">
        <v>15</v>
      </c>
      <c r="G25" s="5">
        <v>10000</v>
      </c>
      <c r="H25" s="5" t="s">
        <v>68</v>
      </c>
      <c r="I25" s="5"/>
      <c r="J25" s="51"/>
    </row>
    <row r="26" spans="1:10" ht="15.75" thickBot="1" x14ac:dyDescent="0.3">
      <c r="A26" s="50">
        <f t="shared" si="0"/>
        <v>24</v>
      </c>
      <c r="B26" s="53" t="s">
        <v>10</v>
      </c>
      <c r="C26" s="53">
        <v>45076</v>
      </c>
      <c r="D26" s="53">
        <v>2017</v>
      </c>
      <c r="E26" s="53" t="s">
        <v>26</v>
      </c>
      <c r="F26" s="53" t="s">
        <v>15</v>
      </c>
      <c r="G26" s="53">
        <v>10000</v>
      </c>
      <c r="H26" s="53" t="s">
        <v>68</v>
      </c>
      <c r="I26" s="53"/>
      <c r="J26" s="54"/>
    </row>
    <row r="27" spans="1:10" ht="15.75" thickBot="1" x14ac:dyDescent="0.3">
      <c r="A27" s="111" t="s">
        <v>81</v>
      </c>
      <c r="B27" s="112"/>
      <c r="C27" s="112"/>
      <c r="D27" s="112"/>
      <c r="E27" s="112"/>
      <c r="F27" s="113"/>
      <c r="G27" s="76">
        <f>SUBTOTAL(109,Table13[AMOUNT])</f>
        <v>97000</v>
      </c>
      <c r="H27" s="72"/>
      <c r="I27" s="73"/>
      <c r="J27" s="74"/>
    </row>
    <row r="28" spans="1:10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ht="15.75" thickBot="1" x14ac:dyDescent="0.3"/>
    <row r="30" spans="1:10" ht="15.75" x14ac:dyDescent="0.25">
      <c r="A30" s="102" t="s">
        <v>82</v>
      </c>
      <c r="B30" s="103"/>
      <c r="C30" s="103"/>
      <c r="D30" s="103"/>
      <c r="E30" s="103"/>
      <c r="F30" s="103"/>
      <c r="G30" s="103"/>
      <c r="H30" s="103"/>
      <c r="I30" s="103"/>
      <c r="J30" s="104"/>
    </row>
    <row r="31" spans="1:10" x14ac:dyDescent="0.25">
      <c r="A31" s="61" t="s">
        <v>0</v>
      </c>
      <c r="B31" s="55" t="s">
        <v>1</v>
      </c>
      <c r="C31" s="55" t="s">
        <v>2</v>
      </c>
      <c r="D31" s="55" t="s">
        <v>3</v>
      </c>
      <c r="E31" s="55" t="s">
        <v>5</v>
      </c>
      <c r="F31" s="55" t="s">
        <v>6</v>
      </c>
      <c r="G31" s="55" t="s">
        <v>57</v>
      </c>
      <c r="H31" s="55" t="s">
        <v>67</v>
      </c>
      <c r="I31" s="55" t="s">
        <v>59</v>
      </c>
      <c r="J31" s="62" t="s">
        <v>9</v>
      </c>
    </row>
    <row r="32" spans="1:10" x14ac:dyDescent="0.25">
      <c r="A32" s="5">
        <v>1</v>
      </c>
      <c r="B32" s="5" t="s">
        <v>10</v>
      </c>
      <c r="C32" s="5">
        <v>16804</v>
      </c>
      <c r="D32" s="5">
        <v>2017</v>
      </c>
      <c r="E32" s="5" t="s">
        <v>13</v>
      </c>
      <c r="F32" s="5" t="s">
        <v>15</v>
      </c>
      <c r="G32" s="5">
        <v>5000</v>
      </c>
      <c r="H32" s="5" t="s">
        <v>69</v>
      </c>
      <c r="I32" s="5"/>
      <c r="J32" s="5"/>
    </row>
    <row r="33" spans="1:10" x14ac:dyDescent="0.25">
      <c r="A33" s="5">
        <v>2</v>
      </c>
      <c r="B33" s="5" t="s">
        <v>10</v>
      </c>
      <c r="C33" s="5">
        <v>28805</v>
      </c>
      <c r="D33" s="5">
        <v>2017</v>
      </c>
      <c r="E33" s="5" t="s">
        <v>13</v>
      </c>
      <c r="F33" s="5" t="s">
        <v>15</v>
      </c>
      <c r="G33" s="5">
        <v>1250</v>
      </c>
      <c r="H33" s="5" t="s">
        <v>69</v>
      </c>
      <c r="I33" s="5"/>
      <c r="J33" s="5"/>
    </row>
    <row r="34" spans="1:10" x14ac:dyDescent="0.25">
      <c r="A34" s="5">
        <v>3</v>
      </c>
      <c r="B34" s="5" t="s">
        <v>10</v>
      </c>
      <c r="C34" s="5">
        <v>39408</v>
      </c>
      <c r="D34" s="5">
        <v>2017</v>
      </c>
      <c r="E34" s="5" t="s">
        <v>13</v>
      </c>
      <c r="F34" s="5" t="s">
        <v>15</v>
      </c>
      <c r="G34" s="5">
        <v>1250</v>
      </c>
      <c r="H34" s="5" t="s">
        <v>69</v>
      </c>
      <c r="I34" s="5"/>
      <c r="J34" s="5"/>
    </row>
    <row r="35" spans="1:10" x14ac:dyDescent="0.25">
      <c r="A35" s="5">
        <v>4</v>
      </c>
      <c r="B35" s="5" t="s">
        <v>10</v>
      </c>
      <c r="C35" s="5">
        <v>43766</v>
      </c>
      <c r="D35" s="5">
        <v>2017</v>
      </c>
      <c r="E35" s="5" t="s">
        <v>13</v>
      </c>
      <c r="F35" s="5" t="s">
        <v>15</v>
      </c>
      <c r="G35" s="5">
        <v>5000</v>
      </c>
      <c r="H35" s="5" t="s">
        <v>69</v>
      </c>
      <c r="I35" s="5"/>
      <c r="J35" s="5"/>
    </row>
    <row r="36" spans="1:10" ht="15.75" thickBot="1" x14ac:dyDescent="0.3">
      <c r="A36" s="5">
        <v>5</v>
      </c>
      <c r="B36" s="5" t="s">
        <v>10</v>
      </c>
      <c r="C36" s="5">
        <v>44987</v>
      </c>
      <c r="D36" s="5">
        <v>2017</v>
      </c>
      <c r="E36" s="5" t="s">
        <v>13</v>
      </c>
      <c r="F36" s="5" t="s">
        <v>15</v>
      </c>
      <c r="G36" s="5">
        <v>5000</v>
      </c>
      <c r="H36" s="5" t="s">
        <v>69</v>
      </c>
      <c r="I36" s="5"/>
      <c r="J36" s="5"/>
    </row>
    <row r="37" spans="1:10" ht="15.75" thickBot="1" x14ac:dyDescent="0.3">
      <c r="A37" s="111" t="s">
        <v>81</v>
      </c>
      <c r="B37" s="112"/>
      <c r="C37" s="112"/>
      <c r="D37" s="112"/>
      <c r="E37" s="112"/>
      <c r="F37" s="113"/>
      <c r="G37" s="76">
        <f>SUM(G32:G36)</f>
        <v>17500</v>
      </c>
      <c r="H37" s="78"/>
      <c r="I37" s="79"/>
      <c r="J37" s="80"/>
    </row>
  </sheetData>
  <sortState ref="A32:J36">
    <sortCondition ref="C32:C36"/>
  </sortState>
  <mergeCells count="4">
    <mergeCell ref="A1:J1"/>
    <mergeCell ref="A30:J30"/>
    <mergeCell ref="A27:F27"/>
    <mergeCell ref="A37:F37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workbookViewId="0">
      <selection sqref="A1:J36"/>
    </sheetView>
  </sheetViews>
  <sheetFormatPr defaultRowHeight="15" x14ac:dyDescent="0.25"/>
  <cols>
    <col min="3" max="3" width="10.85546875" customWidth="1"/>
    <col min="5" max="5" width="12.28515625" customWidth="1"/>
    <col min="6" max="6" width="18.425781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34</v>
      </c>
      <c r="C3" s="5">
        <v>738</v>
      </c>
      <c r="D3" s="5">
        <v>2017</v>
      </c>
      <c r="E3" s="5" t="s">
        <v>60</v>
      </c>
      <c r="F3" s="5" t="s">
        <v>19</v>
      </c>
      <c r="G3" s="5">
        <v>1250</v>
      </c>
      <c r="H3" s="5" t="s">
        <v>68</v>
      </c>
      <c r="I3" s="5"/>
      <c r="J3" s="51"/>
    </row>
    <row r="4" spans="1:10" x14ac:dyDescent="0.25">
      <c r="A4" s="50">
        <f>A3+1</f>
        <v>2</v>
      </c>
      <c r="B4" s="5" t="s">
        <v>11</v>
      </c>
      <c r="C4" s="5">
        <v>783</v>
      </c>
      <c r="D4" s="5">
        <v>2017</v>
      </c>
      <c r="E4" s="5" t="s">
        <v>26</v>
      </c>
      <c r="F4" s="5" t="s">
        <v>19</v>
      </c>
      <c r="G4" s="5">
        <v>10000</v>
      </c>
      <c r="H4" s="5" t="s">
        <v>68</v>
      </c>
      <c r="I4" s="5"/>
      <c r="J4" s="51"/>
    </row>
    <row r="5" spans="1:10" x14ac:dyDescent="0.25">
      <c r="A5" s="50">
        <f t="shared" ref="A5:A21" si="0">A4+1</f>
        <v>3</v>
      </c>
      <c r="B5" s="5" t="s">
        <v>10</v>
      </c>
      <c r="C5" s="5">
        <v>2693</v>
      </c>
      <c r="D5" s="5">
        <v>2017</v>
      </c>
      <c r="E5" s="5" t="s">
        <v>25</v>
      </c>
      <c r="F5" s="5" t="s">
        <v>19</v>
      </c>
      <c r="G5" s="5">
        <v>12000</v>
      </c>
      <c r="H5" s="5" t="s">
        <v>68</v>
      </c>
      <c r="I5" s="5"/>
      <c r="J5" s="51"/>
    </row>
    <row r="6" spans="1:10" x14ac:dyDescent="0.25">
      <c r="A6" s="50">
        <f t="shared" si="0"/>
        <v>4</v>
      </c>
      <c r="B6" s="5" t="s">
        <v>10</v>
      </c>
      <c r="C6" s="5">
        <v>2768</v>
      </c>
      <c r="D6" s="5">
        <v>2017</v>
      </c>
      <c r="E6" s="5" t="s">
        <v>25</v>
      </c>
      <c r="F6" s="5" t="s">
        <v>19</v>
      </c>
      <c r="G6" s="5">
        <v>12000</v>
      </c>
      <c r="H6" s="5" t="s">
        <v>68</v>
      </c>
      <c r="I6" s="5"/>
      <c r="J6" s="51"/>
    </row>
    <row r="7" spans="1:10" x14ac:dyDescent="0.25">
      <c r="A7" s="50">
        <f t="shared" si="0"/>
        <v>5</v>
      </c>
      <c r="B7" s="5" t="s">
        <v>10</v>
      </c>
      <c r="C7" s="5">
        <v>4149</v>
      </c>
      <c r="D7" s="5">
        <v>2017</v>
      </c>
      <c r="E7" s="5" t="s">
        <v>26</v>
      </c>
      <c r="F7" s="5" t="s">
        <v>19</v>
      </c>
      <c r="G7" s="5">
        <v>2750</v>
      </c>
      <c r="H7" s="5" t="s">
        <v>68</v>
      </c>
      <c r="I7" s="5"/>
      <c r="J7" s="51"/>
    </row>
    <row r="8" spans="1:10" x14ac:dyDescent="0.25">
      <c r="A8" s="50">
        <f t="shared" si="0"/>
        <v>6</v>
      </c>
      <c r="B8" s="5" t="s">
        <v>10</v>
      </c>
      <c r="C8" s="5">
        <v>4730</v>
      </c>
      <c r="D8" s="5">
        <v>2017</v>
      </c>
      <c r="E8" s="5" t="s">
        <v>26</v>
      </c>
      <c r="F8" s="5" t="s">
        <v>19</v>
      </c>
      <c r="G8" s="5">
        <v>2750</v>
      </c>
      <c r="H8" s="5" t="s">
        <v>68</v>
      </c>
      <c r="I8" s="5"/>
      <c r="J8" s="51"/>
    </row>
    <row r="9" spans="1:10" x14ac:dyDescent="0.25">
      <c r="A9" s="50">
        <f t="shared" si="0"/>
        <v>7</v>
      </c>
      <c r="B9" s="5" t="s">
        <v>10</v>
      </c>
      <c r="C9" s="5">
        <v>5425</v>
      </c>
      <c r="D9" s="5">
        <v>2017</v>
      </c>
      <c r="E9" s="5" t="s">
        <v>26</v>
      </c>
      <c r="F9" s="5" t="s">
        <v>19</v>
      </c>
      <c r="G9" s="5">
        <v>2750</v>
      </c>
      <c r="H9" s="5" t="s">
        <v>68</v>
      </c>
      <c r="I9" s="5"/>
      <c r="J9" s="51"/>
    </row>
    <row r="10" spans="1:10" x14ac:dyDescent="0.25">
      <c r="A10" s="50">
        <f t="shared" si="0"/>
        <v>8</v>
      </c>
      <c r="B10" s="5" t="s">
        <v>10</v>
      </c>
      <c r="C10" s="5">
        <v>9435</v>
      </c>
      <c r="D10" s="5">
        <v>2017</v>
      </c>
      <c r="E10" s="5" t="s">
        <v>26</v>
      </c>
      <c r="F10" s="5" t="s">
        <v>19</v>
      </c>
      <c r="G10" s="5">
        <v>2750</v>
      </c>
      <c r="H10" s="5" t="s">
        <v>68</v>
      </c>
      <c r="I10" s="5"/>
      <c r="J10" s="51"/>
    </row>
    <row r="11" spans="1:10" x14ac:dyDescent="0.25">
      <c r="A11" s="50">
        <f t="shared" si="0"/>
        <v>9</v>
      </c>
      <c r="B11" s="5" t="s">
        <v>10</v>
      </c>
      <c r="C11" s="5">
        <v>14784</v>
      </c>
      <c r="D11" s="5">
        <v>2017</v>
      </c>
      <c r="E11" s="5" t="s">
        <v>26</v>
      </c>
      <c r="F11" s="5" t="s">
        <v>19</v>
      </c>
      <c r="G11" s="5">
        <v>2750</v>
      </c>
      <c r="H11" s="5" t="s">
        <v>68</v>
      </c>
      <c r="I11" s="5"/>
      <c r="J11" s="51"/>
    </row>
    <row r="12" spans="1:10" x14ac:dyDescent="0.25">
      <c r="A12" s="50">
        <f t="shared" si="0"/>
        <v>10</v>
      </c>
      <c r="B12" s="5" t="s">
        <v>10</v>
      </c>
      <c r="C12" s="5">
        <v>18287</v>
      </c>
      <c r="D12" s="5">
        <v>2017</v>
      </c>
      <c r="E12" s="5" t="s">
        <v>13</v>
      </c>
      <c r="F12" s="5" t="s">
        <v>19</v>
      </c>
      <c r="G12" s="5">
        <v>1250</v>
      </c>
      <c r="H12" s="5" t="s">
        <v>68</v>
      </c>
      <c r="I12" s="5"/>
      <c r="J12" s="51"/>
    </row>
    <row r="13" spans="1:10" x14ac:dyDescent="0.25">
      <c r="A13" s="50">
        <f t="shared" si="0"/>
        <v>11</v>
      </c>
      <c r="B13" s="5" t="s">
        <v>10</v>
      </c>
      <c r="C13" s="5">
        <v>21123</v>
      </c>
      <c r="D13" s="5">
        <v>2017</v>
      </c>
      <c r="E13" s="5" t="s">
        <v>13</v>
      </c>
      <c r="F13" s="5" t="s">
        <v>19</v>
      </c>
      <c r="G13" s="5">
        <v>5000</v>
      </c>
      <c r="H13" s="5" t="s">
        <v>68</v>
      </c>
      <c r="I13" s="5"/>
      <c r="J13" s="51"/>
    </row>
    <row r="14" spans="1:10" x14ac:dyDescent="0.25">
      <c r="A14" s="50">
        <f t="shared" si="0"/>
        <v>12</v>
      </c>
      <c r="B14" s="5" t="s">
        <v>10</v>
      </c>
      <c r="C14" s="5">
        <v>22748</v>
      </c>
      <c r="D14" s="5">
        <v>2017</v>
      </c>
      <c r="E14" s="5" t="s">
        <v>13</v>
      </c>
      <c r="F14" s="5" t="s">
        <v>19</v>
      </c>
      <c r="G14" s="5">
        <v>1250</v>
      </c>
      <c r="H14" s="5" t="s">
        <v>68</v>
      </c>
      <c r="I14" s="5"/>
      <c r="J14" s="51"/>
    </row>
    <row r="15" spans="1:10" x14ac:dyDescent="0.25">
      <c r="A15" s="50">
        <f t="shared" si="0"/>
        <v>13</v>
      </c>
      <c r="B15" s="5" t="s">
        <v>10</v>
      </c>
      <c r="C15" s="5">
        <v>23734</v>
      </c>
      <c r="D15" s="5">
        <v>2017</v>
      </c>
      <c r="E15" s="5" t="s">
        <v>13</v>
      </c>
      <c r="F15" s="5" t="s">
        <v>19</v>
      </c>
      <c r="G15" s="5">
        <v>1250</v>
      </c>
      <c r="H15" s="5" t="s">
        <v>68</v>
      </c>
      <c r="I15" s="5"/>
      <c r="J15" s="51"/>
    </row>
    <row r="16" spans="1:10" x14ac:dyDescent="0.25">
      <c r="A16" s="50">
        <f t="shared" si="0"/>
        <v>14</v>
      </c>
      <c r="B16" s="5" t="s">
        <v>10</v>
      </c>
      <c r="C16" s="5">
        <v>23915</v>
      </c>
      <c r="D16" s="5">
        <v>2017</v>
      </c>
      <c r="E16" s="5" t="s">
        <v>25</v>
      </c>
      <c r="F16" s="5" t="s">
        <v>19</v>
      </c>
      <c r="G16" s="5">
        <v>12000</v>
      </c>
      <c r="H16" s="5" t="s">
        <v>68</v>
      </c>
      <c r="I16" s="5"/>
      <c r="J16" s="51"/>
    </row>
    <row r="17" spans="1:10" x14ac:dyDescent="0.25">
      <c r="A17" s="50">
        <f t="shared" si="0"/>
        <v>15</v>
      </c>
      <c r="B17" s="5" t="s">
        <v>10</v>
      </c>
      <c r="C17" s="5">
        <v>23921</v>
      </c>
      <c r="D17" s="5">
        <v>2017</v>
      </c>
      <c r="E17" s="5" t="s">
        <v>25</v>
      </c>
      <c r="F17" s="5" t="s">
        <v>19</v>
      </c>
      <c r="G17" s="5">
        <v>12000</v>
      </c>
      <c r="H17" s="5" t="s">
        <v>68</v>
      </c>
      <c r="I17" s="5"/>
      <c r="J17" s="51"/>
    </row>
    <row r="18" spans="1:10" x14ac:dyDescent="0.25">
      <c r="A18" s="50">
        <f t="shared" si="0"/>
        <v>16</v>
      </c>
      <c r="B18" s="5" t="s">
        <v>10</v>
      </c>
      <c r="C18" s="5">
        <v>28162</v>
      </c>
      <c r="D18" s="5">
        <v>2017</v>
      </c>
      <c r="E18" s="5" t="s">
        <v>26</v>
      </c>
      <c r="F18" s="5" t="s">
        <v>19</v>
      </c>
      <c r="G18" s="5">
        <v>2750</v>
      </c>
      <c r="H18" s="5" t="s">
        <v>68</v>
      </c>
      <c r="I18" s="5"/>
      <c r="J18" s="51"/>
    </row>
    <row r="19" spans="1:10" x14ac:dyDescent="0.25">
      <c r="A19" s="50">
        <f t="shared" si="0"/>
        <v>17</v>
      </c>
      <c r="B19" s="5" t="s">
        <v>10</v>
      </c>
      <c r="C19" s="5">
        <v>28514</v>
      </c>
      <c r="D19" s="5">
        <v>2017</v>
      </c>
      <c r="E19" s="5" t="s">
        <v>13</v>
      </c>
      <c r="F19" s="5" t="s">
        <v>19</v>
      </c>
      <c r="G19" s="5">
        <v>1250</v>
      </c>
      <c r="H19" s="5" t="s">
        <v>68</v>
      </c>
      <c r="I19" s="5"/>
      <c r="J19" s="51"/>
    </row>
    <row r="20" spans="1:10" x14ac:dyDescent="0.25">
      <c r="A20" s="50">
        <f t="shared" si="0"/>
        <v>18</v>
      </c>
      <c r="B20" s="5" t="s">
        <v>10</v>
      </c>
      <c r="C20" s="5">
        <v>31681</v>
      </c>
      <c r="D20" s="5">
        <v>2017</v>
      </c>
      <c r="E20" s="5" t="s">
        <v>26</v>
      </c>
      <c r="F20" s="5" t="s">
        <v>19</v>
      </c>
      <c r="G20" s="5">
        <v>2750</v>
      </c>
      <c r="H20" s="5" t="s">
        <v>68</v>
      </c>
      <c r="I20" s="5"/>
      <c r="J20" s="51"/>
    </row>
    <row r="21" spans="1:10" ht="15.75" thickBot="1" x14ac:dyDescent="0.3">
      <c r="A21" s="50">
        <f t="shared" si="0"/>
        <v>19</v>
      </c>
      <c r="B21" s="53" t="s">
        <v>10</v>
      </c>
      <c r="C21" s="53">
        <v>36423</v>
      </c>
      <c r="D21" s="53">
        <v>2017</v>
      </c>
      <c r="E21" s="53" t="s">
        <v>26</v>
      </c>
      <c r="F21" s="53" t="s">
        <v>19</v>
      </c>
      <c r="G21" s="53">
        <v>10000</v>
      </c>
      <c r="H21" s="53" t="s">
        <v>68</v>
      </c>
      <c r="I21" s="53"/>
      <c r="J21" s="54"/>
    </row>
    <row r="22" spans="1:10" ht="15.75" thickBot="1" x14ac:dyDescent="0.3">
      <c r="A22" s="105" t="s">
        <v>81</v>
      </c>
      <c r="B22" s="106"/>
      <c r="C22" s="106"/>
      <c r="D22" s="106"/>
      <c r="E22" s="106"/>
      <c r="F22" s="107"/>
      <c r="G22" s="76">
        <f>SUBTOTAL(109,Table14[AMOUNT])</f>
        <v>98500</v>
      </c>
      <c r="H22" s="72"/>
      <c r="I22" s="73"/>
      <c r="J22" s="74"/>
    </row>
    <row r="24" spans="1:10" ht="15.75" thickBot="1" x14ac:dyDescent="0.3"/>
    <row r="25" spans="1:10" ht="15.75" x14ac:dyDescent="0.25">
      <c r="A25" s="117" t="s">
        <v>82</v>
      </c>
      <c r="B25" s="118"/>
      <c r="C25" s="118"/>
      <c r="D25" s="118"/>
      <c r="E25" s="118"/>
      <c r="F25" s="118"/>
      <c r="G25" s="118"/>
      <c r="H25" s="118"/>
      <c r="I25" s="118"/>
      <c r="J25" s="119"/>
    </row>
    <row r="26" spans="1:10" x14ac:dyDescent="0.25">
      <c r="A26" s="61" t="s">
        <v>0</v>
      </c>
      <c r="B26" s="55" t="s">
        <v>1</v>
      </c>
      <c r="C26" s="55" t="s">
        <v>2</v>
      </c>
      <c r="D26" s="55" t="s">
        <v>3</v>
      </c>
      <c r="E26" s="55" t="s">
        <v>5</v>
      </c>
      <c r="F26" s="55" t="s">
        <v>6</v>
      </c>
      <c r="G26" s="55" t="s">
        <v>57</v>
      </c>
      <c r="H26" s="55" t="s">
        <v>67</v>
      </c>
      <c r="I26" s="55" t="s">
        <v>59</v>
      </c>
      <c r="J26" s="62" t="s">
        <v>9</v>
      </c>
    </row>
    <row r="27" spans="1:10" x14ac:dyDescent="0.25">
      <c r="A27" s="56">
        <v>1</v>
      </c>
      <c r="B27" s="5" t="s">
        <v>11</v>
      </c>
      <c r="C27" s="5">
        <v>783</v>
      </c>
      <c r="D27" s="5">
        <v>2017</v>
      </c>
      <c r="E27" s="5" t="s">
        <v>13</v>
      </c>
      <c r="F27" s="5" t="s">
        <v>19</v>
      </c>
      <c r="G27" s="5">
        <v>5000</v>
      </c>
      <c r="H27" s="5" t="s">
        <v>69</v>
      </c>
      <c r="I27" s="5"/>
      <c r="J27" s="57"/>
    </row>
    <row r="28" spans="1:10" x14ac:dyDescent="0.25">
      <c r="A28" s="56">
        <f t="shared" ref="A28:A35" si="1">A27+1</f>
        <v>2</v>
      </c>
      <c r="B28" s="5" t="s">
        <v>34</v>
      </c>
      <c r="C28" s="5">
        <v>1627</v>
      </c>
      <c r="D28" s="5">
        <v>2017</v>
      </c>
      <c r="E28" s="5" t="s">
        <v>65</v>
      </c>
      <c r="F28" s="5" t="s">
        <v>19</v>
      </c>
      <c r="G28" s="5">
        <v>10000</v>
      </c>
      <c r="H28" s="5" t="s">
        <v>69</v>
      </c>
      <c r="I28" s="5"/>
      <c r="J28" s="57"/>
    </row>
    <row r="29" spans="1:10" x14ac:dyDescent="0.25">
      <c r="A29" s="56">
        <f t="shared" si="1"/>
        <v>3</v>
      </c>
      <c r="B29" s="5" t="s">
        <v>34</v>
      </c>
      <c r="C29" s="5">
        <v>1627</v>
      </c>
      <c r="D29" s="5">
        <v>2017</v>
      </c>
      <c r="E29" s="5" t="s">
        <v>13</v>
      </c>
      <c r="F29" s="5" t="s">
        <v>19</v>
      </c>
      <c r="G29" s="5">
        <v>5000</v>
      </c>
      <c r="H29" s="5" t="s">
        <v>69</v>
      </c>
      <c r="I29" s="5"/>
      <c r="J29" s="57"/>
    </row>
    <row r="30" spans="1:10" x14ac:dyDescent="0.25">
      <c r="A30" s="56">
        <f t="shared" si="1"/>
        <v>4</v>
      </c>
      <c r="B30" s="5" t="s">
        <v>10</v>
      </c>
      <c r="C30" s="5">
        <v>5425</v>
      </c>
      <c r="D30" s="5">
        <v>2017</v>
      </c>
      <c r="E30" s="5" t="s">
        <v>60</v>
      </c>
      <c r="F30" s="5" t="s">
        <v>19</v>
      </c>
      <c r="G30" s="5">
        <v>1250</v>
      </c>
      <c r="H30" s="5" t="s">
        <v>69</v>
      </c>
      <c r="I30" s="5"/>
      <c r="J30" s="57"/>
    </row>
    <row r="31" spans="1:10" x14ac:dyDescent="0.25">
      <c r="A31" s="56">
        <f t="shared" si="1"/>
        <v>5</v>
      </c>
      <c r="B31" s="5" t="s">
        <v>10</v>
      </c>
      <c r="C31" s="5">
        <v>14400</v>
      </c>
      <c r="D31" s="5">
        <v>2017</v>
      </c>
      <c r="E31" s="5" t="s">
        <v>26</v>
      </c>
      <c r="F31" s="5" t="s">
        <v>19</v>
      </c>
      <c r="G31" s="5">
        <v>2750</v>
      </c>
      <c r="H31" s="5" t="s">
        <v>69</v>
      </c>
      <c r="I31" s="5"/>
      <c r="J31" s="57"/>
    </row>
    <row r="32" spans="1:10" x14ac:dyDescent="0.25">
      <c r="A32" s="56">
        <f t="shared" si="1"/>
        <v>6</v>
      </c>
      <c r="B32" s="5" t="s">
        <v>10</v>
      </c>
      <c r="C32" s="5">
        <v>18081</v>
      </c>
      <c r="D32" s="5">
        <v>2017</v>
      </c>
      <c r="E32" s="5" t="s">
        <v>32</v>
      </c>
      <c r="F32" s="5" t="s">
        <v>19</v>
      </c>
      <c r="G32" s="5">
        <v>10000</v>
      </c>
      <c r="H32" s="5" t="s">
        <v>69</v>
      </c>
      <c r="I32" s="5"/>
      <c r="J32" s="57"/>
    </row>
    <row r="33" spans="1:10" x14ac:dyDescent="0.25">
      <c r="A33" s="56">
        <f t="shared" si="1"/>
        <v>7</v>
      </c>
      <c r="B33" s="5" t="s">
        <v>10</v>
      </c>
      <c r="C33" s="5">
        <v>20601</v>
      </c>
      <c r="D33" s="5">
        <v>2017</v>
      </c>
      <c r="E33" s="5" t="s">
        <v>13</v>
      </c>
      <c r="F33" s="5" t="s">
        <v>19</v>
      </c>
      <c r="G33" s="5">
        <v>1250</v>
      </c>
      <c r="H33" s="5" t="s">
        <v>69</v>
      </c>
      <c r="I33" s="5"/>
      <c r="J33" s="57"/>
    </row>
    <row r="34" spans="1:10" x14ac:dyDescent="0.25">
      <c r="A34" s="56">
        <f t="shared" si="1"/>
        <v>8</v>
      </c>
      <c r="B34" s="5" t="s">
        <v>10</v>
      </c>
      <c r="C34" s="5">
        <v>36629</v>
      </c>
      <c r="D34" s="5">
        <v>2017</v>
      </c>
      <c r="E34" s="5" t="s">
        <v>32</v>
      </c>
      <c r="F34" s="5" t="s">
        <v>19</v>
      </c>
      <c r="G34" s="5">
        <v>10000</v>
      </c>
      <c r="H34" s="5" t="s">
        <v>69</v>
      </c>
      <c r="I34" s="5"/>
      <c r="J34" s="57"/>
    </row>
    <row r="35" spans="1:10" ht="15.75" thickBot="1" x14ac:dyDescent="0.3">
      <c r="A35" s="56">
        <f t="shared" si="1"/>
        <v>9</v>
      </c>
      <c r="B35" s="58" t="s">
        <v>10</v>
      </c>
      <c r="C35" s="58">
        <v>37170</v>
      </c>
      <c r="D35" s="58">
        <v>2017</v>
      </c>
      <c r="E35" s="58" t="s">
        <v>32</v>
      </c>
      <c r="F35" s="58" t="s">
        <v>19</v>
      </c>
      <c r="G35" s="58">
        <v>10000</v>
      </c>
      <c r="H35" s="58" t="s">
        <v>69</v>
      </c>
      <c r="I35" s="58"/>
      <c r="J35" s="77"/>
    </row>
    <row r="36" spans="1:10" ht="15.75" thickBot="1" x14ac:dyDescent="0.3">
      <c r="A36" s="105" t="s">
        <v>81</v>
      </c>
      <c r="B36" s="106"/>
      <c r="C36" s="106"/>
      <c r="D36" s="106"/>
      <c r="E36" s="106"/>
      <c r="F36" s="107"/>
      <c r="G36" s="76">
        <f>SUM(G27:G35)</f>
        <v>55250</v>
      </c>
      <c r="H36" s="72"/>
      <c r="I36" s="73"/>
      <c r="J36" s="74"/>
    </row>
  </sheetData>
  <sortState ref="A27:J35">
    <sortCondition ref="C27:C35"/>
  </sortState>
  <mergeCells count="4">
    <mergeCell ref="A1:J1"/>
    <mergeCell ref="A25:J25"/>
    <mergeCell ref="A22:F22"/>
    <mergeCell ref="A36:F3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workbookViewId="0">
      <selection sqref="A1:J21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10</v>
      </c>
      <c r="C3" s="5">
        <v>2709</v>
      </c>
      <c r="D3" s="5">
        <v>2017</v>
      </c>
      <c r="E3" s="5" t="s">
        <v>13</v>
      </c>
      <c r="F3" s="5" t="s">
        <v>41</v>
      </c>
      <c r="G3" s="5">
        <v>1250</v>
      </c>
      <c r="H3" s="5" t="s">
        <v>68</v>
      </c>
      <c r="I3" s="5"/>
      <c r="J3" s="57"/>
    </row>
    <row r="4" spans="1:10" x14ac:dyDescent="0.25">
      <c r="A4" s="56">
        <f>A3+1</f>
        <v>2</v>
      </c>
      <c r="B4" s="5" t="s">
        <v>10</v>
      </c>
      <c r="C4" s="5">
        <v>3498</v>
      </c>
      <c r="D4" s="5">
        <v>2017</v>
      </c>
      <c r="E4" s="5" t="s">
        <v>25</v>
      </c>
      <c r="F4" s="5" t="s">
        <v>41</v>
      </c>
      <c r="G4" s="5">
        <v>4750</v>
      </c>
      <c r="H4" s="5" t="s">
        <v>68</v>
      </c>
      <c r="I4" s="5"/>
      <c r="J4" s="57"/>
    </row>
    <row r="5" spans="1:10" x14ac:dyDescent="0.25">
      <c r="A5" s="56">
        <f t="shared" ref="A5:A10" si="0">A4+1</f>
        <v>3</v>
      </c>
      <c r="B5" s="5" t="s">
        <v>10</v>
      </c>
      <c r="C5" s="5">
        <v>3518</v>
      </c>
      <c r="D5" s="5">
        <v>2017</v>
      </c>
      <c r="E5" s="5" t="s">
        <v>25</v>
      </c>
      <c r="F5" s="5" t="s">
        <v>41</v>
      </c>
      <c r="G5" s="5">
        <v>4750</v>
      </c>
      <c r="H5" s="5" t="s">
        <v>68</v>
      </c>
      <c r="I5" s="5"/>
      <c r="J5" s="57"/>
    </row>
    <row r="6" spans="1:10" x14ac:dyDescent="0.25">
      <c r="A6" s="56">
        <f t="shared" si="0"/>
        <v>4</v>
      </c>
      <c r="B6" s="5" t="s">
        <v>10</v>
      </c>
      <c r="C6" s="5">
        <v>3519</v>
      </c>
      <c r="D6" s="5">
        <v>2017</v>
      </c>
      <c r="E6" s="5" t="s">
        <v>25</v>
      </c>
      <c r="F6" s="5" t="s">
        <v>41</v>
      </c>
      <c r="G6" s="5">
        <v>4750</v>
      </c>
      <c r="H6" s="5" t="s">
        <v>68</v>
      </c>
      <c r="I6" s="5"/>
      <c r="J6" s="57"/>
    </row>
    <row r="7" spans="1:10" x14ac:dyDescent="0.25">
      <c r="A7" s="56">
        <f t="shared" si="0"/>
        <v>5</v>
      </c>
      <c r="B7" s="5" t="s">
        <v>10</v>
      </c>
      <c r="C7" s="5">
        <v>10099</v>
      </c>
      <c r="D7" s="5">
        <v>2017</v>
      </c>
      <c r="E7" s="5" t="s">
        <v>13</v>
      </c>
      <c r="F7" s="5" t="s">
        <v>41</v>
      </c>
      <c r="G7" s="5">
        <v>1250</v>
      </c>
      <c r="H7" s="5" t="s">
        <v>68</v>
      </c>
      <c r="I7" s="5"/>
      <c r="J7" s="57"/>
    </row>
    <row r="8" spans="1:10" x14ac:dyDescent="0.25">
      <c r="A8" s="56">
        <f t="shared" si="0"/>
        <v>6</v>
      </c>
      <c r="B8" s="5" t="s">
        <v>10</v>
      </c>
      <c r="C8" s="5">
        <v>12451</v>
      </c>
      <c r="D8" s="5">
        <v>2017</v>
      </c>
      <c r="E8" s="5" t="s">
        <v>13</v>
      </c>
      <c r="F8" s="5" t="s">
        <v>41</v>
      </c>
      <c r="G8" s="5">
        <v>1250</v>
      </c>
      <c r="H8" s="5" t="s">
        <v>68</v>
      </c>
      <c r="I8" s="5"/>
      <c r="J8" s="57"/>
    </row>
    <row r="9" spans="1:10" x14ac:dyDescent="0.25">
      <c r="A9" s="56">
        <f t="shared" si="0"/>
        <v>7</v>
      </c>
      <c r="B9" s="5" t="s">
        <v>10</v>
      </c>
      <c r="C9" s="5">
        <v>29562</v>
      </c>
      <c r="D9" s="5">
        <v>2017</v>
      </c>
      <c r="E9" s="5" t="s">
        <v>13</v>
      </c>
      <c r="F9" s="5" t="s">
        <v>41</v>
      </c>
      <c r="G9" s="5">
        <v>1250</v>
      </c>
      <c r="H9" s="5" t="s">
        <v>68</v>
      </c>
      <c r="I9" s="5"/>
      <c r="J9" s="57"/>
    </row>
    <row r="10" spans="1:10" ht="15.75" thickBot="1" x14ac:dyDescent="0.3">
      <c r="A10" s="56">
        <f t="shared" si="0"/>
        <v>8</v>
      </c>
      <c r="B10" s="53" t="s">
        <v>10</v>
      </c>
      <c r="C10" s="53">
        <v>39673</v>
      </c>
      <c r="D10" s="53">
        <v>2017</v>
      </c>
      <c r="E10" s="53" t="s">
        <v>26</v>
      </c>
      <c r="F10" s="53" t="s">
        <v>41</v>
      </c>
      <c r="G10" s="53">
        <v>10000</v>
      </c>
      <c r="H10" s="53" t="s">
        <v>68</v>
      </c>
      <c r="I10" s="53"/>
      <c r="J10" s="60"/>
    </row>
    <row r="11" spans="1:10" ht="15.75" thickBot="1" x14ac:dyDescent="0.3">
      <c r="A11" s="105" t="s">
        <v>81</v>
      </c>
      <c r="B11" s="106"/>
      <c r="C11" s="106"/>
      <c r="D11" s="106"/>
      <c r="E11" s="106"/>
      <c r="F11" s="107"/>
      <c r="G11" s="76">
        <f>SUBTOTAL(109,Table15[AMOUNT])</f>
        <v>29250</v>
      </c>
      <c r="H11" s="72"/>
      <c r="I11" s="73"/>
      <c r="J11" s="74"/>
    </row>
    <row r="13" spans="1:10" ht="15.75" thickBot="1" x14ac:dyDescent="0.3"/>
    <row r="14" spans="1:10" ht="15.75" x14ac:dyDescent="0.25">
      <c r="A14" s="117" t="s">
        <v>82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0" x14ac:dyDescent="0.25">
      <c r="A15" s="61" t="s">
        <v>0</v>
      </c>
      <c r="B15" s="55" t="s">
        <v>1</v>
      </c>
      <c r="C15" s="55" t="s">
        <v>2</v>
      </c>
      <c r="D15" s="55" t="s">
        <v>3</v>
      </c>
      <c r="E15" s="55" t="s">
        <v>5</v>
      </c>
      <c r="F15" s="55" t="s">
        <v>6</v>
      </c>
      <c r="G15" s="55" t="s">
        <v>57</v>
      </c>
      <c r="H15" s="55" t="s">
        <v>67</v>
      </c>
      <c r="I15" s="55" t="s">
        <v>59</v>
      </c>
      <c r="J15" s="62" t="s">
        <v>9</v>
      </c>
    </row>
    <row r="16" spans="1:10" x14ac:dyDescent="0.25">
      <c r="A16" s="56">
        <v>1</v>
      </c>
      <c r="B16" s="5" t="s">
        <v>50</v>
      </c>
      <c r="C16" s="5">
        <v>57</v>
      </c>
      <c r="D16" s="5">
        <v>2017</v>
      </c>
      <c r="E16" s="5" t="s">
        <v>63</v>
      </c>
      <c r="F16" s="5" t="s">
        <v>41</v>
      </c>
      <c r="G16" s="5"/>
      <c r="H16" s="5" t="s">
        <v>69</v>
      </c>
      <c r="I16" s="5"/>
      <c r="J16" s="57"/>
    </row>
    <row r="17" spans="1:10" x14ac:dyDescent="0.25">
      <c r="A17" s="56">
        <v>2</v>
      </c>
      <c r="B17" s="5" t="s">
        <v>10</v>
      </c>
      <c r="C17" s="5">
        <v>8938</v>
      </c>
      <c r="D17" s="5">
        <v>2017</v>
      </c>
      <c r="E17" s="5" t="s">
        <v>13</v>
      </c>
      <c r="F17" s="5" t="s">
        <v>41</v>
      </c>
      <c r="G17" s="5">
        <v>1250</v>
      </c>
      <c r="H17" s="5" t="s">
        <v>69</v>
      </c>
      <c r="I17" s="5"/>
      <c r="J17" s="57"/>
    </row>
    <row r="18" spans="1:10" x14ac:dyDescent="0.25">
      <c r="A18" s="56">
        <v>3</v>
      </c>
      <c r="B18" s="5" t="s">
        <v>10</v>
      </c>
      <c r="C18" s="5">
        <v>12376</v>
      </c>
      <c r="D18" s="5">
        <v>2017</v>
      </c>
      <c r="E18" s="5" t="s">
        <v>13</v>
      </c>
      <c r="F18" s="5" t="s">
        <v>41</v>
      </c>
      <c r="G18" s="5">
        <v>1250</v>
      </c>
      <c r="H18" s="5" t="s">
        <v>69</v>
      </c>
      <c r="I18" s="5"/>
      <c r="J18" s="57"/>
    </row>
    <row r="19" spans="1:10" x14ac:dyDescent="0.25">
      <c r="A19" s="56">
        <v>4</v>
      </c>
      <c r="B19" s="5" t="s">
        <v>10</v>
      </c>
      <c r="C19" s="5">
        <v>16977</v>
      </c>
      <c r="D19" s="5">
        <v>2017</v>
      </c>
      <c r="E19" s="5" t="s">
        <v>13</v>
      </c>
      <c r="F19" s="5" t="s">
        <v>41</v>
      </c>
      <c r="G19" s="5">
        <v>1250</v>
      </c>
      <c r="H19" s="5" t="s">
        <v>69</v>
      </c>
      <c r="I19" s="5"/>
      <c r="J19" s="57"/>
    </row>
    <row r="20" spans="1:10" ht="15.75" thickBot="1" x14ac:dyDescent="0.3">
      <c r="A20" s="56">
        <v>5</v>
      </c>
      <c r="B20" s="5" t="s">
        <v>10</v>
      </c>
      <c r="C20" s="5">
        <v>24096</v>
      </c>
      <c r="D20" s="5">
        <v>2017</v>
      </c>
      <c r="E20" s="5" t="s">
        <v>13</v>
      </c>
      <c r="F20" s="5" t="s">
        <v>41</v>
      </c>
      <c r="G20" s="5">
        <v>1250</v>
      </c>
      <c r="H20" s="5" t="s">
        <v>69</v>
      </c>
      <c r="I20" s="5"/>
      <c r="J20" s="57"/>
    </row>
    <row r="21" spans="1:10" ht="15.75" thickBot="1" x14ac:dyDescent="0.3">
      <c r="A21" s="105" t="s">
        <v>81</v>
      </c>
      <c r="B21" s="106"/>
      <c r="C21" s="106"/>
      <c r="D21" s="106"/>
      <c r="E21" s="106"/>
      <c r="F21" s="107"/>
      <c r="G21" s="76">
        <f>SUM(G16:G20)</f>
        <v>5000</v>
      </c>
      <c r="H21" s="72"/>
      <c r="I21" s="73"/>
      <c r="J21" s="74"/>
    </row>
  </sheetData>
  <sortState ref="A15:J19">
    <sortCondition ref="C15:C19"/>
  </sortState>
  <mergeCells count="4">
    <mergeCell ref="A1:J1"/>
    <mergeCell ref="A14:J14"/>
    <mergeCell ref="A11:F11"/>
    <mergeCell ref="A21:F21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sqref="A1:J22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11</v>
      </c>
      <c r="C3" s="5">
        <v>148</v>
      </c>
      <c r="D3" s="5">
        <v>2017</v>
      </c>
      <c r="E3" s="5" t="s">
        <v>13</v>
      </c>
      <c r="F3" s="5" t="s">
        <v>14</v>
      </c>
      <c r="G3" s="5">
        <v>1250</v>
      </c>
      <c r="H3" s="5" t="s">
        <v>68</v>
      </c>
      <c r="I3" s="5"/>
      <c r="J3" s="57"/>
    </row>
    <row r="4" spans="1:10" x14ac:dyDescent="0.25">
      <c r="A4" s="56">
        <f>A3+1</f>
        <v>2</v>
      </c>
      <c r="B4" s="5" t="s">
        <v>10</v>
      </c>
      <c r="C4" s="5">
        <v>2807</v>
      </c>
      <c r="D4" s="5">
        <v>2017</v>
      </c>
      <c r="E4" s="5" t="s">
        <v>26</v>
      </c>
      <c r="F4" s="5" t="s">
        <v>14</v>
      </c>
      <c r="G4" s="5">
        <v>2750</v>
      </c>
      <c r="H4" s="5" t="s">
        <v>68</v>
      </c>
      <c r="I4" s="5"/>
      <c r="J4" s="57"/>
    </row>
    <row r="5" spans="1:10" x14ac:dyDescent="0.25">
      <c r="A5" s="56">
        <f t="shared" ref="A5:A10" si="0">A4+1</f>
        <v>3</v>
      </c>
      <c r="B5" s="5" t="s">
        <v>10</v>
      </c>
      <c r="C5" s="5">
        <v>3646</v>
      </c>
      <c r="D5" s="5">
        <v>2017</v>
      </c>
      <c r="E5" s="5" t="s">
        <v>26</v>
      </c>
      <c r="F5" s="5" t="s">
        <v>14</v>
      </c>
      <c r="G5" s="5">
        <v>2750</v>
      </c>
      <c r="H5" s="5" t="s">
        <v>68</v>
      </c>
      <c r="I5" s="5"/>
      <c r="J5" s="57"/>
    </row>
    <row r="6" spans="1:10" x14ac:dyDescent="0.25">
      <c r="A6" s="56">
        <f t="shared" si="0"/>
        <v>4</v>
      </c>
      <c r="B6" s="5" t="s">
        <v>10</v>
      </c>
      <c r="C6" s="5">
        <v>16137</v>
      </c>
      <c r="D6" s="5">
        <v>2017</v>
      </c>
      <c r="E6" s="5" t="s">
        <v>13</v>
      </c>
      <c r="F6" s="5" t="s">
        <v>14</v>
      </c>
      <c r="G6" s="5">
        <v>1250</v>
      </c>
      <c r="H6" s="5" t="s">
        <v>68</v>
      </c>
      <c r="I6" s="5"/>
      <c r="J6" s="57"/>
    </row>
    <row r="7" spans="1:10" x14ac:dyDescent="0.25">
      <c r="A7" s="56">
        <f t="shared" si="0"/>
        <v>5</v>
      </c>
      <c r="B7" s="5" t="s">
        <v>10</v>
      </c>
      <c r="C7" s="5">
        <v>19752</v>
      </c>
      <c r="D7" s="5">
        <v>2017</v>
      </c>
      <c r="E7" s="5" t="s">
        <v>13</v>
      </c>
      <c r="F7" s="5" t="s">
        <v>14</v>
      </c>
      <c r="G7" s="5">
        <v>1250</v>
      </c>
      <c r="H7" s="5" t="s">
        <v>68</v>
      </c>
      <c r="I7" s="5"/>
      <c r="J7" s="57"/>
    </row>
    <row r="8" spans="1:10" x14ac:dyDescent="0.25">
      <c r="A8" s="56">
        <f t="shared" si="0"/>
        <v>6</v>
      </c>
      <c r="B8" s="5" t="s">
        <v>10</v>
      </c>
      <c r="C8" s="5">
        <v>29749</v>
      </c>
      <c r="D8" s="5">
        <v>2017</v>
      </c>
      <c r="E8" s="5" t="s">
        <v>13</v>
      </c>
      <c r="F8" s="5" t="s">
        <v>14</v>
      </c>
      <c r="G8" s="5">
        <v>1250</v>
      </c>
      <c r="H8" s="5" t="s">
        <v>68</v>
      </c>
      <c r="I8" s="5"/>
      <c r="J8" s="57"/>
    </row>
    <row r="9" spans="1:10" x14ac:dyDescent="0.25">
      <c r="A9" s="56">
        <f t="shared" si="0"/>
        <v>7</v>
      </c>
      <c r="B9" s="5" t="s">
        <v>10</v>
      </c>
      <c r="C9" s="5">
        <v>33313</v>
      </c>
      <c r="D9" s="5">
        <v>2017</v>
      </c>
      <c r="E9" s="5" t="s">
        <v>13</v>
      </c>
      <c r="F9" s="5" t="s">
        <v>14</v>
      </c>
      <c r="G9" s="5">
        <v>1250</v>
      </c>
      <c r="H9" s="5" t="s">
        <v>68</v>
      </c>
      <c r="I9" s="5"/>
      <c r="J9" s="57"/>
    </row>
    <row r="10" spans="1:10" ht="15.75" thickBot="1" x14ac:dyDescent="0.3">
      <c r="A10" s="56">
        <f t="shared" si="0"/>
        <v>8</v>
      </c>
      <c r="B10" s="58" t="s">
        <v>10</v>
      </c>
      <c r="C10" s="58">
        <v>40976</v>
      </c>
      <c r="D10" s="58">
        <v>2017</v>
      </c>
      <c r="E10" s="58" t="s">
        <v>13</v>
      </c>
      <c r="F10" s="58" t="s">
        <v>14</v>
      </c>
      <c r="G10" s="58">
        <v>1250</v>
      </c>
      <c r="H10" s="58" t="s">
        <v>68</v>
      </c>
      <c r="I10" s="58"/>
      <c r="J10" s="77"/>
    </row>
    <row r="11" spans="1:10" ht="15.75" thickBot="1" x14ac:dyDescent="0.3">
      <c r="A11" s="105" t="s">
        <v>81</v>
      </c>
      <c r="B11" s="106"/>
      <c r="C11" s="106"/>
      <c r="D11" s="106"/>
      <c r="E11" s="106"/>
      <c r="F11" s="107"/>
      <c r="G11" s="76">
        <f>SUBTOTAL(109,Table16[AMOUNT])</f>
        <v>13000</v>
      </c>
      <c r="H11" s="72"/>
      <c r="I11" s="73"/>
      <c r="J11" s="74"/>
    </row>
    <row r="13" spans="1:10" ht="15.75" thickBot="1" x14ac:dyDescent="0.3"/>
    <row r="14" spans="1:10" ht="15.75" x14ac:dyDescent="0.25">
      <c r="A14" s="117" t="s">
        <v>82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0" x14ac:dyDescent="0.25">
      <c r="A15" s="61" t="s">
        <v>0</v>
      </c>
      <c r="B15" s="55" t="s">
        <v>1</v>
      </c>
      <c r="C15" s="55" t="s">
        <v>2</v>
      </c>
      <c r="D15" s="55" t="s">
        <v>3</v>
      </c>
      <c r="E15" s="55" t="s">
        <v>5</v>
      </c>
      <c r="F15" s="55" t="s">
        <v>6</v>
      </c>
      <c r="G15" s="55" t="s">
        <v>57</v>
      </c>
      <c r="H15" s="55" t="s">
        <v>67</v>
      </c>
      <c r="I15" s="55" t="s">
        <v>59</v>
      </c>
      <c r="J15" s="62" t="s">
        <v>9</v>
      </c>
    </row>
    <row r="16" spans="1:10" x14ac:dyDescent="0.25">
      <c r="A16" s="56">
        <v>1</v>
      </c>
      <c r="B16" s="5" t="s">
        <v>10</v>
      </c>
      <c r="C16" s="5">
        <v>2807</v>
      </c>
      <c r="D16" s="5">
        <v>2017</v>
      </c>
      <c r="E16" s="5" t="s">
        <v>13</v>
      </c>
      <c r="F16" s="5" t="s">
        <v>14</v>
      </c>
      <c r="G16" s="5">
        <v>1250</v>
      </c>
      <c r="H16" s="5" t="s">
        <v>69</v>
      </c>
      <c r="I16" s="5"/>
      <c r="J16" s="57"/>
    </row>
    <row r="17" spans="1:10" x14ac:dyDescent="0.25">
      <c r="A17" s="56">
        <f>A16+1</f>
        <v>2</v>
      </c>
      <c r="B17" s="5" t="s">
        <v>10</v>
      </c>
      <c r="C17" s="5">
        <v>20799</v>
      </c>
      <c r="D17" s="5">
        <v>2017</v>
      </c>
      <c r="E17" s="5" t="s">
        <v>26</v>
      </c>
      <c r="F17" s="5" t="s">
        <v>14</v>
      </c>
      <c r="G17" s="5">
        <v>2750</v>
      </c>
      <c r="H17" s="5" t="s">
        <v>69</v>
      </c>
      <c r="I17" s="5"/>
      <c r="J17" s="57"/>
    </row>
    <row r="18" spans="1:10" x14ac:dyDescent="0.25">
      <c r="A18" s="56">
        <f t="shared" ref="A18:A21" si="1">A17+1</f>
        <v>3</v>
      </c>
      <c r="B18" s="5" t="s">
        <v>10</v>
      </c>
      <c r="C18" s="5">
        <v>25040</v>
      </c>
      <c r="D18" s="5">
        <v>2017</v>
      </c>
      <c r="E18" s="5" t="s">
        <v>13</v>
      </c>
      <c r="F18" s="5" t="s">
        <v>14</v>
      </c>
      <c r="G18" s="5">
        <v>1250</v>
      </c>
      <c r="H18" s="5" t="s">
        <v>69</v>
      </c>
      <c r="I18" s="5"/>
      <c r="J18" s="57"/>
    </row>
    <row r="19" spans="1:10" x14ac:dyDescent="0.25">
      <c r="A19" s="56">
        <f t="shared" si="1"/>
        <v>4</v>
      </c>
      <c r="B19" s="5" t="s">
        <v>10</v>
      </c>
      <c r="C19" s="5">
        <v>30513</v>
      </c>
      <c r="D19" s="5">
        <v>2017</v>
      </c>
      <c r="E19" s="5" t="s">
        <v>13</v>
      </c>
      <c r="F19" s="5" t="s">
        <v>14</v>
      </c>
      <c r="G19" s="5">
        <v>1250</v>
      </c>
      <c r="H19" s="5" t="s">
        <v>69</v>
      </c>
      <c r="I19" s="5"/>
      <c r="J19" s="57"/>
    </row>
    <row r="20" spans="1:10" x14ac:dyDescent="0.25">
      <c r="A20" s="56">
        <f t="shared" si="1"/>
        <v>5</v>
      </c>
      <c r="B20" s="5" t="s">
        <v>10</v>
      </c>
      <c r="C20" s="5">
        <v>34502</v>
      </c>
      <c r="D20" s="5">
        <v>2017</v>
      </c>
      <c r="E20" s="5" t="s">
        <v>13</v>
      </c>
      <c r="F20" s="5" t="s">
        <v>14</v>
      </c>
      <c r="G20" s="5">
        <v>1250</v>
      </c>
      <c r="H20" s="5" t="s">
        <v>69</v>
      </c>
      <c r="I20" s="5"/>
      <c r="J20" s="57"/>
    </row>
    <row r="21" spans="1:10" ht="15.75" thickBot="1" x14ac:dyDescent="0.3">
      <c r="A21" s="56">
        <f t="shared" si="1"/>
        <v>6</v>
      </c>
      <c r="B21" s="58" t="s">
        <v>10</v>
      </c>
      <c r="C21" s="58">
        <v>38340</v>
      </c>
      <c r="D21" s="58">
        <v>2017</v>
      </c>
      <c r="E21" s="58" t="s">
        <v>13</v>
      </c>
      <c r="F21" s="58" t="s">
        <v>14</v>
      </c>
      <c r="G21" s="58">
        <v>1250</v>
      </c>
      <c r="H21" s="58" t="s">
        <v>69</v>
      </c>
      <c r="I21" s="58"/>
      <c r="J21" s="77"/>
    </row>
    <row r="22" spans="1:10" ht="15.75" thickBot="1" x14ac:dyDescent="0.3">
      <c r="A22" s="105" t="s">
        <v>81</v>
      </c>
      <c r="B22" s="106"/>
      <c r="C22" s="106"/>
      <c r="D22" s="106"/>
      <c r="E22" s="106"/>
      <c r="F22" s="107"/>
      <c r="G22" s="76">
        <f>SUM(G16:G21)</f>
        <v>9000</v>
      </c>
      <c r="H22" s="72"/>
      <c r="I22" s="73"/>
      <c r="J22" s="74"/>
    </row>
  </sheetData>
  <sortState ref="A16:J21">
    <sortCondition ref="C16:C21"/>
  </sortState>
  <mergeCells count="4">
    <mergeCell ref="A1:J1"/>
    <mergeCell ref="A14:J14"/>
    <mergeCell ref="A11:F11"/>
    <mergeCell ref="A22:F22"/>
  </mergeCells>
  <pageMargins left="0.7" right="0.7" top="0.75" bottom="0.75" header="0.3" footer="0.3"/>
  <pageSetup paperSize="9" scale="9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8"/>
  <sheetViews>
    <sheetView tabSelected="1" topLeftCell="A523" workbookViewId="0">
      <selection activeCell="I536" sqref="I536"/>
    </sheetView>
  </sheetViews>
  <sheetFormatPr defaultRowHeight="15" x14ac:dyDescent="0.25"/>
  <cols>
    <col min="1" max="1" width="9.28515625" bestFit="1" customWidth="1"/>
    <col min="3" max="3" width="9.85546875" bestFit="1" customWidth="1"/>
    <col min="4" max="4" width="9.28515625" bestFit="1" customWidth="1"/>
    <col min="5" max="5" width="23.5703125" bestFit="1" customWidth="1"/>
    <col min="6" max="6" width="21.42578125" customWidth="1"/>
    <col min="7" max="7" width="11.5703125" customWidth="1"/>
    <col min="8" max="8" width="10.5703125" customWidth="1"/>
    <col min="9" max="9" width="21" bestFit="1" customWidth="1"/>
    <col min="10" max="10" width="52.42578125" bestFit="1" customWidth="1"/>
  </cols>
  <sheetData>
    <row r="1" spans="1:11" s="44" customFormat="1" ht="15.75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5</v>
      </c>
      <c r="F1" s="40" t="s">
        <v>6</v>
      </c>
      <c r="G1" s="41" t="s">
        <v>57</v>
      </c>
      <c r="H1" s="40" t="s">
        <v>67</v>
      </c>
      <c r="I1" s="40" t="s">
        <v>59</v>
      </c>
      <c r="J1" s="42" t="s">
        <v>9</v>
      </c>
      <c r="K1" s="43"/>
    </row>
    <row r="2" spans="1:11" s="45" customFormat="1" x14ac:dyDescent="0.25">
      <c r="A2" s="32">
        <v>1</v>
      </c>
      <c r="B2" s="32" t="s">
        <v>50</v>
      </c>
      <c r="C2" s="32">
        <v>44</v>
      </c>
      <c r="D2" s="32">
        <v>2017</v>
      </c>
      <c r="E2" s="32" t="s">
        <v>63</v>
      </c>
      <c r="F2" s="32" t="s">
        <v>54</v>
      </c>
      <c r="G2" s="32"/>
      <c r="H2" s="63" t="s">
        <v>69</v>
      </c>
      <c r="I2" s="32"/>
      <c r="J2" s="32"/>
    </row>
    <row r="3" spans="1:11" s="45" customFormat="1" x14ac:dyDescent="0.25">
      <c r="A3" s="32">
        <f>A2+1</f>
        <v>2</v>
      </c>
      <c r="B3" s="32" t="s">
        <v>10</v>
      </c>
      <c r="C3" s="32">
        <v>54</v>
      </c>
      <c r="D3" s="32">
        <v>2017</v>
      </c>
      <c r="E3" s="32" t="s">
        <v>13</v>
      </c>
      <c r="F3" s="32" t="s">
        <v>70</v>
      </c>
      <c r="G3" s="32">
        <v>1250</v>
      </c>
      <c r="H3" s="18" t="s">
        <v>68</v>
      </c>
      <c r="I3" s="32"/>
      <c r="J3" s="32"/>
    </row>
    <row r="4" spans="1:11" s="45" customFormat="1" x14ac:dyDescent="0.25">
      <c r="A4" s="32">
        <f t="shared" ref="A4:A67" si="0">A3+1</f>
        <v>3</v>
      </c>
      <c r="B4" s="32" t="s">
        <v>50</v>
      </c>
      <c r="C4" s="32">
        <v>57</v>
      </c>
      <c r="D4" s="32">
        <v>2017</v>
      </c>
      <c r="E4" s="32" t="s">
        <v>63</v>
      </c>
      <c r="F4" s="32" t="s">
        <v>41</v>
      </c>
      <c r="G4" s="32"/>
      <c r="H4" s="63" t="s">
        <v>69</v>
      </c>
      <c r="I4" s="32"/>
      <c r="J4" s="32"/>
    </row>
    <row r="5" spans="1:11" s="45" customFormat="1" x14ac:dyDescent="0.25">
      <c r="A5" s="32">
        <f t="shared" si="0"/>
        <v>4</v>
      </c>
      <c r="B5" s="32" t="s">
        <v>11</v>
      </c>
      <c r="C5" s="32">
        <v>148</v>
      </c>
      <c r="D5" s="32">
        <v>2017</v>
      </c>
      <c r="E5" s="32" t="s">
        <v>13</v>
      </c>
      <c r="F5" s="32" t="s">
        <v>14</v>
      </c>
      <c r="G5" s="32">
        <v>1250</v>
      </c>
      <c r="H5" s="18" t="s">
        <v>68</v>
      </c>
      <c r="I5" s="32"/>
      <c r="J5" s="32"/>
    </row>
    <row r="6" spans="1:11" s="45" customFormat="1" x14ac:dyDescent="0.25">
      <c r="A6" s="32">
        <f t="shared" si="0"/>
        <v>5</v>
      </c>
      <c r="B6" s="32" t="s">
        <v>34</v>
      </c>
      <c r="C6" s="32">
        <v>170</v>
      </c>
      <c r="D6" s="32">
        <v>2017</v>
      </c>
      <c r="E6" s="32" t="s">
        <v>13</v>
      </c>
      <c r="F6" s="32" t="s">
        <v>18</v>
      </c>
      <c r="G6" s="32">
        <v>1250</v>
      </c>
      <c r="H6" s="18" t="s">
        <v>68</v>
      </c>
      <c r="I6" s="32"/>
      <c r="J6" s="32"/>
    </row>
    <row r="7" spans="1:11" s="45" customFormat="1" x14ac:dyDescent="0.25">
      <c r="A7" s="32">
        <f t="shared" si="0"/>
        <v>6</v>
      </c>
      <c r="B7" s="32" t="s">
        <v>11</v>
      </c>
      <c r="C7" s="32">
        <v>419</v>
      </c>
      <c r="D7" s="32">
        <v>2017</v>
      </c>
      <c r="E7" s="32" t="s">
        <v>13</v>
      </c>
      <c r="F7" s="32" t="s">
        <v>22</v>
      </c>
      <c r="G7" s="32">
        <v>1250</v>
      </c>
      <c r="H7" s="18" t="s">
        <v>68</v>
      </c>
      <c r="I7" s="32"/>
      <c r="J7" s="32"/>
    </row>
    <row r="8" spans="1:11" s="45" customFormat="1" x14ac:dyDescent="0.25">
      <c r="A8" s="32">
        <f t="shared" si="0"/>
        <v>7</v>
      </c>
      <c r="B8" s="32" t="s">
        <v>10</v>
      </c>
      <c r="C8" s="32">
        <v>654</v>
      </c>
      <c r="D8" s="32">
        <v>2017</v>
      </c>
      <c r="E8" s="32" t="s">
        <v>13</v>
      </c>
      <c r="F8" s="32" t="s">
        <v>16</v>
      </c>
      <c r="G8" s="32">
        <v>1250</v>
      </c>
      <c r="H8" s="18" t="s">
        <v>68</v>
      </c>
      <c r="I8" s="32"/>
      <c r="J8" s="32"/>
    </row>
    <row r="9" spans="1:11" s="45" customFormat="1" x14ac:dyDescent="0.25">
      <c r="A9" s="32">
        <f t="shared" si="0"/>
        <v>8</v>
      </c>
      <c r="B9" s="32" t="s">
        <v>11</v>
      </c>
      <c r="C9" s="32">
        <v>737</v>
      </c>
      <c r="D9" s="32">
        <v>2017</v>
      </c>
      <c r="E9" s="32" t="s">
        <v>13</v>
      </c>
      <c r="F9" s="32" t="s">
        <v>15</v>
      </c>
      <c r="G9" s="32">
        <v>5000</v>
      </c>
      <c r="H9" s="18" t="s">
        <v>68</v>
      </c>
      <c r="I9" s="32"/>
      <c r="J9" s="32"/>
    </row>
    <row r="10" spans="1:11" s="45" customFormat="1" x14ac:dyDescent="0.25">
      <c r="A10" s="32">
        <f t="shared" si="0"/>
        <v>9</v>
      </c>
      <c r="B10" s="32" t="s">
        <v>11</v>
      </c>
      <c r="C10" s="32">
        <v>737</v>
      </c>
      <c r="D10" s="32">
        <v>2017</v>
      </c>
      <c r="E10" s="32" t="s">
        <v>26</v>
      </c>
      <c r="F10" s="32" t="s">
        <v>15</v>
      </c>
      <c r="G10" s="32">
        <v>2750</v>
      </c>
      <c r="H10" s="18" t="s">
        <v>68</v>
      </c>
      <c r="I10" s="32"/>
      <c r="J10" s="32"/>
    </row>
    <row r="11" spans="1:11" s="45" customFormat="1" x14ac:dyDescent="0.25">
      <c r="A11" s="32">
        <f t="shared" si="0"/>
        <v>10</v>
      </c>
      <c r="B11" s="32" t="s">
        <v>34</v>
      </c>
      <c r="C11" s="32">
        <v>738</v>
      </c>
      <c r="D11" s="32">
        <v>2017</v>
      </c>
      <c r="E11" s="32" t="s">
        <v>60</v>
      </c>
      <c r="F11" s="32" t="s">
        <v>19</v>
      </c>
      <c r="G11" s="32">
        <v>1250</v>
      </c>
      <c r="H11" s="18" t="s">
        <v>68</v>
      </c>
      <c r="I11" s="32"/>
      <c r="J11" s="32"/>
    </row>
    <row r="12" spans="1:11" s="45" customFormat="1" x14ac:dyDescent="0.25">
      <c r="A12" s="32">
        <f t="shared" si="0"/>
        <v>11</v>
      </c>
      <c r="B12" s="32" t="s">
        <v>11</v>
      </c>
      <c r="C12" s="32">
        <v>783</v>
      </c>
      <c r="D12" s="32">
        <v>2017</v>
      </c>
      <c r="E12" s="32" t="s">
        <v>26</v>
      </c>
      <c r="F12" s="32" t="s">
        <v>19</v>
      </c>
      <c r="G12" s="32">
        <v>10000</v>
      </c>
      <c r="H12" s="18" t="s">
        <v>68</v>
      </c>
      <c r="I12" s="32"/>
      <c r="J12" s="32"/>
    </row>
    <row r="13" spans="1:11" s="45" customFormat="1" x14ac:dyDescent="0.25">
      <c r="A13" s="32">
        <f t="shared" si="0"/>
        <v>12</v>
      </c>
      <c r="B13" s="32" t="s">
        <v>11</v>
      </c>
      <c r="C13" s="32">
        <v>783</v>
      </c>
      <c r="D13" s="32">
        <v>2017</v>
      </c>
      <c r="E13" s="32" t="s">
        <v>13</v>
      </c>
      <c r="F13" s="32" t="s">
        <v>19</v>
      </c>
      <c r="G13" s="32">
        <v>5000</v>
      </c>
      <c r="H13" s="63" t="s">
        <v>68</v>
      </c>
      <c r="I13" s="32"/>
      <c r="J13" s="32"/>
    </row>
    <row r="14" spans="1:11" s="45" customFormat="1" x14ac:dyDescent="0.25">
      <c r="A14" s="32">
        <f t="shared" si="0"/>
        <v>13</v>
      </c>
      <c r="B14" s="32" t="s">
        <v>10</v>
      </c>
      <c r="C14" s="32">
        <v>797</v>
      </c>
      <c r="D14" s="32">
        <v>2017</v>
      </c>
      <c r="E14" s="32" t="s">
        <v>13</v>
      </c>
      <c r="F14" s="32" t="s">
        <v>15</v>
      </c>
      <c r="G14" s="32">
        <v>1250</v>
      </c>
      <c r="H14" s="18" t="s">
        <v>68</v>
      </c>
      <c r="I14" s="32"/>
      <c r="J14" s="32"/>
    </row>
    <row r="15" spans="1:11" s="45" customFormat="1" x14ac:dyDescent="0.25">
      <c r="A15" s="32">
        <f t="shared" si="0"/>
        <v>14</v>
      </c>
      <c r="B15" s="32" t="s">
        <v>34</v>
      </c>
      <c r="C15" s="32">
        <v>973</v>
      </c>
      <c r="D15" s="32">
        <v>2017</v>
      </c>
      <c r="E15" s="32" t="s">
        <v>13</v>
      </c>
      <c r="F15" s="32" t="s">
        <v>18</v>
      </c>
      <c r="G15" s="32">
        <v>1250</v>
      </c>
      <c r="H15" s="63" t="s">
        <v>68</v>
      </c>
      <c r="I15" s="32"/>
      <c r="J15" s="32"/>
    </row>
    <row r="16" spans="1:11" s="45" customFormat="1" x14ac:dyDescent="0.25">
      <c r="A16" s="32">
        <f t="shared" si="0"/>
        <v>15</v>
      </c>
      <c r="B16" s="32" t="s">
        <v>34</v>
      </c>
      <c r="C16" s="32">
        <v>1056</v>
      </c>
      <c r="D16" s="32">
        <v>2017</v>
      </c>
      <c r="E16" s="32" t="s">
        <v>65</v>
      </c>
      <c r="F16" s="32" t="s">
        <v>27</v>
      </c>
      <c r="G16" s="32">
        <v>10000</v>
      </c>
      <c r="H16" s="63" t="s">
        <v>68</v>
      </c>
      <c r="I16" s="32"/>
      <c r="J16" s="32"/>
    </row>
    <row r="17" spans="1:10" s="45" customFormat="1" x14ac:dyDescent="0.25">
      <c r="A17" s="32">
        <f t="shared" si="0"/>
        <v>16</v>
      </c>
      <c r="B17" s="32" t="s">
        <v>34</v>
      </c>
      <c r="C17" s="32">
        <v>1056</v>
      </c>
      <c r="D17" s="32">
        <v>2017</v>
      </c>
      <c r="E17" s="32" t="s">
        <v>13</v>
      </c>
      <c r="F17" s="32" t="s">
        <v>27</v>
      </c>
      <c r="G17" s="32">
        <v>1250</v>
      </c>
      <c r="H17" s="63" t="s">
        <v>68</v>
      </c>
      <c r="I17" s="32"/>
      <c r="J17" s="32"/>
    </row>
    <row r="18" spans="1:10" s="45" customFormat="1" x14ac:dyDescent="0.25">
      <c r="A18" s="32">
        <f t="shared" si="0"/>
        <v>17</v>
      </c>
      <c r="B18" s="32" t="s">
        <v>10</v>
      </c>
      <c r="C18" s="32">
        <v>1271</v>
      </c>
      <c r="D18" s="32">
        <v>2017</v>
      </c>
      <c r="E18" s="32" t="s">
        <v>13</v>
      </c>
      <c r="F18" s="32" t="s">
        <v>28</v>
      </c>
      <c r="G18" s="32">
        <v>1250</v>
      </c>
      <c r="H18" s="18" t="s">
        <v>68</v>
      </c>
      <c r="I18" s="32"/>
      <c r="J18" s="32"/>
    </row>
    <row r="19" spans="1:10" s="45" customFormat="1" x14ac:dyDescent="0.25">
      <c r="A19" s="32">
        <f t="shared" si="0"/>
        <v>18</v>
      </c>
      <c r="B19" s="32" t="s">
        <v>10</v>
      </c>
      <c r="C19" s="32">
        <v>1304</v>
      </c>
      <c r="D19" s="32">
        <v>2017</v>
      </c>
      <c r="E19" s="32" t="s">
        <v>26</v>
      </c>
      <c r="F19" s="32" t="s">
        <v>16</v>
      </c>
      <c r="G19" s="32">
        <v>2750</v>
      </c>
      <c r="H19" s="18" t="s">
        <v>68</v>
      </c>
      <c r="I19" s="32"/>
      <c r="J19" s="32"/>
    </row>
    <row r="20" spans="1:10" s="45" customFormat="1" x14ac:dyDescent="0.25">
      <c r="A20" s="32">
        <f t="shared" si="0"/>
        <v>19</v>
      </c>
      <c r="B20" s="32" t="s">
        <v>62</v>
      </c>
      <c r="C20" s="32">
        <v>1322</v>
      </c>
      <c r="D20" s="32">
        <v>2017</v>
      </c>
      <c r="E20" s="32" t="s">
        <v>64</v>
      </c>
      <c r="F20" s="32" t="s">
        <v>16</v>
      </c>
      <c r="G20" s="32"/>
      <c r="H20" s="63" t="s">
        <v>69</v>
      </c>
      <c r="I20" s="32"/>
      <c r="J20" s="32"/>
    </row>
    <row r="21" spans="1:10" s="45" customFormat="1" x14ac:dyDescent="0.25">
      <c r="A21" s="32">
        <f t="shared" si="0"/>
        <v>20</v>
      </c>
      <c r="B21" s="32" t="s">
        <v>34</v>
      </c>
      <c r="C21" s="32">
        <v>1366</v>
      </c>
      <c r="D21" s="32">
        <v>2017</v>
      </c>
      <c r="E21" s="32" t="s">
        <v>13</v>
      </c>
      <c r="F21" s="32" t="s">
        <v>21</v>
      </c>
      <c r="G21" s="32">
        <v>1250</v>
      </c>
      <c r="H21" s="63" t="s">
        <v>68</v>
      </c>
      <c r="I21" s="32"/>
      <c r="J21" s="32"/>
    </row>
    <row r="22" spans="1:10" s="45" customFormat="1" x14ac:dyDescent="0.25">
      <c r="A22" s="32">
        <f t="shared" si="0"/>
        <v>21</v>
      </c>
      <c r="B22" s="32" t="s">
        <v>11</v>
      </c>
      <c r="C22" s="32">
        <v>1541</v>
      </c>
      <c r="D22" s="32">
        <v>2017</v>
      </c>
      <c r="E22" s="32" t="s">
        <v>26</v>
      </c>
      <c r="F22" s="32" t="s">
        <v>23</v>
      </c>
      <c r="G22" s="32">
        <v>2750</v>
      </c>
      <c r="H22" s="18" t="s">
        <v>68</v>
      </c>
      <c r="I22" s="32"/>
      <c r="J22" s="32"/>
    </row>
    <row r="23" spans="1:10" s="45" customFormat="1" x14ac:dyDescent="0.25">
      <c r="A23" s="32">
        <f t="shared" si="0"/>
        <v>22</v>
      </c>
      <c r="B23" s="32" t="s">
        <v>34</v>
      </c>
      <c r="C23" s="32">
        <v>1558</v>
      </c>
      <c r="D23" s="32">
        <v>2017</v>
      </c>
      <c r="E23" s="32" t="s">
        <v>65</v>
      </c>
      <c r="F23" s="32" t="s">
        <v>27</v>
      </c>
      <c r="G23" s="32">
        <v>10000</v>
      </c>
      <c r="H23" s="63" t="s">
        <v>68</v>
      </c>
      <c r="I23" s="32"/>
      <c r="J23" s="32"/>
    </row>
    <row r="24" spans="1:10" s="45" customFormat="1" x14ac:dyDescent="0.25">
      <c r="A24" s="32">
        <f t="shared" si="0"/>
        <v>23</v>
      </c>
      <c r="B24" s="32" t="s">
        <v>34</v>
      </c>
      <c r="C24" s="32">
        <v>1627</v>
      </c>
      <c r="D24" s="32">
        <v>2017</v>
      </c>
      <c r="E24" s="32" t="s">
        <v>65</v>
      </c>
      <c r="F24" s="32" t="s">
        <v>19</v>
      </c>
      <c r="G24" s="32">
        <v>10000</v>
      </c>
      <c r="H24" s="63" t="s">
        <v>68</v>
      </c>
      <c r="I24" s="32"/>
      <c r="J24" s="32"/>
    </row>
    <row r="25" spans="1:10" s="45" customFormat="1" x14ac:dyDescent="0.25">
      <c r="A25" s="32">
        <f t="shared" si="0"/>
        <v>24</v>
      </c>
      <c r="B25" s="32" t="s">
        <v>34</v>
      </c>
      <c r="C25" s="32">
        <v>1627</v>
      </c>
      <c r="D25" s="32">
        <v>2017</v>
      </c>
      <c r="E25" s="32" t="s">
        <v>13</v>
      </c>
      <c r="F25" s="32" t="s">
        <v>19</v>
      </c>
      <c r="G25" s="32">
        <v>5000</v>
      </c>
      <c r="H25" s="63" t="s">
        <v>68</v>
      </c>
      <c r="I25" s="32"/>
      <c r="J25" s="32"/>
    </row>
    <row r="26" spans="1:10" s="45" customFormat="1" x14ac:dyDescent="0.25">
      <c r="A26" s="32">
        <f t="shared" si="0"/>
        <v>25</v>
      </c>
      <c r="B26" s="32" t="s">
        <v>10</v>
      </c>
      <c r="C26" s="32">
        <v>1638</v>
      </c>
      <c r="D26" s="32">
        <v>2017</v>
      </c>
      <c r="E26" s="32" t="s">
        <v>13</v>
      </c>
      <c r="F26" s="32" t="s">
        <v>16</v>
      </c>
      <c r="G26" s="32">
        <v>1250</v>
      </c>
      <c r="H26" s="18" t="s">
        <v>68</v>
      </c>
      <c r="I26" s="32"/>
      <c r="J26" s="32"/>
    </row>
    <row r="27" spans="1:10" s="45" customFormat="1" x14ac:dyDescent="0.25">
      <c r="A27" s="32">
        <f t="shared" si="0"/>
        <v>26</v>
      </c>
      <c r="B27" s="32" t="s">
        <v>10</v>
      </c>
      <c r="C27" s="32">
        <v>1769</v>
      </c>
      <c r="D27" s="32">
        <v>2017</v>
      </c>
      <c r="E27" s="32" t="s">
        <v>25</v>
      </c>
      <c r="F27" s="32" t="s">
        <v>17</v>
      </c>
      <c r="G27" s="32">
        <v>4750</v>
      </c>
      <c r="H27" s="18" t="s">
        <v>68</v>
      </c>
      <c r="I27" s="32"/>
      <c r="J27" s="32"/>
    </row>
    <row r="28" spans="1:10" s="45" customFormat="1" x14ac:dyDescent="0.25">
      <c r="A28" s="32">
        <f t="shared" si="0"/>
        <v>27</v>
      </c>
      <c r="B28" s="32" t="s">
        <v>10</v>
      </c>
      <c r="C28" s="32">
        <v>1769</v>
      </c>
      <c r="D28" s="32">
        <v>2017</v>
      </c>
      <c r="E28" s="32" t="s">
        <v>13</v>
      </c>
      <c r="F28" s="32" t="s">
        <v>17</v>
      </c>
      <c r="G28" s="32">
        <v>5000</v>
      </c>
      <c r="H28" s="18" t="s">
        <v>68</v>
      </c>
      <c r="I28" s="32"/>
      <c r="J28" s="32"/>
    </row>
    <row r="29" spans="1:10" s="45" customFormat="1" x14ac:dyDescent="0.25">
      <c r="A29" s="32">
        <f t="shared" si="0"/>
        <v>28</v>
      </c>
      <c r="B29" s="32" t="s">
        <v>11</v>
      </c>
      <c r="C29" s="32">
        <v>2096</v>
      </c>
      <c r="D29" s="32">
        <v>2017</v>
      </c>
      <c r="E29" s="32" t="s">
        <v>26</v>
      </c>
      <c r="F29" s="32" t="s">
        <v>27</v>
      </c>
      <c r="G29" s="32">
        <v>10000</v>
      </c>
      <c r="H29" s="63" t="s">
        <v>68</v>
      </c>
      <c r="I29" s="32"/>
      <c r="J29" s="32"/>
    </row>
    <row r="30" spans="1:10" s="45" customFormat="1" x14ac:dyDescent="0.25">
      <c r="A30" s="32">
        <f t="shared" si="0"/>
        <v>29</v>
      </c>
      <c r="B30" s="32" t="s">
        <v>10</v>
      </c>
      <c r="C30" s="32">
        <v>2199</v>
      </c>
      <c r="D30" s="32">
        <v>2017</v>
      </c>
      <c r="E30" s="32" t="s">
        <v>25</v>
      </c>
      <c r="F30" s="32" t="s">
        <v>71</v>
      </c>
      <c r="G30" s="32">
        <v>4750</v>
      </c>
      <c r="H30" s="63" t="s">
        <v>68</v>
      </c>
      <c r="I30" s="32"/>
      <c r="J30" s="32"/>
    </row>
    <row r="31" spans="1:10" s="45" customFormat="1" x14ac:dyDescent="0.25">
      <c r="A31" s="32">
        <f t="shared" si="0"/>
        <v>30</v>
      </c>
      <c r="B31" s="32" t="s">
        <v>10</v>
      </c>
      <c r="C31" s="32">
        <v>2218</v>
      </c>
      <c r="D31" s="32">
        <v>2017</v>
      </c>
      <c r="E31" s="32" t="s">
        <v>26</v>
      </c>
      <c r="F31" s="32" t="s">
        <v>23</v>
      </c>
      <c r="G31" s="32">
        <v>2750</v>
      </c>
      <c r="H31" s="18" t="s">
        <v>68</v>
      </c>
      <c r="I31" s="32"/>
      <c r="J31" s="32"/>
    </row>
    <row r="32" spans="1:10" s="45" customFormat="1" x14ac:dyDescent="0.25">
      <c r="A32" s="32">
        <f t="shared" si="0"/>
        <v>31</v>
      </c>
      <c r="B32" s="32" t="s">
        <v>10</v>
      </c>
      <c r="C32" s="32">
        <v>2220</v>
      </c>
      <c r="D32" s="32">
        <v>2017</v>
      </c>
      <c r="E32" s="32" t="s">
        <v>26</v>
      </c>
      <c r="F32" s="32" t="s">
        <v>21</v>
      </c>
      <c r="G32" s="32">
        <v>2750</v>
      </c>
      <c r="H32" s="18" t="s">
        <v>68</v>
      </c>
      <c r="I32" s="32"/>
      <c r="J32" s="32"/>
    </row>
    <row r="33" spans="1:10" s="45" customFormat="1" x14ac:dyDescent="0.25">
      <c r="A33" s="32">
        <f t="shared" si="0"/>
        <v>32</v>
      </c>
      <c r="B33" s="32" t="s">
        <v>10</v>
      </c>
      <c r="C33" s="32">
        <v>2348</v>
      </c>
      <c r="D33" s="32">
        <v>2017</v>
      </c>
      <c r="E33" s="32" t="s">
        <v>26</v>
      </c>
      <c r="F33" s="32" t="s">
        <v>21</v>
      </c>
      <c r="G33" s="32">
        <v>2750</v>
      </c>
      <c r="H33" s="18" t="s">
        <v>68</v>
      </c>
      <c r="I33" s="32"/>
      <c r="J33" s="32"/>
    </row>
    <row r="34" spans="1:10" s="45" customFormat="1" x14ac:dyDescent="0.25">
      <c r="A34" s="32">
        <f t="shared" si="0"/>
        <v>33</v>
      </c>
      <c r="B34" s="32" t="s">
        <v>10</v>
      </c>
      <c r="C34" s="32">
        <v>2490</v>
      </c>
      <c r="D34" s="32">
        <v>2017</v>
      </c>
      <c r="E34" s="32" t="s">
        <v>13</v>
      </c>
      <c r="F34" s="32" t="s">
        <v>70</v>
      </c>
      <c r="G34" s="32">
        <v>5000</v>
      </c>
      <c r="H34" s="18" t="s">
        <v>68</v>
      </c>
      <c r="I34" s="32"/>
      <c r="J34" s="32"/>
    </row>
    <row r="35" spans="1:10" s="45" customFormat="1" x14ac:dyDescent="0.25">
      <c r="A35" s="32">
        <f t="shared" si="0"/>
        <v>34</v>
      </c>
      <c r="B35" s="32" t="s">
        <v>11</v>
      </c>
      <c r="C35" s="32">
        <v>2522</v>
      </c>
      <c r="D35" s="32">
        <v>2017</v>
      </c>
      <c r="E35" s="32" t="s">
        <v>26</v>
      </c>
      <c r="F35" s="32" t="s">
        <v>21</v>
      </c>
      <c r="G35" s="32">
        <v>10000</v>
      </c>
      <c r="H35" s="18" t="s">
        <v>68</v>
      </c>
      <c r="I35" s="32"/>
      <c r="J35" s="32"/>
    </row>
    <row r="36" spans="1:10" s="45" customFormat="1" x14ac:dyDescent="0.25">
      <c r="A36" s="32">
        <f t="shared" si="0"/>
        <v>35</v>
      </c>
      <c r="B36" s="32" t="s">
        <v>10</v>
      </c>
      <c r="C36" s="32">
        <v>2547</v>
      </c>
      <c r="D36" s="32">
        <v>2017</v>
      </c>
      <c r="E36" s="32" t="s">
        <v>13</v>
      </c>
      <c r="F36" s="32" t="s">
        <v>54</v>
      </c>
      <c r="G36" s="32">
        <v>1250</v>
      </c>
      <c r="H36" s="18" t="s">
        <v>68</v>
      </c>
      <c r="I36" s="32"/>
      <c r="J36" s="32"/>
    </row>
    <row r="37" spans="1:10" s="45" customFormat="1" x14ac:dyDescent="0.25">
      <c r="A37" s="32">
        <f t="shared" si="0"/>
        <v>36</v>
      </c>
      <c r="B37" s="32" t="s">
        <v>10</v>
      </c>
      <c r="C37" s="32">
        <v>2677</v>
      </c>
      <c r="D37" s="32">
        <v>2017</v>
      </c>
      <c r="E37" s="32" t="s">
        <v>13</v>
      </c>
      <c r="F37" s="32" t="s">
        <v>54</v>
      </c>
      <c r="G37" s="32">
        <v>1250</v>
      </c>
      <c r="H37" s="18" t="s">
        <v>68</v>
      </c>
      <c r="I37" s="32"/>
      <c r="J37" s="32"/>
    </row>
    <row r="38" spans="1:10" s="45" customFormat="1" x14ac:dyDescent="0.25">
      <c r="A38" s="32">
        <f t="shared" si="0"/>
        <v>37</v>
      </c>
      <c r="B38" s="32" t="s">
        <v>10</v>
      </c>
      <c r="C38" s="32">
        <v>2693</v>
      </c>
      <c r="D38" s="32">
        <v>2017</v>
      </c>
      <c r="E38" s="32" t="s">
        <v>25</v>
      </c>
      <c r="F38" s="32" t="s">
        <v>19</v>
      </c>
      <c r="G38" s="32">
        <v>12000</v>
      </c>
      <c r="H38" s="18" t="s">
        <v>68</v>
      </c>
      <c r="I38" s="32"/>
      <c r="J38" s="32"/>
    </row>
    <row r="39" spans="1:10" s="45" customFormat="1" x14ac:dyDescent="0.25">
      <c r="A39" s="32">
        <f t="shared" si="0"/>
        <v>38</v>
      </c>
      <c r="B39" s="32" t="s">
        <v>10</v>
      </c>
      <c r="C39" s="32">
        <v>2709</v>
      </c>
      <c r="D39" s="32">
        <v>2017</v>
      </c>
      <c r="E39" s="32" t="s">
        <v>13</v>
      </c>
      <c r="F39" s="32" t="s">
        <v>41</v>
      </c>
      <c r="G39" s="32">
        <v>1250</v>
      </c>
      <c r="H39" s="18" t="s">
        <v>68</v>
      </c>
      <c r="I39" s="32"/>
      <c r="J39" s="32"/>
    </row>
    <row r="40" spans="1:10" s="45" customFormat="1" x14ac:dyDescent="0.25">
      <c r="A40" s="32">
        <f t="shared" si="0"/>
        <v>39</v>
      </c>
      <c r="B40" s="32" t="s">
        <v>10</v>
      </c>
      <c r="C40" s="32">
        <v>2768</v>
      </c>
      <c r="D40" s="32">
        <v>2017</v>
      </c>
      <c r="E40" s="32" t="s">
        <v>25</v>
      </c>
      <c r="F40" s="32" t="s">
        <v>19</v>
      </c>
      <c r="G40" s="32">
        <v>12000</v>
      </c>
      <c r="H40" s="18" t="s">
        <v>68</v>
      </c>
      <c r="I40" s="32"/>
      <c r="J40" s="32"/>
    </row>
    <row r="41" spans="1:10" s="45" customFormat="1" x14ac:dyDescent="0.25">
      <c r="A41" s="32">
        <f t="shared" si="0"/>
        <v>40</v>
      </c>
      <c r="B41" s="32" t="s">
        <v>10</v>
      </c>
      <c r="C41" s="32">
        <v>2807</v>
      </c>
      <c r="D41" s="32">
        <v>2017</v>
      </c>
      <c r="E41" s="32" t="s">
        <v>26</v>
      </c>
      <c r="F41" s="32" t="s">
        <v>14</v>
      </c>
      <c r="G41" s="32">
        <v>2750</v>
      </c>
      <c r="H41" s="18" t="s">
        <v>68</v>
      </c>
      <c r="I41" s="32"/>
      <c r="J41" s="32"/>
    </row>
    <row r="42" spans="1:10" s="45" customFormat="1" x14ac:dyDescent="0.25">
      <c r="A42" s="32">
        <f t="shared" si="0"/>
        <v>41</v>
      </c>
      <c r="B42" s="32" t="s">
        <v>10</v>
      </c>
      <c r="C42" s="32">
        <v>2807</v>
      </c>
      <c r="D42" s="32">
        <v>2017</v>
      </c>
      <c r="E42" s="32" t="s">
        <v>13</v>
      </c>
      <c r="F42" s="32" t="s">
        <v>14</v>
      </c>
      <c r="G42" s="32">
        <v>1250</v>
      </c>
      <c r="H42" s="63" t="s">
        <v>68</v>
      </c>
      <c r="I42" s="32"/>
      <c r="J42" s="32"/>
    </row>
    <row r="43" spans="1:10" s="45" customFormat="1" x14ac:dyDescent="0.25">
      <c r="A43" s="32">
        <f t="shared" si="0"/>
        <v>42</v>
      </c>
      <c r="B43" s="32" t="s">
        <v>11</v>
      </c>
      <c r="C43" s="32">
        <v>2822</v>
      </c>
      <c r="D43" s="32">
        <v>2017</v>
      </c>
      <c r="E43" s="32" t="s">
        <v>26</v>
      </c>
      <c r="F43" s="32" t="s">
        <v>17</v>
      </c>
      <c r="G43" s="32">
        <v>10000</v>
      </c>
      <c r="H43" s="18" t="s">
        <v>68</v>
      </c>
      <c r="I43" s="32"/>
      <c r="J43" s="32"/>
    </row>
    <row r="44" spans="1:10" s="45" customFormat="1" x14ac:dyDescent="0.25">
      <c r="A44" s="32">
        <f t="shared" si="0"/>
        <v>43</v>
      </c>
      <c r="B44" s="32" t="s">
        <v>10</v>
      </c>
      <c r="C44" s="32">
        <v>2944</v>
      </c>
      <c r="D44" s="32">
        <v>2017</v>
      </c>
      <c r="E44" s="32" t="s">
        <v>13</v>
      </c>
      <c r="F44" s="32" t="s">
        <v>16</v>
      </c>
      <c r="G44" s="32">
        <v>1250</v>
      </c>
      <c r="H44" s="18" t="s">
        <v>68</v>
      </c>
      <c r="I44" s="32"/>
      <c r="J44" s="32"/>
    </row>
    <row r="45" spans="1:10" s="45" customFormat="1" x14ac:dyDescent="0.25">
      <c r="A45" s="32">
        <f t="shared" si="0"/>
        <v>44</v>
      </c>
      <c r="B45" s="32" t="s">
        <v>10</v>
      </c>
      <c r="C45" s="32">
        <v>3023</v>
      </c>
      <c r="D45" s="32">
        <v>2017</v>
      </c>
      <c r="E45" s="32" t="s">
        <v>26</v>
      </c>
      <c r="F45" s="32" t="s">
        <v>18</v>
      </c>
      <c r="G45" s="32">
        <v>2750</v>
      </c>
      <c r="H45" s="18" t="s">
        <v>68</v>
      </c>
      <c r="I45" s="32"/>
      <c r="J45" s="32"/>
    </row>
    <row r="46" spans="1:10" s="45" customFormat="1" x14ac:dyDescent="0.25">
      <c r="A46" s="32">
        <f t="shared" si="0"/>
        <v>45</v>
      </c>
      <c r="B46" s="32" t="s">
        <v>10</v>
      </c>
      <c r="C46" s="32">
        <v>3240</v>
      </c>
      <c r="D46" s="32">
        <v>2017</v>
      </c>
      <c r="E46" s="32" t="s">
        <v>13</v>
      </c>
      <c r="F46" s="32" t="s">
        <v>17</v>
      </c>
      <c r="G46" s="32">
        <v>5000</v>
      </c>
      <c r="H46" s="18" t="s">
        <v>68</v>
      </c>
      <c r="I46" s="32"/>
      <c r="J46" s="32"/>
    </row>
    <row r="47" spans="1:10" s="45" customFormat="1" x14ac:dyDescent="0.25">
      <c r="A47" s="32">
        <f t="shared" si="0"/>
        <v>46</v>
      </c>
      <c r="B47" s="32" t="s">
        <v>10</v>
      </c>
      <c r="C47" s="32">
        <v>3498</v>
      </c>
      <c r="D47" s="32">
        <v>2017</v>
      </c>
      <c r="E47" s="32" t="s">
        <v>25</v>
      </c>
      <c r="F47" s="32" t="s">
        <v>41</v>
      </c>
      <c r="G47" s="32">
        <v>4750</v>
      </c>
      <c r="H47" s="18" t="s">
        <v>68</v>
      </c>
      <c r="I47" s="32"/>
      <c r="J47" s="32"/>
    </row>
    <row r="48" spans="1:10" s="45" customFormat="1" x14ac:dyDescent="0.25">
      <c r="A48" s="32">
        <f t="shared" si="0"/>
        <v>47</v>
      </c>
      <c r="B48" s="32" t="s">
        <v>10</v>
      </c>
      <c r="C48" s="32">
        <v>3518</v>
      </c>
      <c r="D48" s="32">
        <v>2017</v>
      </c>
      <c r="E48" s="32" t="s">
        <v>25</v>
      </c>
      <c r="F48" s="32" t="s">
        <v>41</v>
      </c>
      <c r="G48" s="32">
        <v>4750</v>
      </c>
      <c r="H48" s="18" t="s">
        <v>68</v>
      </c>
      <c r="I48" s="32"/>
      <c r="J48" s="32"/>
    </row>
    <row r="49" spans="1:10" s="45" customFormat="1" x14ac:dyDescent="0.25">
      <c r="A49" s="32">
        <f t="shared" si="0"/>
        <v>48</v>
      </c>
      <c r="B49" s="32" t="s">
        <v>10</v>
      </c>
      <c r="C49" s="32">
        <v>3519</v>
      </c>
      <c r="D49" s="32">
        <v>2017</v>
      </c>
      <c r="E49" s="32" t="s">
        <v>25</v>
      </c>
      <c r="F49" s="32" t="s">
        <v>41</v>
      </c>
      <c r="G49" s="32">
        <v>4750</v>
      </c>
      <c r="H49" s="18" t="s">
        <v>68</v>
      </c>
      <c r="I49" s="32"/>
      <c r="J49" s="32"/>
    </row>
    <row r="50" spans="1:10" s="45" customFormat="1" x14ac:dyDescent="0.25">
      <c r="A50" s="32">
        <f t="shared" si="0"/>
        <v>49</v>
      </c>
      <c r="B50" s="32" t="s">
        <v>10</v>
      </c>
      <c r="C50" s="32">
        <v>3527</v>
      </c>
      <c r="D50" s="32">
        <v>2017</v>
      </c>
      <c r="E50" s="32" t="s">
        <v>13</v>
      </c>
      <c r="F50" s="32" t="s">
        <v>54</v>
      </c>
      <c r="G50" s="32">
        <v>1250</v>
      </c>
      <c r="H50" s="18" t="s">
        <v>68</v>
      </c>
      <c r="I50" s="32"/>
      <c r="J50" s="32"/>
    </row>
    <row r="51" spans="1:10" s="45" customFormat="1" x14ac:dyDescent="0.25">
      <c r="A51" s="32">
        <f t="shared" si="0"/>
        <v>50</v>
      </c>
      <c r="B51" s="32" t="s">
        <v>10</v>
      </c>
      <c r="C51" s="32">
        <v>3646</v>
      </c>
      <c r="D51" s="32">
        <v>2017</v>
      </c>
      <c r="E51" s="32" t="s">
        <v>26</v>
      </c>
      <c r="F51" s="32" t="s">
        <v>14</v>
      </c>
      <c r="G51" s="32">
        <v>2750</v>
      </c>
      <c r="H51" s="18" t="s">
        <v>68</v>
      </c>
      <c r="I51" s="32"/>
      <c r="J51" s="32"/>
    </row>
    <row r="52" spans="1:10" s="45" customFormat="1" x14ac:dyDescent="0.25">
      <c r="A52" s="32">
        <f t="shared" si="0"/>
        <v>51</v>
      </c>
      <c r="B52" s="32" t="s">
        <v>10</v>
      </c>
      <c r="C52" s="32">
        <v>3653</v>
      </c>
      <c r="D52" s="32">
        <v>2017</v>
      </c>
      <c r="E52" s="32" t="s">
        <v>26</v>
      </c>
      <c r="F52" s="32" t="s">
        <v>15</v>
      </c>
      <c r="G52" s="32">
        <v>2750</v>
      </c>
      <c r="H52" s="18" t="s">
        <v>68</v>
      </c>
      <c r="I52" s="32"/>
      <c r="J52" s="32"/>
    </row>
    <row r="53" spans="1:10" s="45" customFormat="1" x14ac:dyDescent="0.25">
      <c r="A53" s="32">
        <f t="shared" si="0"/>
        <v>52</v>
      </c>
      <c r="B53" s="32" t="s">
        <v>10</v>
      </c>
      <c r="C53" s="32">
        <v>3657</v>
      </c>
      <c r="D53" s="32">
        <v>2017</v>
      </c>
      <c r="E53" s="32" t="s">
        <v>13</v>
      </c>
      <c r="F53" s="32" t="s">
        <v>16</v>
      </c>
      <c r="G53" s="32">
        <v>1250</v>
      </c>
      <c r="H53" s="18" t="s">
        <v>68</v>
      </c>
      <c r="I53" s="32"/>
      <c r="J53" s="32"/>
    </row>
    <row r="54" spans="1:10" s="45" customFormat="1" x14ac:dyDescent="0.25">
      <c r="A54" s="32">
        <f t="shared" si="0"/>
        <v>53</v>
      </c>
      <c r="B54" s="32" t="s">
        <v>10</v>
      </c>
      <c r="C54" s="32">
        <v>3984</v>
      </c>
      <c r="D54" s="32">
        <v>2017</v>
      </c>
      <c r="E54" s="32" t="s">
        <v>25</v>
      </c>
      <c r="F54" s="32" t="s">
        <v>27</v>
      </c>
      <c r="G54" s="32">
        <v>4750</v>
      </c>
      <c r="H54" s="18" t="s">
        <v>68</v>
      </c>
      <c r="I54" s="32"/>
      <c r="J54" s="32"/>
    </row>
    <row r="55" spans="1:10" s="45" customFormat="1" x14ac:dyDescent="0.25">
      <c r="A55" s="32">
        <f t="shared" si="0"/>
        <v>54</v>
      </c>
      <c r="B55" s="32" t="s">
        <v>10</v>
      </c>
      <c r="C55" s="32">
        <v>4001</v>
      </c>
      <c r="D55" s="32">
        <v>2017</v>
      </c>
      <c r="E55" s="32" t="s">
        <v>25</v>
      </c>
      <c r="F55" s="32" t="s">
        <v>16</v>
      </c>
      <c r="G55" s="32">
        <v>4750</v>
      </c>
      <c r="H55" s="18" t="s">
        <v>68</v>
      </c>
      <c r="I55" s="32"/>
      <c r="J55" s="32"/>
    </row>
    <row r="56" spans="1:10" s="45" customFormat="1" x14ac:dyDescent="0.25">
      <c r="A56" s="32">
        <f t="shared" si="0"/>
        <v>55</v>
      </c>
      <c r="B56" s="32" t="s">
        <v>10</v>
      </c>
      <c r="C56" s="32">
        <v>4149</v>
      </c>
      <c r="D56" s="32">
        <v>2017</v>
      </c>
      <c r="E56" s="32" t="s">
        <v>26</v>
      </c>
      <c r="F56" s="32" t="s">
        <v>19</v>
      </c>
      <c r="G56" s="32">
        <v>2750</v>
      </c>
      <c r="H56" s="18" t="s">
        <v>68</v>
      </c>
      <c r="I56" s="32"/>
      <c r="J56" s="32"/>
    </row>
    <row r="57" spans="1:10" s="45" customFormat="1" x14ac:dyDescent="0.25">
      <c r="A57" s="32">
        <f t="shared" si="0"/>
        <v>56</v>
      </c>
      <c r="B57" s="32" t="s">
        <v>10</v>
      </c>
      <c r="C57" s="32">
        <v>4730</v>
      </c>
      <c r="D57" s="32">
        <v>2017</v>
      </c>
      <c r="E57" s="32" t="s">
        <v>26</v>
      </c>
      <c r="F57" s="32" t="s">
        <v>19</v>
      </c>
      <c r="G57" s="32">
        <v>2750</v>
      </c>
      <c r="H57" s="18" t="s">
        <v>68</v>
      </c>
      <c r="I57" s="32"/>
      <c r="J57" s="32"/>
    </row>
    <row r="58" spans="1:10" s="45" customFormat="1" x14ac:dyDescent="0.25">
      <c r="A58" s="32">
        <f t="shared" si="0"/>
        <v>57</v>
      </c>
      <c r="B58" s="32" t="s">
        <v>10</v>
      </c>
      <c r="C58" s="32">
        <v>4746</v>
      </c>
      <c r="D58" s="32">
        <v>2017</v>
      </c>
      <c r="E58" s="32" t="s">
        <v>26</v>
      </c>
      <c r="F58" s="32" t="s">
        <v>16</v>
      </c>
      <c r="G58" s="32">
        <v>2750</v>
      </c>
      <c r="H58" s="18" t="s">
        <v>68</v>
      </c>
      <c r="I58" s="32"/>
      <c r="J58" s="32"/>
    </row>
    <row r="59" spans="1:10" s="45" customFormat="1" x14ac:dyDescent="0.25">
      <c r="A59" s="32">
        <f t="shared" si="0"/>
        <v>58</v>
      </c>
      <c r="B59" s="32" t="s">
        <v>10</v>
      </c>
      <c r="C59" s="32">
        <v>4961</v>
      </c>
      <c r="D59" s="32">
        <v>2017</v>
      </c>
      <c r="E59" s="32" t="s">
        <v>25</v>
      </c>
      <c r="F59" s="32" t="s">
        <v>27</v>
      </c>
      <c r="G59" s="32">
        <v>12000</v>
      </c>
      <c r="H59" s="18" t="s">
        <v>68</v>
      </c>
      <c r="I59" s="32"/>
      <c r="J59" s="32"/>
    </row>
    <row r="60" spans="1:10" s="45" customFormat="1" x14ac:dyDescent="0.25">
      <c r="A60" s="32">
        <f t="shared" si="0"/>
        <v>59</v>
      </c>
      <c r="B60" s="32" t="s">
        <v>10</v>
      </c>
      <c r="C60" s="32">
        <v>4987</v>
      </c>
      <c r="D60" s="32">
        <v>2017</v>
      </c>
      <c r="E60" s="32" t="s">
        <v>13</v>
      </c>
      <c r="F60" s="32" t="s">
        <v>54</v>
      </c>
      <c r="G60" s="32">
        <v>1250</v>
      </c>
      <c r="H60" s="18" t="s">
        <v>68</v>
      </c>
      <c r="I60" s="32"/>
      <c r="J60" s="32"/>
    </row>
    <row r="61" spans="1:10" s="45" customFormat="1" x14ac:dyDescent="0.25">
      <c r="A61" s="32">
        <f t="shared" si="0"/>
        <v>60</v>
      </c>
      <c r="B61" s="32" t="s">
        <v>10</v>
      </c>
      <c r="C61" s="32">
        <v>5094</v>
      </c>
      <c r="D61" s="32">
        <v>2017</v>
      </c>
      <c r="E61" s="32" t="s">
        <v>25</v>
      </c>
      <c r="F61" s="32" t="s">
        <v>23</v>
      </c>
      <c r="G61" s="32">
        <v>4750</v>
      </c>
      <c r="H61" s="18" t="s">
        <v>68</v>
      </c>
      <c r="I61" s="32"/>
      <c r="J61" s="32"/>
    </row>
    <row r="62" spans="1:10" s="45" customFormat="1" x14ac:dyDescent="0.25">
      <c r="A62" s="32">
        <f t="shared" si="0"/>
        <v>61</v>
      </c>
      <c r="B62" s="32" t="s">
        <v>10</v>
      </c>
      <c r="C62" s="32">
        <v>5149</v>
      </c>
      <c r="D62" s="32">
        <v>2017</v>
      </c>
      <c r="E62" s="32" t="s">
        <v>25</v>
      </c>
      <c r="F62" s="32" t="s">
        <v>23</v>
      </c>
      <c r="G62" s="32">
        <v>4750</v>
      </c>
      <c r="H62" s="18" t="s">
        <v>68</v>
      </c>
      <c r="I62" s="32"/>
      <c r="J62" s="32"/>
    </row>
    <row r="63" spans="1:10" s="45" customFormat="1" x14ac:dyDescent="0.25">
      <c r="A63" s="32">
        <f t="shared" si="0"/>
        <v>62</v>
      </c>
      <c r="B63" s="32" t="s">
        <v>10</v>
      </c>
      <c r="C63" s="32">
        <v>5357</v>
      </c>
      <c r="D63" s="32">
        <v>2017</v>
      </c>
      <c r="E63" s="32" t="s">
        <v>25</v>
      </c>
      <c r="F63" s="32" t="s">
        <v>15</v>
      </c>
      <c r="G63" s="32">
        <v>4750</v>
      </c>
      <c r="H63" s="18" t="s">
        <v>68</v>
      </c>
      <c r="I63" s="32"/>
      <c r="J63" s="32"/>
    </row>
    <row r="64" spans="1:10" s="45" customFormat="1" x14ac:dyDescent="0.25">
      <c r="A64" s="32">
        <f t="shared" si="0"/>
        <v>63</v>
      </c>
      <c r="B64" s="32" t="s">
        <v>10</v>
      </c>
      <c r="C64" s="32">
        <v>5362</v>
      </c>
      <c r="D64" s="32">
        <v>2017</v>
      </c>
      <c r="E64" s="32" t="s">
        <v>66</v>
      </c>
      <c r="F64" s="32" t="s">
        <v>16</v>
      </c>
      <c r="G64" s="32">
        <v>2750</v>
      </c>
      <c r="H64" s="18" t="s">
        <v>68</v>
      </c>
      <c r="I64" s="32"/>
      <c r="J64" s="32"/>
    </row>
    <row r="65" spans="1:10" s="45" customFormat="1" x14ac:dyDescent="0.25">
      <c r="A65" s="32">
        <f t="shared" si="0"/>
        <v>64</v>
      </c>
      <c r="B65" s="32" t="s">
        <v>10</v>
      </c>
      <c r="C65" s="32">
        <v>5365</v>
      </c>
      <c r="D65" s="32">
        <v>2017</v>
      </c>
      <c r="E65" s="32" t="s">
        <v>25</v>
      </c>
      <c r="F65" s="32" t="s">
        <v>15</v>
      </c>
      <c r="G65" s="32">
        <v>4750</v>
      </c>
      <c r="H65" s="18" t="s">
        <v>68</v>
      </c>
      <c r="I65" s="32"/>
      <c r="J65" s="32"/>
    </row>
    <row r="66" spans="1:10" s="45" customFormat="1" x14ac:dyDescent="0.25">
      <c r="A66" s="32">
        <f t="shared" si="0"/>
        <v>65</v>
      </c>
      <c r="B66" s="32" t="s">
        <v>10</v>
      </c>
      <c r="C66" s="32">
        <v>5379</v>
      </c>
      <c r="D66" s="32">
        <v>2017</v>
      </c>
      <c r="E66" s="32" t="s">
        <v>26</v>
      </c>
      <c r="F66" s="32" t="s">
        <v>16</v>
      </c>
      <c r="G66" s="32">
        <v>2750</v>
      </c>
      <c r="H66" s="18" t="s">
        <v>68</v>
      </c>
      <c r="I66" s="32"/>
      <c r="J66" s="32"/>
    </row>
    <row r="67" spans="1:10" s="45" customFormat="1" x14ac:dyDescent="0.25">
      <c r="A67" s="32">
        <f t="shared" si="0"/>
        <v>66</v>
      </c>
      <c r="B67" s="32" t="s">
        <v>10</v>
      </c>
      <c r="C67" s="32">
        <v>5410</v>
      </c>
      <c r="D67" s="32">
        <v>2017</v>
      </c>
      <c r="E67" s="32" t="s">
        <v>26</v>
      </c>
      <c r="F67" s="32" t="s">
        <v>16</v>
      </c>
      <c r="G67" s="32">
        <v>2750</v>
      </c>
      <c r="H67" s="18" t="s">
        <v>68</v>
      </c>
      <c r="I67" s="32"/>
      <c r="J67" s="32"/>
    </row>
    <row r="68" spans="1:10" s="45" customFormat="1" x14ac:dyDescent="0.25">
      <c r="A68" s="32">
        <f t="shared" ref="A68:A131" si="1">A67+1</f>
        <v>67</v>
      </c>
      <c r="B68" s="32" t="s">
        <v>10</v>
      </c>
      <c r="C68" s="32">
        <v>5413</v>
      </c>
      <c r="D68" s="32">
        <v>2017</v>
      </c>
      <c r="E68" s="32" t="s">
        <v>26</v>
      </c>
      <c r="F68" s="32" t="s">
        <v>29</v>
      </c>
      <c r="G68" s="32">
        <v>2750</v>
      </c>
      <c r="H68" s="18" t="s">
        <v>68</v>
      </c>
      <c r="I68" s="32"/>
      <c r="J68" s="32"/>
    </row>
    <row r="69" spans="1:10" s="45" customFormat="1" x14ac:dyDescent="0.25">
      <c r="A69" s="32">
        <f t="shared" si="1"/>
        <v>68</v>
      </c>
      <c r="B69" s="32" t="s">
        <v>10</v>
      </c>
      <c r="C69" s="32">
        <v>5413</v>
      </c>
      <c r="D69" s="32">
        <v>2017</v>
      </c>
      <c r="E69" s="32" t="s">
        <v>13</v>
      </c>
      <c r="F69" s="32" t="s">
        <v>29</v>
      </c>
      <c r="G69" s="32">
        <v>1250</v>
      </c>
      <c r="H69" s="63" t="s">
        <v>68</v>
      </c>
      <c r="I69" s="32"/>
      <c r="J69" s="32"/>
    </row>
    <row r="70" spans="1:10" s="45" customFormat="1" x14ac:dyDescent="0.25">
      <c r="A70" s="32">
        <f t="shared" si="1"/>
        <v>69</v>
      </c>
      <c r="B70" s="32" t="s">
        <v>10</v>
      </c>
      <c r="C70" s="32">
        <v>5416</v>
      </c>
      <c r="D70" s="32">
        <v>2017</v>
      </c>
      <c r="E70" s="32" t="s">
        <v>26</v>
      </c>
      <c r="F70" s="32" t="s">
        <v>16</v>
      </c>
      <c r="G70" s="32">
        <v>2750</v>
      </c>
      <c r="H70" s="18" t="s">
        <v>68</v>
      </c>
      <c r="I70" s="32"/>
      <c r="J70" s="32"/>
    </row>
    <row r="71" spans="1:10" s="45" customFormat="1" x14ac:dyDescent="0.25">
      <c r="A71" s="32">
        <f t="shared" si="1"/>
        <v>70</v>
      </c>
      <c r="B71" s="32" t="s">
        <v>10</v>
      </c>
      <c r="C71" s="32">
        <v>5420</v>
      </c>
      <c r="D71" s="32">
        <v>2017</v>
      </c>
      <c r="E71" s="32" t="s">
        <v>26</v>
      </c>
      <c r="F71" s="32" t="s">
        <v>16</v>
      </c>
      <c r="G71" s="32">
        <v>2750</v>
      </c>
      <c r="H71" s="18" t="s">
        <v>68</v>
      </c>
      <c r="I71" s="32"/>
      <c r="J71" s="32"/>
    </row>
    <row r="72" spans="1:10" s="45" customFormat="1" x14ac:dyDescent="0.25">
      <c r="A72" s="32">
        <f t="shared" si="1"/>
        <v>71</v>
      </c>
      <c r="B72" s="32" t="s">
        <v>10</v>
      </c>
      <c r="C72" s="32">
        <v>5425</v>
      </c>
      <c r="D72" s="32">
        <v>2017</v>
      </c>
      <c r="E72" s="32" t="s">
        <v>26</v>
      </c>
      <c r="F72" s="32" t="s">
        <v>19</v>
      </c>
      <c r="G72" s="32">
        <v>2750</v>
      </c>
      <c r="H72" s="18" t="s">
        <v>68</v>
      </c>
      <c r="I72" s="32"/>
      <c r="J72" s="32"/>
    </row>
    <row r="73" spans="1:10" s="45" customFormat="1" x14ac:dyDescent="0.25">
      <c r="A73" s="32">
        <f t="shared" si="1"/>
        <v>72</v>
      </c>
      <c r="B73" s="32" t="s">
        <v>10</v>
      </c>
      <c r="C73" s="32">
        <v>5425</v>
      </c>
      <c r="D73" s="32">
        <v>2017</v>
      </c>
      <c r="E73" s="32" t="s">
        <v>60</v>
      </c>
      <c r="F73" s="32" t="s">
        <v>19</v>
      </c>
      <c r="G73" s="32">
        <v>1250</v>
      </c>
      <c r="H73" s="63" t="s">
        <v>68</v>
      </c>
      <c r="I73" s="32"/>
      <c r="J73" s="32"/>
    </row>
    <row r="74" spans="1:10" s="45" customFormat="1" x14ac:dyDescent="0.25">
      <c r="A74" s="32">
        <f t="shared" si="1"/>
        <v>73</v>
      </c>
      <c r="B74" s="32" t="s">
        <v>10</v>
      </c>
      <c r="C74" s="32">
        <v>5766</v>
      </c>
      <c r="D74" s="32">
        <v>2017</v>
      </c>
      <c r="E74" s="32" t="s">
        <v>13</v>
      </c>
      <c r="F74" s="32" t="s">
        <v>16</v>
      </c>
      <c r="G74" s="32">
        <v>1250</v>
      </c>
      <c r="H74" s="18" t="s">
        <v>68</v>
      </c>
      <c r="I74" s="32"/>
      <c r="J74" s="32"/>
    </row>
    <row r="75" spans="1:10" s="45" customFormat="1" x14ac:dyDescent="0.25">
      <c r="A75" s="32">
        <f t="shared" si="1"/>
        <v>74</v>
      </c>
      <c r="B75" s="32" t="s">
        <v>10</v>
      </c>
      <c r="C75" s="32">
        <v>5796</v>
      </c>
      <c r="D75" s="32">
        <v>2017</v>
      </c>
      <c r="E75" s="32" t="s">
        <v>13</v>
      </c>
      <c r="F75" s="32" t="s">
        <v>16</v>
      </c>
      <c r="G75" s="32">
        <v>1250</v>
      </c>
      <c r="H75" s="18" t="s">
        <v>68</v>
      </c>
      <c r="I75" s="32"/>
      <c r="J75" s="32"/>
    </row>
    <row r="76" spans="1:10" s="45" customFormat="1" x14ac:dyDescent="0.25">
      <c r="A76" s="32">
        <f t="shared" si="1"/>
        <v>75</v>
      </c>
      <c r="B76" s="32" t="s">
        <v>10</v>
      </c>
      <c r="C76" s="32">
        <v>5931</v>
      </c>
      <c r="D76" s="32">
        <v>2017</v>
      </c>
      <c r="E76" s="32" t="s">
        <v>13</v>
      </c>
      <c r="F76" s="32" t="s">
        <v>71</v>
      </c>
      <c r="G76" s="32">
        <v>1250</v>
      </c>
      <c r="H76" s="18" t="s">
        <v>68</v>
      </c>
      <c r="I76" s="32"/>
      <c r="J76" s="32"/>
    </row>
    <row r="77" spans="1:10" s="45" customFormat="1" x14ac:dyDescent="0.25">
      <c r="A77" s="32">
        <f t="shared" si="1"/>
        <v>76</v>
      </c>
      <c r="B77" s="32" t="s">
        <v>10</v>
      </c>
      <c r="C77" s="32">
        <v>5933</v>
      </c>
      <c r="D77" s="32">
        <v>2017</v>
      </c>
      <c r="E77" s="32" t="s">
        <v>25</v>
      </c>
      <c r="F77" s="32" t="s">
        <v>20</v>
      </c>
      <c r="G77" s="32">
        <v>4750</v>
      </c>
      <c r="H77" s="18" t="s">
        <v>68</v>
      </c>
      <c r="I77" s="32"/>
      <c r="J77" s="32"/>
    </row>
    <row r="78" spans="1:10" s="33" customFormat="1" x14ac:dyDescent="0.25">
      <c r="A78" s="32">
        <f t="shared" si="1"/>
        <v>77</v>
      </c>
      <c r="B78" s="32" t="s">
        <v>10</v>
      </c>
      <c r="C78" s="32">
        <v>6154</v>
      </c>
      <c r="D78" s="32">
        <v>2017</v>
      </c>
      <c r="E78" s="32" t="s">
        <v>13</v>
      </c>
      <c r="F78" s="32" t="s">
        <v>22</v>
      </c>
      <c r="G78" s="32">
        <v>1250</v>
      </c>
      <c r="H78" s="18" t="s">
        <v>68</v>
      </c>
      <c r="I78" s="32"/>
      <c r="J78" s="32"/>
    </row>
    <row r="79" spans="1:10" s="33" customFormat="1" x14ac:dyDescent="0.25">
      <c r="A79" s="32">
        <f t="shared" si="1"/>
        <v>78</v>
      </c>
      <c r="B79" s="32" t="s">
        <v>10</v>
      </c>
      <c r="C79" s="32">
        <v>6158</v>
      </c>
      <c r="D79" s="32">
        <v>2017</v>
      </c>
      <c r="E79" s="32" t="s">
        <v>13</v>
      </c>
      <c r="F79" s="32" t="s">
        <v>22</v>
      </c>
      <c r="G79" s="32">
        <v>1250</v>
      </c>
      <c r="H79" s="18" t="s">
        <v>68</v>
      </c>
      <c r="I79" s="32"/>
      <c r="J79" s="32"/>
    </row>
    <row r="80" spans="1:10" s="45" customFormat="1" x14ac:dyDescent="0.25">
      <c r="A80" s="32">
        <f t="shared" si="1"/>
        <v>79</v>
      </c>
      <c r="B80" s="32" t="s">
        <v>10</v>
      </c>
      <c r="C80" s="32">
        <v>6352</v>
      </c>
      <c r="D80" s="32">
        <v>2017</v>
      </c>
      <c r="E80" s="32" t="s">
        <v>13</v>
      </c>
      <c r="F80" s="32" t="s">
        <v>22</v>
      </c>
      <c r="G80" s="32">
        <v>1250</v>
      </c>
      <c r="H80" s="18" t="s">
        <v>68</v>
      </c>
      <c r="I80" s="32"/>
      <c r="J80" s="32"/>
    </row>
    <row r="81" spans="1:10" s="45" customFormat="1" x14ac:dyDescent="0.25">
      <c r="A81" s="32">
        <f t="shared" si="1"/>
        <v>80</v>
      </c>
      <c r="B81" s="32" t="s">
        <v>10</v>
      </c>
      <c r="C81" s="32">
        <v>6490</v>
      </c>
      <c r="D81" s="32">
        <v>2017</v>
      </c>
      <c r="E81" s="32" t="s">
        <v>26</v>
      </c>
      <c r="F81" s="32" t="s">
        <v>16</v>
      </c>
      <c r="G81" s="32">
        <v>2750</v>
      </c>
      <c r="H81" s="18" t="s">
        <v>68</v>
      </c>
      <c r="I81" s="32"/>
      <c r="J81" s="32"/>
    </row>
    <row r="82" spans="1:10" s="45" customFormat="1" x14ac:dyDescent="0.25">
      <c r="A82" s="32">
        <f t="shared" si="1"/>
        <v>81</v>
      </c>
      <c r="B82" s="32" t="s">
        <v>10</v>
      </c>
      <c r="C82" s="32">
        <v>6522</v>
      </c>
      <c r="D82" s="32">
        <v>2017</v>
      </c>
      <c r="E82" s="32" t="s">
        <v>13</v>
      </c>
      <c r="F82" s="32" t="s">
        <v>16</v>
      </c>
      <c r="G82" s="32">
        <v>1250</v>
      </c>
      <c r="H82" s="18" t="s">
        <v>68</v>
      </c>
      <c r="I82" s="32"/>
      <c r="J82" s="32"/>
    </row>
    <row r="83" spans="1:10" s="45" customFormat="1" x14ac:dyDescent="0.25">
      <c r="A83" s="32">
        <f t="shared" si="1"/>
        <v>82</v>
      </c>
      <c r="B83" s="32" t="s">
        <v>10</v>
      </c>
      <c r="C83" s="32">
        <v>6538</v>
      </c>
      <c r="D83" s="32">
        <v>2017</v>
      </c>
      <c r="E83" s="32" t="s">
        <v>26</v>
      </c>
      <c r="F83" s="32" t="s">
        <v>23</v>
      </c>
      <c r="G83" s="32">
        <v>2750</v>
      </c>
      <c r="H83" s="18" t="s">
        <v>68</v>
      </c>
      <c r="I83" s="32"/>
      <c r="J83" s="32"/>
    </row>
    <row r="84" spans="1:10" s="45" customFormat="1" x14ac:dyDescent="0.25">
      <c r="A84" s="32">
        <f t="shared" si="1"/>
        <v>83</v>
      </c>
      <c r="B84" s="32" t="s">
        <v>10</v>
      </c>
      <c r="C84" s="32">
        <v>6579</v>
      </c>
      <c r="D84" s="32">
        <v>2017</v>
      </c>
      <c r="E84" s="32" t="s">
        <v>25</v>
      </c>
      <c r="F84" s="32" t="s">
        <v>20</v>
      </c>
      <c r="G84" s="32">
        <v>4750</v>
      </c>
      <c r="H84" s="18" t="s">
        <v>68</v>
      </c>
      <c r="I84" s="32"/>
      <c r="J84" s="32"/>
    </row>
    <row r="85" spans="1:10" s="45" customFormat="1" x14ac:dyDescent="0.25">
      <c r="A85" s="32">
        <f t="shared" si="1"/>
        <v>84</v>
      </c>
      <c r="B85" s="32" t="s">
        <v>10</v>
      </c>
      <c r="C85" s="32">
        <v>6600</v>
      </c>
      <c r="D85" s="32">
        <v>2017</v>
      </c>
      <c r="E85" s="32" t="s">
        <v>13</v>
      </c>
      <c r="F85" s="32" t="s">
        <v>23</v>
      </c>
      <c r="G85" s="32">
        <v>1250</v>
      </c>
      <c r="H85" s="18" t="s">
        <v>68</v>
      </c>
      <c r="I85" s="32"/>
      <c r="J85" s="32"/>
    </row>
    <row r="86" spans="1:10" s="45" customFormat="1" x14ac:dyDescent="0.25">
      <c r="A86" s="32">
        <f t="shared" si="1"/>
        <v>85</v>
      </c>
      <c r="B86" s="32" t="s">
        <v>10</v>
      </c>
      <c r="C86" s="32">
        <v>6613</v>
      </c>
      <c r="D86" s="32">
        <v>2017</v>
      </c>
      <c r="E86" s="32" t="s">
        <v>13</v>
      </c>
      <c r="F86" s="32" t="s">
        <v>17</v>
      </c>
      <c r="G86" s="32">
        <v>1250</v>
      </c>
      <c r="H86" s="18" t="s">
        <v>68</v>
      </c>
      <c r="I86" s="32"/>
      <c r="J86" s="32"/>
    </row>
    <row r="87" spans="1:10" s="45" customFormat="1" x14ac:dyDescent="0.25">
      <c r="A87" s="32">
        <f t="shared" si="1"/>
        <v>86</v>
      </c>
      <c r="B87" s="32" t="s">
        <v>10</v>
      </c>
      <c r="C87" s="32">
        <v>6633</v>
      </c>
      <c r="D87" s="32">
        <v>2017</v>
      </c>
      <c r="E87" s="32" t="s">
        <v>13</v>
      </c>
      <c r="F87" s="32" t="s">
        <v>17</v>
      </c>
      <c r="G87" s="32">
        <v>1250</v>
      </c>
      <c r="H87" s="18" t="s">
        <v>68</v>
      </c>
      <c r="I87" s="32"/>
      <c r="J87" s="32"/>
    </row>
    <row r="88" spans="1:10" s="45" customFormat="1" x14ac:dyDescent="0.25">
      <c r="A88" s="32">
        <f t="shared" si="1"/>
        <v>87</v>
      </c>
      <c r="B88" s="32" t="s">
        <v>10</v>
      </c>
      <c r="C88" s="32">
        <v>6647</v>
      </c>
      <c r="D88" s="32">
        <v>2017</v>
      </c>
      <c r="E88" s="32" t="s">
        <v>13</v>
      </c>
      <c r="F88" s="32" t="s">
        <v>17</v>
      </c>
      <c r="G88" s="32">
        <v>1250</v>
      </c>
      <c r="H88" s="18" t="s">
        <v>68</v>
      </c>
      <c r="I88" s="32"/>
      <c r="J88" s="32"/>
    </row>
    <row r="89" spans="1:10" s="45" customFormat="1" x14ac:dyDescent="0.25">
      <c r="A89" s="32">
        <f t="shared" si="1"/>
        <v>88</v>
      </c>
      <c r="B89" s="32" t="s">
        <v>10</v>
      </c>
      <c r="C89" s="32">
        <v>6648</v>
      </c>
      <c r="D89" s="32">
        <v>2017</v>
      </c>
      <c r="E89" s="32" t="s">
        <v>13</v>
      </c>
      <c r="F89" s="32" t="s">
        <v>17</v>
      </c>
      <c r="G89" s="32">
        <v>1250</v>
      </c>
      <c r="H89" s="18" t="s">
        <v>68</v>
      </c>
      <c r="I89" s="32"/>
      <c r="J89" s="32"/>
    </row>
    <row r="90" spans="1:10" s="45" customFormat="1" x14ac:dyDescent="0.25">
      <c r="A90" s="32">
        <f t="shared" si="1"/>
        <v>89</v>
      </c>
      <c r="B90" s="32" t="s">
        <v>10</v>
      </c>
      <c r="C90" s="32">
        <v>6736</v>
      </c>
      <c r="D90" s="32">
        <v>2017</v>
      </c>
      <c r="E90" s="32" t="s">
        <v>26</v>
      </c>
      <c r="F90" s="32" t="s">
        <v>20</v>
      </c>
      <c r="G90" s="32">
        <v>2750</v>
      </c>
      <c r="H90" s="18" t="s">
        <v>68</v>
      </c>
      <c r="I90" s="32"/>
      <c r="J90" s="32"/>
    </row>
    <row r="91" spans="1:10" s="45" customFormat="1" x14ac:dyDescent="0.25">
      <c r="A91" s="32">
        <f t="shared" si="1"/>
        <v>90</v>
      </c>
      <c r="B91" s="32" t="s">
        <v>10</v>
      </c>
      <c r="C91" s="32">
        <v>6837</v>
      </c>
      <c r="D91" s="32">
        <v>2017</v>
      </c>
      <c r="E91" s="32" t="s">
        <v>13</v>
      </c>
      <c r="F91" s="32" t="s">
        <v>17</v>
      </c>
      <c r="G91" s="32">
        <v>1250</v>
      </c>
      <c r="H91" s="18" t="s">
        <v>68</v>
      </c>
      <c r="I91" s="32"/>
      <c r="J91" s="32"/>
    </row>
    <row r="92" spans="1:10" s="45" customFormat="1" x14ac:dyDescent="0.25">
      <c r="A92" s="32">
        <f t="shared" si="1"/>
        <v>91</v>
      </c>
      <c r="B92" s="32" t="s">
        <v>10</v>
      </c>
      <c r="C92" s="32">
        <v>6916</v>
      </c>
      <c r="D92" s="32">
        <v>2017</v>
      </c>
      <c r="E92" s="32" t="s">
        <v>13</v>
      </c>
      <c r="F92" s="32" t="s">
        <v>22</v>
      </c>
      <c r="G92" s="32">
        <v>1250</v>
      </c>
      <c r="H92" s="18" t="s">
        <v>68</v>
      </c>
      <c r="I92" s="32"/>
      <c r="J92" s="32"/>
    </row>
    <row r="93" spans="1:10" s="45" customFormat="1" x14ac:dyDescent="0.25">
      <c r="A93" s="32">
        <f t="shared" si="1"/>
        <v>92</v>
      </c>
      <c r="B93" s="32" t="s">
        <v>10</v>
      </c>
      <c r="C93" s="32">
        <v>6916</v>
      </c>
      <c r="D93" s="32">
        <v>2017</v>
      </c>
      <c r="E93" s="32" t="s">
        <v>25</v>
      </c>
      <c r="F93" s="32" t="s">
        <v>22</v>
      </c>
      <c r="G93" s="32">
        <v>4750</v>
      </c>
      <c r="H93" s="18" t="s">
        <v>68</v>
      </c>
      <c r="I93" s="32"/>
      <c r="J93" s="32"/>
    </row>
    <row r="94" spans="1:10" s="45" customFormat="1" x14ac:dyDescent="0.25">
      <c r="A94" s="32">
        <f t="shared" si="1"/>
        <v>93</v>
      </c>
      <c r="B94" s="32" t="s">
        <v>10</v>
      </c>
      <c r="C94" s="32">
        <v>6918</v>
      </c>
      <c r="D94" s="32">
        <v>2017</v>
      </c>
      <c r="E94" s="32" t="s">
        <v>25</v>
      </c>
      <c r="F94" s="32" t="s">
        <v>22</v>
      </c>
      <c r="G94" s="32">
        <v>4750</v>
      </c>
      <c r="H94" s="18" t="s">
        <v>68</v>
      </c>
      <c r="I94" s="32"/>
      <c r="J94" s="32"/>
    </row>
    <row r="95" spans="1:10" s="45" customFormat="1" x14ac:dyDescent="0.25">
      <c r="A95" s="32">
        <f t="shared" si="1"/>
        <v>94</v>
      </c>
      <c r="B95" s="32" t="s">
        <v>10</v>
      </c>
      <c r="C95" s="32">
        <v>6918</v>
      </c>
      <c r="D95" s="32">
        <v>2017</v>
      </c>
      <c r="E95" s="32" t="s">
        <v>13</v>
      </c>
      <c r="F95" s="32" t="s">
        <v>22</v>
      </c>
      <c r="G95" s="32">
        <v>1250</v>
      </c>
      <c r="H95" s="18" t="s">
        <v>68</v>
      </c>
      <c r="I95" s="32"/>
      <c r="J95" s="32"/>
    </row>
    <row r="96" spans="1:10" s="45" customFormat="1" x14ac:dyDescent="0.25">
      <c r="A96" s="32">
        <f t="shared" si="1"/>
        <v>95</v>
      </c>
      <c r="B96" s="32" t="s">
        <v>10</v>
      </c>
      <c r="C96" s="32">
        <v>6979</v>
      </c>
      <c r="D96" s="32">
        <v>2017</v>
      </c>
      <c r="E96" s="32" t="s">
        <v>25</v>
      </c>
      <c r="F96" s="32" t="s">
        <v>22</v>
      </c>
      <c r="G96" s="32">
        <v>4750</v>
      </c>
      <c r="H96" s="18" t="s">
        <v>68</v>
      </c>
      <c r="I96" s="32"/>
      <c r="J96" s="32"/>
    </row>
    <row r="97" spans="1:10" s="45" customFormat="1" x14ac:dyDescent="0.25">
      <c r="A97" s="32">
        <f t="shared" si="1"/>
        <v>96</v>
      </c>
      <c r="B97" s="32" t="s">
        <v>10</v>
      </c>
      <c r="C97" s="32">
        <v>6979</v>
      </c>
      <c r="D97" s="32">
        <v>2017</v>
      </c>
      <c r="E97" s="32" t="s">
        <v>13</v>
      </c>
      <c r="F97" s="32" t="s">
        <v>22</v>
      </c>
      <c r="G97" s="32">
        <v>1250</v>
      </c>
      <c r="H97" s="18" t="s">
        <v>68</v>
      </c>
      <c r="I97" s="32"/>
      <c r="J97" s="32"/>
    </row>
    <row r="98" spans="1:10" s="45" customFormat="1" x14ac:dyDescent="0.25">
      <c r="A98" s="32">
        <f t="shared" si="1"/>
        <v>97</v>
      </c>
      <c r="B98" s="32" t="s">
        <v>10</v>
      </c>
      <c r="C98" s="32">
        <v>6981</v>
      </c>
      <c r="D98" s="32">
        <v>2017</v>
      </c>
      <c r="E98" s="32" t="s">
        <v>25</v>
      </c>
      <c r="F98" s="32" t="s">
        <v>22</v>
      </c>
      <c r="G98" s="32">
        <v>4750</v>
      </c>
      <c r="H98" s="18" t="s">
        <v>68</v>
      </c>
      <c r="I98" s="32"/>
      <c r="J98" s="32"/>
    </row>
    <row r="99" spans="1:10" s="45" customFormat="1" x14ac:dyDescent="0.25">
      <c r="A99" s="32">
        <f t="shared" si="1"/>
        <v>98</v>
      </c>
      <c r="B99" s="32" t="s">
        <v>10</v>
      </c>
      <c r="C99" s="32">
        <v>6981</v>
      </c>
      <c r="D99" s="32">
        <v>2017</v>
      </c>
      <c r="E99" s="32" t="s">
        <v>13</v>
      </c>
      <c r="F99" s="32" t="s">
        <v>22</v>
      </c>
      <c r="G99" s="32">
        <v>1250</v>
      </c>
      <c r="H99" s="18" t="s">
        <v>68</v>
      </c>
      <c r="I99" s="32"/>
      <c r="J99" s="32"/>
    </row>
    <row r="100" spans="1:10" s="45" customFormat="1" x14ac:dyDescent="0.25">
      <c r="A100" s="32">
        <f t="shared" si="1"/>
        <v>99</v>
      </c>
      <c r="B100" s="32" t="s">
        <v>10</v>
      </c>
      <c r="C100" s="32">
        <v>6995</v>
      </c>
      <c r="D100" s="32">
        <v>2017</v>
      </c>
      <c r="E100" s="32" t="s">
        <v>13</v>
      </c>
      <c r="F100" s="32" t="s">
        <v>24</v>
      </c>
      <c r="G100" s="32">
        <v>1250</v>
      </c>
      <c r="H100" s="18" t="s">
        <v>68</v>
      </c>
      <c r="I100" s="32"/>
      <c r="J100" s="32"/>
    </row>
    <row r="101" spans="1:10" s="45" customFormat="1" x14ac:dyDescent="0.25">
      <c r="A101" s="32">
        <f t="shared" si="1"/>
        <v>100</v>
      </c>
      <c r="B101" s="32" t="s">
        <v>10</v>
      </c>
      <c r="C101" s="32">
        <v>7101</v>
      </c>
      <c r="D101" s="32">
        <v>2017</v>
      </c>
      <c r="E101" s="32" t="s">
        <v>26</v>
      </c>
      <c r="F101" s="32" t="s">
        <v>23</v>
      </c>
      <c r="G101" s="32">
        <v>2750</v>
      </c>
      <c r="H101" s="63" t="s">
        <v>68</v>
      </c>
      <c r="I101" s="32"/>
      <c r="J101" s="32"/>
    </row>
    <row r="102" spans="1:10" s="45" customFormat="1" x14ac:dyDescent="0.25">
      <c r="A102" s="32">
        <f t="shared" si="1"/>
        <v>101</v>
      </c>
      <c r="B102" s="32" t="s">
        <v>10</v>
      </c>
      <c r="C102" s="32">
        <v>7101</v>
      </c>
      <c r="D102" s="32">
        <v>2017</v>
      </c>
      <c r="E102" s="32" t="s">
        <v>13</v>
      </c>
      <c r="F102" s="32" t="s">
        <v>23</v>
      </c>
      <c r="G102" s="32">
        <v>1250</v>
      </c>
      <c r="H102" s="18" t="s">
        <v>68</v>
      </c>
      <c r="I102" s="32"/>
      <c r="J102" s="32"/>
    </row>
    <row r="103" spans="1:10" s="45" customFormat="1" x14ac:dyDescent="0.25">
      <c r="A103" s="32">
        <f t="shared" si="1"/>
        <v>102</v>
      </c>
      <c r="B103" s="32" t="s">
        <v>10</v>
      </c>
      <c r="C103" s="32">
        <v>7112</v>
      </c>
      <c r="D103" s="32">
        <v>2017</v>
      </c>
      <c r="E103" s="32" t="s">
        <v>26</v>
      </c>
      <c r="F103" s="32" t="s">
        <v>54</v>
      </c>
      <c r="G103" s="32">
        <v>2750</v>
      </c>
      <c r="H103" s="18" t="s">
        <v>68</v>
      </c>
      <c r="I103" s="32"/>
      <c r="J103" s="32"/>
    </row>
    <row r="104" spans="1:10" s="45" customFormat="1" x14ac:dyDescent="0.25">
      <c r="A104" s="32">
        <f t="shared" si="1"/>
        <v>103</v>
      </c>
      <c r="B104" s="32" t="s">
        <v>10</v>
      </c>
      <c r="C104" s="32">
        <v>7373</v>
      </c>
      <c r="D104" s="32">
        <v>2017</v>
      </c>
      <c r="E104" s="32" t="s">
        <v>13</v>
      </c>
      <c r="F104" s="32" t="s">
        <v>20</v>
      </c>
      <c r="G104" s="32">
        <v>5000</v>
      </c>
      <c r="H104" s="63" t="s">
        <v>68</v>
      </c>
      <c r="I104" s="32"/>
      <c r="J104" s="32"/>
    </row>
    <row r="105" spans="1:10" s="45" customFormat="1" x14ac:dyDescent="0.25">
      <c r="A105" s="32">
        <f t="shared" si="1"/>
        <v>104</v>
      </c>
      <c r="B105" s="32" t="s">
        <v>10</v>
      </c>
      <c r="C105" s="32">
        <v>7434</v>
      </c>
      <c r="D105" s="32">
        <v>2017</v>
      </c>
      <c r="E105" s="32" t="s">
        <v>13</v>
      </c>
      <c r="F105" s="32" t="s">
        <v>17</v>
      </c>
      <c r="G105" s="32">
        <v>1250</v>
      </c>
      <c r="H105" s="18" t="s">
        <v>68</v>
      </c>
      <c r="I105" s="32"/>
      <c r="J105" s="32"/>
    </row>
    <row r="106" spans="1:10" s="45" customFormat="1" x14ac:dyDescent="0.25">
      <c r="A106" s="32">
        <f t="shared" si="1"/>
        <v>105</v>
      </c>
      <c r="B106" s="32" t="s">
        <v>10</v>
      </c>
      <c r="C106" s="32">
        <v>7533</v>
      </c>
      <c r="D106" s="32">
        <v>2017</v>
      </c>
      <c r="E106" s="32" t="s">
        <v>13</v>
      </c>
      <c r="F106" s="32" t="s">
        <v>27</v>
      </c>
      <c r="G106" s="32">
        <v>1250</v>
      </c>
      <c r="H106" s="18" t="s">
        <v>68</v>
      </c>
      <c r="I106" s="32"/>
      <c r="J106" s="32"/>
    </row>
    <row r="107" spans="1:10" s="45" customFormat="1" x14ac:dyDescent="0.25">
      <c r="A107" s="32">
        <f t="shared" si="1"/>
        <v>106</v>
      </c>
      <c r="B107" s="32" t="s">
        <v>10</v>
      </c>
      <c r="C107" s="32">
        <v>7603</v>
      </c>
      <c r="D107" s="32">
        <v>2017</v>
      </c>
      <c r="E107" s="32" t="s">
        <v>25</v>
      </c>
      <c r="F107" s="32" t="s">
        <v>16</v>
      </c>
      <c r="G107" s="32">
        <v>12000</v>
      </c>
      <c r="H107" s="63" t="s">
        <v>68</v>
      </c>
      <c r="I107" s="32"/>
      <c r="J107" s="32"/>
    </row>
    <row r="108" spans="1:10" s="45" customFormat="1" x14ac:dyDescent="0.25">
      <c r="A108" s="32">
        <f t="shared" si="1"/>
        <v>107</v>
      </c>
      <c r="B108" s="32" t="s">
        <v>10</v>
      </c>
      <c r="C108" s="32">
        <v>7620</v>
      </c>
      <c r="D108" s="32">
        <v>2017</v>
      </c>
      <c r="E108" s="32" t="s">
        <v>25</v>
      </c>
      <c r="F108" s="32" t="s">
        <v>29</v>
      </c>
      <c r="G108" s="32">
        <v>12000</v>
      </c>
      <c r="H108" s="18" t="s">
        <v>68</v>
      </c>
      <c r="I108" s="32"/>
      <c r="J108" s="32"/>
    </row>
    <row r="109" spans="1:10" s="45" customFormat="1" x14ac:dyDescent="0.25">
      <c r="A109" s="32">
        <f t="shared" si="1"/>
        <v>108</v>
      </c>
      <c r="B109" s="32" t="s">
        <v>10</v>
      </c>
      <c r="C109" s="32">
        <v>7750</v>
      </c>
      <c r="D109" s="32">
        <v>2017</v>
      </c>
      <c r="E109" s="32" t="s">
        <v>13</v>
      </c>
      <c r="F109" s="32" t="s">
        <v>16</v>
      </c>
      <c r="G109" s="32">
        <v>1250</v>
      </c>
      <c r="H109" s="18" t="s">
        <v>68</v>
      </c>
      <c r="I109" s="32"/>
      <c r="J109" s="32"/>
    </row>
    <row r="110" spans="1:10" s="45" customFormat="1" x14ac:dyDescent="0.25">
      <c r="A110" s="32">
        <f t="shared" si="1"/>
        <v>109</v>
      </c>
      <c r="B110" s="32" t="s">
        <v>10</v>
      </c>
      <c r="C110" s="32">
        <v>7845</v>
      </c>
      <c r="D110" s="32">
        <v>2017</v>
      </c>
      <c r="E110" s="32" t="s">
        <v>13</v>
      </c>
      <c r="F110" s="32" t="s">
        <v>16</v>
      </c>
      <c r="G110" s="32">
        <v>1250</v>
      </c>
      <c r="H110" s="18" t="s">
        <v>68</v>
      </c>
      <c r="I110" s="32"/>
      <c r="J110" s="32"/>
    </row>
    <row r="111" spans="1:10" s="45" customFormat="1" x14ac:dyDescent="0.25">
      <c r="A111" s="32">
        <f t="shared" si="1"/>
        <v>110</v>
      </c>
      <c r="B111" s="32" t="s">
        <v>10</v>
      </c>
      <c r="C111" s="32">
        <v>8068</v>
      </c>
      <c r="D111" s="32">
        <v>2017</v>
      </c>
      <c r="E111" s="32" t="s">
        <v>26</v>
      </c>
      <c r="F111" s="32" t="s">
        <v>24</v>
      </c>
      <c r="G111" s="32">
        <v>2750</v>
      </c>
      <c r="H111" s="18" t="s">
        <v>68</v>
      </c>
      <c r="I111" s="32"/>
      <c r="J111" s="32"/>
    </row>
    <row r="112" spans="1:10" s="45" customFormat="1" x14ac:dyDescent="0.25">
      <c r="A112" s="32">
        <f t="shared" si="1"/>
        <v>111</v>
      </c>
      <c r="B112" s="32" t="s">
        <v>10</v>
      </c>
      <c r="C112" s="32">
        <v>8096</v>
      </c>
      <c r="D112" s="32">
        <v>2017</v>
      </c>
      <c r="E112" s="32" t="s">
        <v>13</v>
      </c>
      <c r="F112" s="32" t="s">
        <v>22</v>
      </c>
      <c r="G112" s="32">
        <v>1250</v>
      </c>
      <c r="H112" s="18" t="s">
        <v>68</v>
      </c>
      <c r="I112" s="32"/>
      <c r="J112" s="32"/>
    </row>
    <row r="113" spans="1:10" s="45" customFormat="1" x14ac:dyDescent="0.25">
      <c r="A113" s="32">
        <f t="shared" si="1"/>
        <v>112</v>
      </c>
      <c r="B113" s="32" t="s">
        <v>10</v>
      </c>
      <c r="C113" s="32">
        <v>8143</v>
      </c>
      <c r="D113" s="32">
        <v>2017</v>
      </c>
      <c r="E113" s="32" t="s">
        <v>13</v>
      </c>
      <c r="F113" s="32" t="s">
        <v>72</v>
      </c>
      <c r="G113" s="32">
        <v>5000</v>
      </c>
      <c r="H113" s="63" t="s">
        <v>68</v>
      </c>
      <c r="I113" s="32"/>
      <c r="J113" s="32"/>
    </row>
    <row r="114" spans="1:10" s="45" customFormat="1" x14ac:dyDescent="0.25">
      <c r="A114" s="32">
        <f t="shared" si="1"/>
        <v>113</v>
      </c>
      <c r="B114" s="32" t="s">
        <v>10</v>
      </c>
      <c r="C114" s="32">
        <v>8299</v>
      </c>
      <c r="D114" s="32">
        <v>2017</v>
      </c>
      <c r="E114" s="32" t="s">
        <v>26</v>
      </c>
      <c r="F114" s="32" t="s">
        <v>24</v>
      </c>
      <c r="G114" s="32">
        <v>2750</v>
      </c>
      <c r="H114" s="18" t="s">
        <v>68</v>
      </c>
      <c r="I114" s="32"/>
      <c r="J114" s="32"/>
    </row>
    <row r="115" spans="1:10" s="45" customFormat="1" x14ac:dyDescent="0.25">
      <c r="A115" s="32">
        <f t="shared" si="1"/>
        <v>114</v>
      </c>
      <c r="B115" s="32" t="s">
        <v>10</v>
      </c>
      <c r="C115" s="32">
        <v>8384</v>
      </c>
      <c r="D115" s="32">
        <v>2017</v>
      </c>
      <c r="E115" s="32" t="s">
        <v>26</v>
      </c>
      <c r="F115" s="32" t="s">
        <v>73</v>
      </c>
      <c r="G115" s="32">
        <v>2750</v>
      </c>
      <c r="H115" s="18" t="s">
        <v>68</v>
      </c>
      <c r="I115" s="32"/>
      <c r="J115" s="32"/>
    </row>
    <row r="116" spans="1:10" s="45" customFormat="1" x14ac:dyDescent="0.25">
      <c r="A116" s="32">
        <f t="shared" si="1"/>
        <v>115</v>
      </c>
      <c r="B116" s="32" t="s">
        <v>10</v>
      </c>
      <c r="C116" s="32">
        <v>8449</v>
      </c>
      <c r="D116" s="32">
        <v>2017</v>
      </c>
      <c r="E116" s="32" t="s">
        <v>25</v>
      </c>
      <c r="F116" s="32" t="s">
        <v>74</v>
      </c>
      <c r="G116" s="32">
        <v>4750</v>
      </c>
      <c r="H116" s="18" t="s">
        <v>68</v>
      </c>
      <c r="I116" s="32"/>
      <c r="J116" s="32"/>
    </row>
    <row r="117" spans="1:10" s="45" customFormat="1" x14ac:dyDescent="0.25">
      <c r="A117" s="32">
        <f t="shared" si="1"/>
        <v>116</v>
      </c>
      <c r="B117" s="32" t="s">
        <v>10</v>
      </c>
      <c r="C117" s="32">
        <v>8538</v>
      </c>
      <c r="D117" s="32">
        <v>2017</v>
      </c>
      <c r="E117" s="32" t="s">
        <v>25</v>
      </c>
      <c r="F117" s="32" t="s">
        <v>23</v>
      </c>
      <c r="G117" s="32">
        <v>4750</v>
      </c>
      <c r="H117" s="18" t="s">
        <v>68</v>
      </c>
      <c r="I117" s="32"/>
      <c r="J117" s="32"/>
    </row>
    <row r="118" spans="1:10" s="45" customFormat="1" x14ac:dyDescent="0.25">
      <c r="A118" s="32">
        <f t="shared" si="1"/>
        <v>117</v>
      </c>
      <c r="B118" s="32" t="s">
        <v>10</v>
      </c>
      <c r="C118" s="32">
        <v>8601</v>
      </c>
      <c r="D118" s="32">
        <v>2017</v>
      </c>
      <c r="E118" s="32" t="s">
        <v>13</v>
      </c>
      <c r="F118" s="32" t="s">
        <v>23</v>
      </c>
      <c r="G118" s="32">
        <v>1250</v>
      </c>
      <c r="H118" s="63" t="s">
        <v>68</v>
      </c>
      <c r="I118" s="32"/>
      <c r="J118" s="32"/>
    </row>
    <row r="119" spans="1:10" s="45" customFormat="1" x14ac:dyDescent="0.25">
      <c r="A119" s="32">
        <f t="shared" si="1"/>
        <v>118</v>
      </c>
      <c r="B119" s="32" t="s">
        <v>10</v>
      </c>
      <c r="C119" s="32">
        <v>8844</v>
      </c>
      <c r="D119" s="32">
        <v>2017</v>
      </c>
      <c r="E119" s="32" t="s">
        <v>25</v>
      </c>
      <c r="F119" s="32" t="s">
        <v>21</v>
      </c>
      <c r="G119" s="32">
        <v>4750</v>
      </c>
      <c r="H119" s="18" t="s">
        <v>68</v>
      </c>
      <c r="I119" s="32"/>
      <c r="J119" s="32"/>
    </row>
    <row r="120" spans="1:10" s="45" customFormat="1" x14ac:dyDescent="0.25">
      <c r="A120" s="32">
        <f t="shared" si="1"/>
        <v>119</v>
      </c>
      <c r="B120" s="32" t="s">
        <v>10</v>
      </c>
      <c r="C120" s="32">
        <v>8921</v>
      </c>
      <c r="D120" s="32">
        <v>2017</v>
      </c>
      <c r="E120" s="32" t="s">
        <v>26</v>
      </c>
      <c r="F120" s="32" t="s">
        <v>27</v>
      </c>
      <c r="G120" s="32">
        <v>2750</v>
      </c>
      <c r="H120" s="18" t="s">
        <v>68</v>
      </c>
      <c r="I120" s="32"/>
      <c r="J120" s="32"/>
    </row>
    <row r="121" spans="1:10" s="45" customFormat="1" x14ac:dyDescent="0.25">
      <c r="A121" s="32">
        <f t="shared" si="1"/>
        <v>120</v>
      </c>
      <c r="B121" s="32" t="s">
        <v>10</v>
      </c>
      <c r="C121" s="32">
        <v>8938</v>
      </c>
      <c r="D121" s="32">
        <v>2017</v>
      </c>
      <c r="E121" s="32" t="s">
        <v>13</v>
      </c>
      <c r="F121" s="32" t="s">
        <v>41</v>
      </c>
      <c r="G121" s="32">
        <v>1250</v>
      </c>
      <c r="H121" s="63" t="s">
        <v>68</v>
      </c>
      <c r="I121" s="32"/>
      <c r="J121" s="32"/>
    </row>
    <row r="122" spans="1:10" s="45" customFormat="1" x14ac:dyDescent="0.25">
      <c r="A122" s="32">
        <f t="shared" si="1"/>
        <v>121</v>
      </c>
      <c r="B122" s="32" t="s">
        <v>10</v>
      </c>
      <c r="C122" s="32">
        <v>9096</v>
      </c>
      <c r="D122" s="32">
        <v>2017</v>
      </c>
      <c r="E122" s="32" t="s">
        <v>13</v>
      </c>
      <c r="F122" s="32" t="s">
        <v>54</v>
      </c>
      <c r="G122" s="32">
        <v>1250</v>
      </c>
      <c r="H122" s="18" t="s">
        <v>68</v>
      </c>
      <c r="I122" s="32"/>
      <c r="J122" s="32"/>
    </row>
    <row r="123" spans="1:10" s="45" customFormat="1" x14ac:dyDescent="0.25">
      <c r="A123" s="32">
        <f t="shared" si="1"/>
        <v>122</v>
      </c>
      <c r="B123" s="32" t="s">
        <v>10</v>
      </c>
      <c r="C123" s="32">
        <v>9177</v>
      </c>
      <c r="D123" s="32">
        <v>2017</v>
      </c>
      <c r="E123" s="32" t="s">
        <v>26</v>
      </c>
      <c r="F123" s="32" t="s">
        <v>24</v>
      </c>
      <c r="G123" s="32">
        <v>2750</v>
      </c>
      <c r="H123" s="18" t="s">
        <v>68</v>
      </c>
      <c r="I123" s="32"/>
      <c r="J123" s="32"/>
    </row>
    <row r="124" spans="1:10" s="45" customFormat="1" x14ac:dyDescent="0.25">
      <c r="A124" s="32">
        <f t="shared" si="1"/>
        <v>123</v>
      </c>
      <c r="B124" s="32" t="s">
        <v>10</v>
      </c>
      <c r="C124" s="32">
        <v>9273</v>
      </c>
      <c r="D124" s="32">
        <v>2017</v>
      </c>
      <c r="E124" s="32" t="s">
        <v>13</v>
      </c>
      <c r="F124" s="32" t="s">
        <v>27</v>
      </c>
      <c r="G124" s="32">
        <v>1250</v>
      </c>
      <c r="H124" s="18" t="s">
        <v>68</v>
      </c>
      <c r="I124" s="32"/>
      <c r="J124" s="32"/>
    </row>
    <row r="125" spans="1:10" s="45" customFormat="1" x14ac:dyDescent="0.25">
      <c r="A125" s="32">
        <f t="shared" si="1"/>
        <v>124</v>
      </c>
      <c r="B125" s="32" t="s">
        <v>10</v>
      </c>
      <c r="C125" s="32">
        <v>9307</v>
      </c>
      <c r="D125" s="32">
        <v>2017</v>
      </c>
      <c r="E125" s="32" t="s">
        <v>13</v>
      </c>
      <c r="F125" s="32" t="s">
        <v>29</v>
      </c>
      <c r="G125" s="32">
        <v>1250</v>
      </c>
      <c r="H125" s="18" t="s">
        <v>68</v>
      </c>
      <c r="I125" s="32"/>
      <c r="J125" s="32"/>
    </row>
    <row r="126" spans="1:10" s="45" customFormat="1" x14ac:dyDescent="0.25">
      <c r="A126" s="32">
        <f t="shared" si="1"/>
        <v>125</v>
      </c>
      <c r="B126" s="32" t="s">
        <v>10</v>
      </c>
      <c r="C126" s="32">
        <v>9435</v>
      </c>
      <c r="D126" s="32">
        <v>2017</v>
      </c>
      <c r="E126" s="32" t="s">
        <v>26</v>
      </c>
      <c r="F126" s="32" t="s">
        <v>19</v>
      </c>
      <c r="G126" s="32">
        <v>2750</v>
      </c>
      <c r="H126" s="18" t="s">
        <v>68</v>
      </c>
      <c r="I126" s="32"/>
      <c r="J126" s="32"/>
    </row>
    <row r="127" spans="1:10" s="45" customFormat="1" x14ac:dyDescent="0.25">
      <c r="A127" s="32">
        <f t="shared" si="1"/>
        <v>126</v>
      </c>
      <c r="B127" s="32" t="s">
        <v>10</v>
      </c>
      <c r="C127" s="32">
        <v>9474</v>
      </c>
      <c r="D127" s="32">
        <v>2017</v>
      </c>
      <c r="E127" s="32" t="s">
        <v>25</v>
      </c>
      <c r="F127" s="32" t="s">
        <v>18</v>
      </c>
      <c r="G127" s="32">
        <v>4750</v>
      </c>
      <c r="H127" s="63" t="s">
        <v>68</v>
      </c>
      <c r="I127" s="32"/>
      <c r="J127" s="32"/>
    </row>
    <row r="128" spans="1:10" s="45" customFormat="1" x14ac:dyDescent="0.25">
      <c r="A128" s="32">
        <f t="shared" si="1"/>
        <v>127</v>
      </c>
      <c r="B128" s="32" t="s">
        <v>10</v>
      </c>
      <c r="C128" s="32">
        <v>9495</v>
      </c>
      <c r="D128" s="32">
        <v>2017</v>
      </c>
      <c r="E128" s="32" t="s">
        <v>25</v>
      </c>
      <c r="F128" s="32" t="s">
        <v>22</v>
      </c>
      <c r="G128" s="32">
        <v>4750</v>
      </c>
      <c r="H128" s="18" t="s">
        <v>68</v>
      </c>
      <c r="I128" s="32"/>
      <c r="J128" s="32"/>
    </row>
    <row r="129" spans="1:10" s="45" customFormat="1" x14ac:dyDescent="0.25">
      <c r="A129" s="32">
        <f t="shared" si="1"/>
        <v>128</v>
      </c>
      <c r="B129" s="32" t="s">
        <v>10</v>
      </c>
      <c r="C129" s="32">
        <v>9495</v>
      </c>
      <c r="D129" s="32">
        <v>2017</v>
      </c>
      <c r="E129" s="32" t="s">
        <v>13</v>
      </c>
      <c r="F129" s="32" t="s">
        <v>22</v>
      </c>
      <c r="G129" s="32">
        <v>1250</v>
      </c>
      <c r="H129" s="18" t="s">
        <v>68</v>
      </c>
      <c r="I129" s="32"/>
      <c r="J129" s="32"/>
    </row>
    <row r="130" spans="1:10" s="45" customFormat="1" x14ac:dyDescent="0.25">
      <c r="A130" s="32">
        <f t="shared" si="1"/>
        <v>129</v>
      </c>
      <c r="B130" s="32" t="s">
        <v>10</v>
      </c>
      <c r="C130" s="32">
        <v>9499</v>
      </c>
      <c r="D130" s="32">
        <v>2017</v>
      </c>
      <c r="E130" s="32" t="s">
        <v>25</v>
      </c>
      <c r="F130" s="32" t="s">
        <v>22</v>
      </c>
      <c r="G130" s="32">
        <v>4750</v>
      </c>
      <c r="H130" s="18" t="s">
        <v>68</v>
      </c>
      <c r="I130" s="32"/>
      <c r="J130" s="32"/>
    </row>
    <row r="131" spans="1:10" s="45" customFormat="1" x14ac:dyDescent="0.25">
      <c r="A131" s="32">
        <f t="shared" si="1"/>
        <v>130</v>
      </c>
      <c r="B131" s="32" t="s">
        <v>10</v>
      </c>
      <c r="C131" s="32">
        <v>9499</v>
      </c>
      <c r="D131" s="32">
        <v>2017</v>
      </c>
      <c r="E131" s="32" t="s">
        <v>13</v>
      </c>
      <c r="F131" s="32" t="s">
        <v>22</v>
      </c>
      <c r="G131" s="32">
        <v>1250</v>
      </c>
      <c r="H131" s="18" t="s">
        <v>68</v>
      </c>
      <c r="I131" s="32"/>
      <c r="J131" s="32"/>
    </row>
    <row r="132" spans="1:10" s="45" customFormat="1" x14ac:dyDescent="0.25">
      <c r="A132" s="32">
        <f t="shared" ref="A132:A195" si="2">A131+1</f>
        <v>131</v>
      </c>
      <c r="B132" s="32" t="s">
        <v>10</v>
      </c>
      <c r="C132" s="32">
        <v>9508</v>
      </c>
      <c r="D132" s="32">
        <v>2017</v>
      </c>
      <c r="E132" s="32" t="s">
        <v>13</v>
      </c>
      <c r="F132" s="32" t="s">
        <v>22</v>
      </c>
      <c r="G132" s="32">
        <v>1250</v>
      </c>
      <c r="H132" s="18" t="s">
        <v>68</v>
      </c>
      <c r="I132" s="32"/>
      <c r="J132" s="32"/>
    </row>
    <row r="133" spans="1:10" s="45" customFormat="1" x14ac:dyDescent="0.25">
      <c r="A133" s="32">
        <f t="shared" si="2"/>
        <v>132</v>
      </c>
      <c r="B133" s="32" t="s">
        <v>10</v>
      </c>
      <c r="C133" s="32">
        <v>9622</v>
      </c>
      <c r="D133" s="32">
        <v>2017</v>
      </c>
      <c r="E133" s="32" t="s">
        <v>26</v>
      </c>
      <c r="F133" s="32" t="s">
        <v>24</v>
      </c>
      <c r="G133" s="32">
        <v>2750</v>
      </c>
      <c r="H133" s="18" t="s">
        <v>68</v>
      </c>
      <c r="I133" s="32"/>
      <c r="J133" s="32"/>
    </row>
    <row r="134" spans="1:10" s="45" customFormat="1" x14ac:dyDescent="0.25">
      <c r="A134" s="32">
        <f t="shared" si="2"/>
        <v>133</v>
      </c>
      <c r="B134" s="32" t="s">
        <v>10</v>
      </c>
      <c r="C134" s="32">
        <v>10099</v>
      </c>
      <c r="D134" s="32">
        <v>2017</v>
      </c>
      <c r="E134" s="32" t="s">
        <v>13</v>
      </c>
      <c r="F134" s="32" t="s">
        <v>41</v>
      </c>
      <c r="G134" s="32">
        <v>1250</v>
      </c>
      <c r="H134" s="18" t="s">
        <v>68</v>
      </c>
      <c r="I134" s="32"/>
      <c r="J134" s="32"/>
    </row>
    <row r="135" spans="1:10" s="45" customFormat="1" x14ac:dyDescent="0.25">
      <c r="A135" s="32">
        <f t="shared" si="2"/>
        <v>134</v>
      </c>
      <c r="B135" s="32" t="s">
        <v>10</v>
      </c>
      <c r="C135" s="32">
        <v>10270</v>
      </c>
      <c r="D135" s="32">
        <v>2017</v>
      </c>
      <c r="E135" s="32" t="s">
        <v>26</v>
      </c>
      <c r="F135" s="32" t="s">
        <v>22</v>
      </c>
      <c r="G135" s="32">
        <v>2750</v>
      </c>
      <c r="H135" s="18" t="s">
        <v>68</v>
      </c>
      <c r="I135" s="32"/>
      <c r="J135" s="32"/>
    </row>
    <row r="136" spans="1:10" s="45" customFormat="1" x14ac:dyDescent="0.25">
      <c r="A136" s="32">
        <f t="shared" si="2"/>
        <v>135</v>
      </c>
      <c r="B136" s="32" t="s">
        <v>10</v>
      </c>
      <c r="C136" s="32">
        <v>10318</v>
      </c>
      <c r="D136" s="32">
        <v>2017</v>
      </c>
      <c r="E136" s="32" t="s">
        <v>26</v>
      </c>
      <c r="F136" s="32" t="s">
        <v>17</v>
      </c>
      <c r="G136" s="32">
        <v>2750</v>
      </c>
      <c r="H136" s="18" t="s">
        <v>68</v>
      </c>
      <c r="I136" s="32"/>
      <c r="J136" s="32"/>
    </row>
    <row r="137" spans="1:10" s="45" customFormat="1" x14ac:dyDescent="0.25">
      <c r="A137" s="32">
        <f t="shared" si="2"/>
        <v>136</v>
      </c>
      <c r="B137" s="32" t="s">
        <v>10</v>
      </c>
      <c r="C137" s="32">
        <v>10389</v>
      </c>
      <c r="D137" s="32">
        <v>2017</v>
      </c>
      <c r="E137" s="32" t="s">
        <v>25</v>
      </c>
      <c r="F137" s="32" t="s">
        <v>22</v>
      </c>
      <c r="G137" s="32">
        <v>4750</v>
      </c>
      <c r="H137" s="18" t="s">
        <v>68</v>
      </c>
      <c r="I137" s="32"/>
      <c r="J137" s="32"/>
    </row>
    <row r="138" spans="1:10" s="45" customFormat="1" x14ac:dyDescent="0.25">
      <c r="A138" s="32">
        <f t="shared" si="2"/>
        <v>137</v>
      </c>
      <c r="B138" s="32" t="s">
        <v>10</v>
      </c>
      <c r="C138" s="32">
        <v>10389</v>
      </c>
      <c r="D138" s="32">
        <v>2017</v>
      </c>
      <c r="E138" s="32" t="s">
        <v>13</v>
      </c>
      <c r="F138" s="32" t="s">
        <v>22</v>
      </c>
      <c r="G138" s="32">
        <v>1250</v>
      </c>
      <c r="H138" s="18" t="s">
        <v>68</v>
      </c>
      <c r="I138" s="32"/>
      <c r="J138" s="32"/>
    </row>
    <row r="139" spans="1:10" s="45" customFormat="1" x14ac:dyDescent="0.25">
      <c r="A139" s="32">
        <f t="shared" si="2"/>
        <v>138</v>
      </c>
      <c r="B139" s="32" t="s">
        <v>10</v>
      </c>
      <c r="C139" s="32">
        <v>10390</v>
      </c>
      <c r="D139" s="32">
        <v>2017</v>
      </c>
      <c r="E139" s="32" t="s">
        <v>25</v>
      </c>
      <c r="F139" s="32" t="s">
        <v>22</v>
      </c>
      <c r="G139" s="32">
        <v>4750</v>
      </c>
      <c r="H139" s="18" t="s">
        <v>68</v>
      </c>
      <c r="I139" s="32"/>
      <c r="J139" s="32"/>
    </row>
    <row r="140" spans="1:10" s="45" customFormat="1" x14ac:dyDescent="0.25">
      <c r="A140" s="32">
        <f t="shared" si="2"/>
        <v>139</v>
      </c>
      <c r="B140" s="32" t="s">
        <v>10</v>
      </c>
      <c r="C140" s="32">
        <v>10390</v>
      </c>
      <c r="D140" s="32">
        <v>2017</v>
      </c>
      <c r="E140" s="32" t="s">
        <v>13</v>
      </c>
      <c r="F140" s="32" t="s">
        <v>22</v>
      </c>
      <c r="G140" s="32">
        <v>1250</v>
      </c>
      <c r="H140" s="18" t="s">
        <v>68</v>
      </c>
      <c r="I140" s="32"/>
      <c r="J140" s="32"/>
    </row>
    <row r="141" spans="1:10" s="45" customFormat="1" x14ac:dyDescent="0.25">
      <c r="A141" s="32">
        <f t="shared" si="2"/>
        <v>140</v>
      </c>
      <c r="B141" s="32" t="s">
        <v>10</v>
      </c>
      <c r="C141" s="32">
        <v>10406</v>
      </c>
      <c r="D141" s="32">
        <v>2017</v>
      </c>
      <c r="E141" s="32" t="s">
        <v>13</v>
      </c>
      <c r="F141" s="32" t="s">
        <v>24</v>
      </c>
      <c r="G141" s="32">
        <v>1250</v>
      </c>
      <c r="H141" s="63" t="s">
        <v>68</v>
      </c>
      <c r="I141" s="32"/>
      <c r="J141" s="32"/>
    </row>
    <row r="142" spans="1:10" s="45" customFormat="1" x14ac:dyDescent="0.25">
      <c r="A142" s="32">
        <f t="shared" si="2"/>
        <v>141</v>
      </c>
      <c r="B142" s="32" t="s">
        <v>10</v>
      </c>
      <c r="C142" s="32">
        <v>10409</v>
      </c>
      <c r="D142" s="32">
        <v>2017</v>
      </c>
      <c r="E142" s="32" t="s">
        <v>26</v>
      </c>
      <c r="F142" s="32" t="s">
        <v>24</v>
      </c>
      <c r="G142" s="32">
        <v>2750</v>
      </c>
      <c r="H142" s="18" t="s">
        <v>68</v>
      </c>
      <c r="I142" s="32"/>
      <c r="J142" s="32"/>
    </row>
    <row r="143" spans="1:10" s="45" customFormat="1" x14ac:dyDescent="0.25">
      <c r="A143" s="32">
        <f t="shared" si="2"/>
        <v>142</v>
      </c>
      <c r="B143" s="32" t="s">
        <v>10</v>
      </c>
      <c r="C143" s="32">
        <v>10502</v>
      </c>
      <c r="D143" s="32">
        <v>2017</v>
      </c>
      <c r="E143" s="32" t="s">
        <v>13</v>
      </c>
      <c r="F143" s="32" t="s">
        <v>16</v>
      </c>
      <c r="G143" s="32">
        <v>1250</v>
      </c>
      <c r="H143" s="18" t="s">
        <v>68</v>
      </c>
      <c r="I143" s="32"/>
      <c r="J143" s="32"/>
    </row>
    <row r="144" spans="1:10" s="45" customFormat="1" x14ac:dyDescent="0.25">
      <c r="A144" s="32">
        <f t="shared" si="2"/>
        <v>143</v>
      </c>
      <c r="B144" s="32" t="s">
        <v>10</v>
      </c>
      <c r="C144" s="32">
        <v>10577</v>
      </c>
      <c r="D144" s="32">
        <v>2017</v>
      </c>
      <c r="E144" s="32" t="s">
        <v>13</v>
      </c>
      <c r="F144" s="32" t="s">
        <v>54</v>
      </c>
      <c r="G144" s="32">
        <v>5000</v>
      </c>
      <c r="H144" s="18" t="s">
        <v>68</v>
      </c>
      <c r="I144" s="32"/>
      <c r="J144" s="32"/>
    </row>
    <row r="145" spans="1:10" s="45" customFormat="1" x14ac:dyDescent="0.25">
      <c r="A145" s="32">
        <f t="shared" si="2"/>
        <v>144</v>
      </c>
      <c r="B145" s="32" t="s">
        <v>10</v>
      </c>
      <c r="C145" s="32">
        <v>10577</v>
      </c>
      <c r="D145" s="32">
        <v>2017</v>
      </c>
      <c r="E145" s="32" t="s">
        <v>25</v>
      </c>
      <c r="F145" s="32" t="s">
        <v>54</v>
      </c>
      <c r="G145" s="32">
        <v>4750</v>
      </c>
      <c r="H145" s="18" t="s">
        <v>68</v>
      </c>
      <c r="I145" s="32"/>
      <c r="J145" s="32"/>
    </row>
    <row r="146" spans="1:10" s="45" customFormat="1" x14ac:dyDescent="0.25">
      <c r="A146" s="32">
        <f t="shared" si="2"/>
        <v>145</v>
      </c>
      <c r="B146" s="32" t="s">
        <v>10</v>
      </c>
      <c r="C146" s="32">
        <v>10680</v>
      </c>
      <c r="D146" s="32">
        <v>2017</v>
      </c>
      <c r="E146" s="32" t="s">
        <v>26</v>
      </c>
      <c r="F146" s="32" t="s">
        <v>27</v>
      </c>
      <c r="G146" s="32">
        <v>2750</v>
      </c>
      <c r="H146" s="18" t="s">
        <v>68</v>
      </c>
      <c r="I146" s="32"/>
      <c r="J146" s="32"/>
    </row>
    <row r="147" spans="1:10" s="45" customFormat="1" x14ac:dyDescent="0.25">
      <c r="A147" s="32">
        <f t="shared" si="2"/>
        <v>146</v>
      </c>
      <c r="B147" s="32" t="s">
        <v>10</v>
      </c>
      <c r="C147" s="32">
        <v>10805</v>
      </c>
      <c r="D147" s="32">
        <v>2017</v>
      </c>
      <c r="E147" s="32" t="s">
        <v>26</v>
      </c>
      <c r="F147" s="32" t="s">
        <v>24</v>
      </c>
      <c r="G147" s="32">
        <v>2750</v>
      </c>
      <c r="H147" s="18" t="s">
        <v>68</v>
      </c>
      <c r="I147" s="32"/>
      <c r="J147" s="32"/>
    </row>
    <row r="148" spans="1:10" s="45" customFormat="1" x14ac:dyDescent="0.25">
      <c r="A148" s="32">
        <f t="shared" si="2"/>
        <v>147</v>
      </c>
      <c r="B148" s="32" t="s">
        <v>10</v>
      </c>
      <c r="C148" s="32">
        <v>10868</v>
      </c>
      <c r="D148" s="32">
        <v>2017</v>
      </c>
      <c r="E148" s="32" t="s">
        <v>26</v>
      </c>
      <c r="F148" s="32" t="s">
        <v>27</v>
      </c>
      <c r="G148" s="32">
        <v>10000</v>
      </c>
      <c r="H148" s="18" t="s">
        <v>68</v>
      </c>
      <c r="I148" s="32"/>
      <c r="J148" s="32"/>
    </row>
    <row r="149" spans="1:10" s="45" customFormat="1" x14ac:dyDescent="0.25">
      <c r="A149" s="32">
        <f t="shared" si="2"/>
        <v>148</v>
      </c>
      <c r="B149" s="32" t="s">
        <v>10</v>
      </c>
      <c r="C149" s="32">
        <v>10868</v>
      </c>
      <c r="D149" s="32">
        <v>2017</v>
      </c>
      <c r="E149" s="32" t="s">
        <v>13</v>
      </c>
      <c r="F149" s="32" t="s">
        <v>27</v>
      </c>
      <c r="G149" s="32">
        <v>5000</v>
      </c>
      <c r="H149" s="63" t="s">
        <v>68</v>
      </c>
      <c r="I149" s="32"/>
      <c r="J149" s="32"/>
    </row>
    <row r="150" spans="1:10" s="45" customFormat="1" x14ac:dyDescent="0.25">
      <c r="A150" s="32">
        <f t="shared" si="2"/>
        <v>149</v>
      </c>
      <c r="B150" s="32" t="s">
        <v>10</v>
      </c>
      <c r="C150" s="32">
        <v>11777</v>
      </c>
      <c r="D150" s="32">
        <v>2017</v>
      </c>
      <c r="E150" s="32" t="s">
        <v>13</v>
      </c>
      <c r="F150" s="32" t="s">
        <v>18</v>
      </c>
      <c r="G150" s="32">
        <v>1250</v>
      </c>
      <c r="H150" s="63" t="s">
        <v>68</v>
      </c>
      <c r="I150" s="32"/>
      <c r="J150" s="32"/>
    </row>
    <row r="151" spans="1:10" s="45" customFormat="1" x14ac:dyDescent="0.25">
      <c r="A151" s="32">
        <f t="shared" si="2"/>
        <v>150</v>
      </c>
      <c r="B151" s="32" t="s">
        <v>10</v>
      </c>
      <c r="C151" s="32">
        <v>11786</v>
      </c>
      <c r="D151" s="32">
        <v>2017</v>
      </c>
      <c r="E151" s="32" t="s">
        <v>13</v>
      </c>
      <c r="F151" s="32" t="s">
        <v>18</v>
      </c>
      <c r="G151" s="32">
        <v>1250</v>
      </c>
      <c r="H151" s="63" t="s">
        <v>68</v>
      </c>
      <c r="I151" s="32"/>
      <c r="J151" s="32"/>
    </row>
    <row r="152" spans="1:10" s="45" customFormat="1" x14ac:dyDescent="0.25">
      <c r="A152" s="32">
        <f t="shared" si="2"/>
        <v>151</v>
      </c>
      <c r="B152" s="32" t="s">
        <v>10</v>
      </c>
      <c r="C152" s="32">
        <v>11796</v>
      </c>
      <c r="D152" s="32">
        <v>2017</v>
      </c>
      <c r="E152" s="32" t="s">
        <v>25</v>
      </c>
      <c r="F152" s="32" t="s">
        <v>28</v>
      </c>
      <c r="G152" s="32">
        <v>4750</v>
      </c>
      <c r="H152" s="18" t="s">
        <v>68</v>
      </c>
      <c r="I152" s="32"/>
      <c r="J152" s="32"/>
    </row>
    <row r="153" spans="1:10" s="45" customFormat="1" x14ac:dyDescent="0.25">
      <c r="A153" s="32">
        <f t="shared" si="2"/>
        <v>152</v>
      </c>
      <c r="B153" s="32" t="s">
        <v>10</v>
      </c>
      <c r="C153" s="32">
        <v>11822</v>
      </c>
      <c r="D153" s="32">
        <v>2017</v>
      </c>
      <c r="E153" s="32" t="s">
        <v>13</v>
      </c>
      <c r="F153" s="32" t="s">
        <v>22</v>
      </c>
      <c r="G153" s="32">
        <v>1250</v>
      </c>
      <c r="H153" s="63" t="s">
        <v>68</v>
      </c>
      <c r="I153" s="32"/>
      <c r="J153" s="32"/>
    </row>
    <row r="154" spans="1:10" s="45" customFormat="1" x14ac:dyDescent="0.25">
      <c r="A154" s="32">
        <f t="shared" si="2"/>
        <v>153</v>
      </c>
      <c r="B154" s="32" t="s">
        <v>10</v>
      </c>
      <c r="C154" s="32">
        <v>11939</v>
      </c>
      <c r="D154" s="32">
        <v>2017</v>
      </c>
      <c r="E154" s="32" t="s">
        <v>25</v>
      </c>
      <c r="F154" s="32" t="s">
        <v>17</v>
      </c>
      <c r="G154" s="32">
        <v>4750</v>
      </c>
      <c r="H154" s="18" t="s">
        <v>68</v>
      </c>
      <c r="I154" s="32"/>
      <c r="J154" s="32"/>
    </row>
    <row r="155" spans="1:10" s="45" customFormat="1" x14ac:dyDescent="0.25">
      <c r="A155" s="32">
        <f t="shared" si="2"/>
        <v>154</v>
      </c>
      <c r="B155" s="32" t="s">
        <v>10</v>
      </c>
      <c r="C155" s="32">
        <v>12093</v>
      </c>
      <c r="D155" s="32">
        <v>2017</v>
      </c>
      <c r="E155" s="32" t="s">
        <v>26</v>
      </c>
      <c r="F155" s="32" t="s">
        <v>16</v>
      </c>
      <c r="G155" s="32">
        <v>2750</v>
      </c>
      <c r="H155" s="18" t="s">
        <v>68</v>
      </c>
      <c r="I155" s="32"/>
      <c r="J155" s="32"/>
    </row>
    <row r="156" spans="1:10" s="45" customFormat="1" x14ac:dyDescent="0.25">
      <c r="A156" s="32">
        <f t="shared" si="2"/>
        <v>155</v>
      </c>
      <c r="B156" s="32" t="s">
        <v>10</v>
      </c>
      <c r="C156" s="32">
        <v>12145</v>
      </c>
      <c r="D156" s="32">
        <v>2017</v>
      </c>
      <c r="E156" s="32" t="s">
        <v>26</v>
      </c>
      <c r="F156" s="32" t="s">
        <v>16</v>
      </c>
      <c r="G156" s="32">
        <v>10000</v>
      </c>
      <c r="H156" s="63" t="s">
        <v>68</v>
      </c>
      <c r="I156" s="32"/>
      <c r="J156" s="32"/>
    </row>
    <row r="157" spans="1:10" s="45" customFormat="1" x14ac:dyDescent="0.25">
      <c r="A157" s="32">
        <f t="shared" si="2"/>
        <v>156</v>
      </c>
      <c r="B157" s="32" t="s">
        <v>10</v>
      </c>
      <c r="C157" s="32">
        <v>12376</v>
      </c>
      <c r="D157" s="32">
        <v>2017</v>
      </c>
      <c r="E157" s="32" t="s">
        <v>13</v>
      </c>
      <c r="F157" s="32" t="s">
        <v>41</v>
      </c>
      <c r="G157" s="32">
        <v>1250</v>
      </c>
      <c r="H157" s="63" t="s">
        <v>68</v>
      </c>
      <c r="I157" s="32"/>
      <c r="J157" s="32"/>
    </row>
    <row r="158" spans="1:10" s="45" customFormat="1" x14ac:dyDescent="0.25">
      <c r="A158" s="32">
        <f t="shared" si="2"/>
        <v>157</v>
      </c>
      <c r="B158" s="32" t="s">
        <v>10</v>
      </c>
      <c r="C158" s="32">
        <v>12429</v>
      </c>
      <c r="D158" s="32">
        <v>2017</v>
      </c>
      <c r="E158" s="32" t="s">
        <v>26</v>
      </c>
      <c r="F158" s="32" t="s">
        <v>24</v>
      </c>
      <c r="G158" s="32">
        <v>2750</v>
      </c>
      <c r="H158" s="18" t="s">
        <v>68</v>
      </c>
      <c r="I158" s="32"/>
      <c r="J158" s="32"/>
    </row>
    <row r="159" spans="1:10" s="45" customFormat="1" x14ac:dyDescent="0.25">
      <c r="A159" s="32">
        <f t="shared" si="2"/>
        <v>158</v>
      </c>
      <c r="B159" s="32" t="s">
        <v>10</v>
      </c>
      <c r="C159" s="32">
        <v>12451</v>
      </c>
      <c r="D159" s="32">
        <v>2017</v>
      </c>
      <c r="E159" s="32" t="s">
        <v>13</v>
      </c>
      <c r="F159" s="32" t="s">
        <v>41</v>
      </c>
      <c r="G159" s="32">
        <v>1250</v>
      </c>
      <c r="H159" s="18" t="s">
        <v>68</v>
      </c>
      <c r="I159" s="32"/>
      <c r="J159" s="32"/>
    </row>
    <row r="160" spans="1:10" s="45" customFormat="1" x14ac:dyDescent="0.25">
      <c r="A160" s="32">
        <f t="shared" si="2"/>
        <v>159</v>
      </c>
      <c r="B160" s="32" t="s">
        <v>10</v>
      </c>
      <c r="C160" s="32">
        <v>12564</v>
      </c>
      <c r="D160" s="32">
        <v>2017</v>
      </c>
      <c r="E160" s="32" t="s">
        <v>26</v>
      </c>
      <c r="F160" s="32" t="s">
        <v>24</v>
      </c>
      <c r="G160" s="32">
        <v>2750</v>
      </c>
      <c r="H160" s="18" t="s">
        <v>68</v>
      </c>
      <c r="I160" s="32"/>
      <c r="J160" s="32"/>
    </row>
    <row r="161" spans="1:10" s="45" customFormat="1" x14ac:dyDescent="0.25">
      <c r="A161" s="32">
        <f t="shared" si="2"/>
        <v>160</v>
      </c>
      <c r="B161" s="32" t="s">
        <v>10</v>
      </c>
      <c r="C161" s="32">
        <v>12564</v>
      </c>
      <c r="D161" s="32">
        <v>2017</v>
      </c>
      <c r="E161" s="32" t="s">
        <v>13</v>
      </c>
      <c r="F161" s="32" t="s">
        <v>24</v>
      </c>
      <c r="G161" s="32">
        <v>5000</v>
      </c>
      <c r="H161" s="18" t="s">
        <v>68</v>
      </c>
      <c r="I161" s="32"/>
      <c r="J161" s="32"/>
    </row>
    <row r="162" spans="1:10" s="45" customFormat="1" x14ac:dyDescent="0.25">
      <c r="A162" s="32">
        <f t="shared" si="2"/>
        <v>161</v>
      </c>
      <c r="B162" s="32" t="s">
        <v>10</v>
      </c>
      <c r="C162" s="32">
        <v>12566</v>
      </c>
      <c r="D162" s="32">
        <v>2017</v>
      </c>
      <c r="E162" s="32" t="s">
        <v>26</v>
      </c>
      <c r="F162" s="32" t="s">
        <v>24</v>
      </c>
      <c r="G162" s="32">
        <v>2750</v>
      </c>
      <c r="H162" s="18" t="s">
        <v>68</v>
      </c>
      <c r="I162" s="32"/>
      <c r="J162" s="32"/>
    </row>
    <row r="163" spans="1:10" s="45" customFormat="1" x14ac:dyDescent="0.25">
      <c r="A163" s="32">
        <f t="shared" si="2"/>
        <v>162</v>
      </c>
      <c r="B163" s="32" t="s">
        <v>10</v>
      </c>
      <c r="C163" s="32">
        <v>12591</v>
      </c>
      <c r="D163" s="32">
        <v>2017</v>
      </c>
      <c r="E163" s="32" t="s">
        <v>13</v>
      </c>
      <c r="F163" s="32" t="s">
        <v>35</v>
      </c>
      <c r="G163" s="32">
        <v>1250</v>
      </c>
      <c r="H163" s="18" t="s">
        <v>68</v>
      </c>
      <c r="I163" s="32"/>
      <c r="J163" s="32"/>
    </row>
    <row r="164" spans="1:10" s="45" customFormat="1" x14ac:dyDescent="0.25">
      <c r="A164" s="32">
        <f t="shared" si="2"/>
        <v>163</v>
      </c>
      <c r="B164" s="32" t="s">
        <v>10</v>
      </c>
      <c r="C164" s="32">
        <v>12614</v>
      </c>
      <c r="D164" s="32">
        <v>2017</v>
      </c>
      <c r="E164" s="32" t="s">
        <v>26</v>
      </c>
      <c r="F164" s="32" t="s">
        <v>21</v>
      </c>
      <c r="G164" s="32">
        <v>10000</v>
      </c>
      <c r="H164" s="18" t="s">
        <v>68</v>
      </c>
      <c r="I164" s="32"/>
      <c r="J164" s="32"/>
    </row>
    <row r="165" spans="1:10" s="45" customFormat="1" x14ac:dyDescent="0.25">
      <c r="A165" s="32">
        <f t="shared" si="2"/>
        <v>164</v>
      </c>
      <c r="B165" s="32" t="s">
        <v>10</v>
      </c>
      <c r="C165" s="32">
        <v>12806</v>
      </c>
      <c r="D165" s="32">
        <v>2017</v>
      </c>
      <c r="E165" s="32" t="s">
        <v>26</v>
      </c>
      <c r="F165" s="32" t="s">
        <v>24</v>
      </c>
      <c r="G165" s="32">
        <v>2750</v>
      </c>
      <c r="H165" s="18" t="s">
        <v>68</v>
      </c>
      <c r="I165" s="32"/>
      <c r="J165" s="32"/>
    </row>
    <row r="166" spans="1:10" s="45" customFormat="1" x14ac:dyDescent="0.25">
      <c r="A166" s="32">
        <f t="shared" si="2"/>
        <v>165</v>
      </c>
      <c r="B166" s="32" t="s">
        <v>10</v>
      </c>
      <c r="C166" s="32">
        <v>12914</v>
      </c>
      <c r="D166" s="32">
        <v>2017</v>
      </c>
      <c r="E166" s="32" t="s">
        <v>26</v>
      </c>
      <c r="F166" s="32" t="s">
        <v>17</v>
      </c>
      <c r="G166" s="32">
        <v>2750</v>
      </c>
      <c r="H166" s="18" t="s">
        <v>68</v>
      </c>
      <c r="I166" s="32"/>
      <c r="J166" s="32"/>
    </row>
    <row r="167" spans="1:10" s="45" customFormat="1" x14ac:dyDescent="0.25">
      <c r="A167" s="32">
        <f t="shared" si="2"/>
        <v>166</v>
      </c>
      <c r="B167" s="32" t="s">
        <v>10</v>
      </c>
      <c r="C167" s="32">
        <v>12962</v>
      </c>
      <c r="D167" s="32">
        <v>2017</v>
      </c>
      <c r="E167" s="32" t="s">
        <v>25</v>
      </c>
      <c r="F167" s="32" t="s">
        <v>23</v>
      </c>
      <c r="G167" s="32">
        <v>4750</v>
      </c>
      <c r="H167" s="18" t="s">
        <v>68</v>
      </c>
      <c r="I167" s="32"/>
      <c r="J167" s="32"/>
    </row>
    <row r="168" spans="1:10" s="45" customFormat="1" x14ac:dyDescent="0.25">
      <c r="A168" s="32">
        <f t="shared" si="2"/>
        <v>167</v>
      </c>
      <c r="B168" s="32" t="s">
        <v>10</v>
      </c>
      <c r="C168" s="32">
        <v>12966</v>
      </c>
      <c r="D168" s="32">
        <v>2017</v>
      </c>
      <c r="E168" s="32" t="s">
        <v>26</v>
      </c>
      <c r="F168" s="32" t="s">
        <v>24</v>
      </c>
      <c r="G168" s="32">
        <v>2750</v>
      </c>
      <c r="H168" s="18" t="s">
        <v>68</v>
      </c>
      <c r="I168" s="32"/>
      <c r="J168" s="32"/>
    </row>
    <row r="169" spans="1:10" s="45" customFormat="1" x14ac:dyDescent="0.25">
      <c r="A169" s="32">
        <f t="shared" si="2"/>
        <v>168</v>
      </c>
      <c r="B169" s="32" t="s">
        <v>10</v>
      </c>
      <c r="C169" s="32">
        <v>12966</v>
      </c>
      <c r="D169" s="32">
        <v>2017</v>
      </c>
      <c r="E169" s="32" t="s">
        <v>13</v>
      </c>
      <c r="F169" s="32" t="s">
        <v>24</v>
      </c>
      <c r="G169" s="32">
        <v>5000</v>
      </c>
      <c r="H169" s="18" t="s">
        <v>68</v>
      </c>
      <c r="I169" s="32"/>
      <c r="J169" s="32"/>
    </row>
    <row r="170" spans="1:10" s="45" customFormat="1" x14ac:dyDescent="0.25">
      <c r="A170" s="32">
        <f t="shared" si="2"/>
        <v>169</v>
      </c>
      <c r="B170" s="32" t="s">
        <v>10</v>
      </c>
      <c r="C170" s="32">
        <v>13007</v>
      </c>
      <c r="D170" s="32">
        <v>2017</v>
      </c>
      <c r="E170" s="32" t="s">
        <v>25</v>
      </c>
      <c r="F170" s="32" t="s">
        <v>35</v>
      </c>
      <c r="G170" s="32">
        <v>4750</v>
      </c>
      <c r="H170" s="18" t="s">
        <v>68</v>
      </c>
      <c r="I170" s="32"/>
      <c r="J170" s="32"/>
    </row>
    <row r="171" spans="1:10" s="45" customFormat="1" x14ac:dyDescent="0.25">
      <c r="A171" s="32">
        <f t="shared" si="2"/>
        <v>170</v>
      </c>
      <c r="B171" s="32" t="s">
        <v>10</v>
      </c>
      <c r="C171" s="32">
        <v>13157</v>
      </c>
      <c r="D171" s="32">
        <v>2017</v>
      </c>
      <c r="E171" s="32" t="s">
        <v>13</v>
      </c>
      <c r="F171" s="32" t="s">
        <v>29</v>
      </c>
      <c r="G171" s="32">
        <v>1250</v>
      </c>
      <c r="H171" s="18" t="s">
        <v>68</v>
      </c>
      <c r="I171" s="32"/>
      <c r="J171" s="32"/>
    </row>
    <row r="172" spans="1:10" s="45" customFormat="1" x14ac:dyDescent="0.25">
      <c r="A172" s="32">
        <f t="shared" si="2"/>
        <v>171</v>
      </c>
      <c r="B172" s="32" t="s">
        <v>10</v>
      </c>
      <c r="C172" s="32">
        <v>13194</v>
      </c>
      <c r="D172" s="32">
        <v>2017</v>
      </c>
      <c r="E172" s="32" t="s">
        <v>13</v>
      </c>
      <c r="F172" s="32" t="s">
        <v>18</v>
      </c>
      <c r="G172" s="32">
        <v>1250</v>
      </c>
      <c r="H172" s="63" t="s">
        <v>68</v>
      </c>
      <c r="I172" s="32"/>
      <c r="J172" s="32"/>
    </row>
    <row r="173" spans="1:10" s="45" customFormat="1" x14ac:dyDescent="0.25">
      <c r="A173" s="32">
        <f t="shared" si="2"/>
        <v>172</v>
      </c>
      <c r="B173" s="32" t="s">
        <v>10</v>
      </c>
      <c r="C173" s="32">
        <v>13208</v>
      </c>
      <c r="D173" s="32">
        <v>2017</v>
      </c>
      <c r="E173" s="32" t="s">
        <v>26</v>
      </c>
      <c r="F173" s="32" t="s">
        <v>24</v>
      </c>
      <c r="G173" s="32">
        <v>2750</v>
      </c>
      <c r="H173" s="18" t="s">
        <v>68</v>
      </c>
      <c r="I173" s="32"/>
      <c r="J173" s="32"/>
    </row>
    <row r="174" spans="1:10" s="45" customFormat="1" x14ac:dyDescent="0.25">
      <c r="A174" s="32">
        <f t="shared" si="2"/>
        <v>173</v>
      </c>
      <c r="B174" s="32" t="s">
        <v>10</v>
      </c>
      <c r="C174" s="32">
        <v>13211</v>
      </c>
      <c r="D174" s="32">
        <v>2017</v>
      </c>
      <c r="E174" s="32" t="s">
        <v>13</v>
      </c>
      <c r="F174" s="32" t="s">
        <v>23</v>
      </c>
      <c r="G174" s="32">
        <v>1250</v>
      </c>
      <c r="H174" s="18" t="s">
        <v>68</v>
      </c>
      <c r="I174" s="32"/>
      <c r="J174" s="32"/>
    </row>
    <row r="175" spans="1:10" s="45" customFormat="1" x14ac:dyDescent="0.25">
      <c r="A175" s="32">
        <f t="shared" si="2"/>
        <v>174</v>
      </c>
      <c r="B175" s="32" t="s">
        <v>10</v>
      </c>
      <c r="C175" s="32">
        <v>13215</v>
      </c>
      <c r="D175" s="32">
        <v>2017</v>
      </c>
      <c r="E175" s="32" t="s">
        <v>13</v>
      </c>
      <c r="F175" s="32" t="s">
        <v>15</v>
      </c>
      <c r="G175" s="32">
        <v>1250</v>
      </c>
      <c r="H175" s="18" t="s">
        <v>68</v>
      </c>
      <c r="I175" s="32"/>
      <c r="J175" s="32"/>
    </row>
    <row r="176" spans="1:10" s="45" customFormat="1" x14ac:dyDescent="0.25">
      <c r="A176" s="32">
        <f t="shared" si="2"/>
        <v>175</v>
      </c>
      <c r="B176" s="32" t="s">
        <v>10</v>
      </c>
      <c r="C176" s="32">
        <v>13455</v>
      </c>
      <c r="D176" s="32">
        <v>2017</v>
      </c>
      <c r="E176" s="32" t="s">
        <v>25</v>
      </c>
      <c r="F176" s="32" t="s">
        <v>20</v>
      </c>
      <c r="G176" s="32">
        <v>4750</v>
      </c>
      <c r="H176" s="18" t="s">
        <v>68</v>
      </c>
      <c r="I176" s="32"/>
      <c r="J176" s="32"/>
    </row>
    <row r="177" spans="1:10" s="45" customFormat="1" x14ac:dyDescent="0.25">
      <c r="A177" s="32">
        <f t="shared" si="2"/>
        <v>176</v>
      </c>
      <c r="B177" s="32" t="s">
        <v>10</v>
      </c>
      <c r="C177" s="32">
        <v>13534</v>
      </c>
      <c r="D177" s="32">
        <v>2017</v>
      </c>
      <c r="E177" s="32" t="s">
        <v>26</v>
      </c>
      <c r="F177" s="32" t="s">
        <v>22</v>
      </c>
      <c r="G177" s="32">
        <v>2750</v>
      </c>
      <c r="H177" s="18" t="s">
        <v>68</v>
      </c>
      <c r="I177" s="32"/>
      <c r="J177" s="32"/>
    </row>
    <row r="178" spans="1:10" s="45" customFormat="1" x14ac:dyDescent="0.25">
      <c r="A178" s="32">
        <f t="shared" si="2"/>
        <v>177</v>
      </c>
      <c r="B178" s="32" t="s">
        <v>10</v>
      </c>
      <c r="C178" s="32">
        <v>13888</v>
      </c>
      <c r="D178" s="32">
        <v>2017</v>
      </c>
      <c r="E178" s="32" t="s">
        <v>26</v>
      </c>
      <c r="F178" s="32" t="s">
        <v>24</v>
      </c>
      <c r="G178" s="32">
        <v>2750</v>
      </c>
      <c r="H178" s="18" t="s">
        <v>68</v>
      </c>
      <c r="I178" s="32"/>
      <c r="J178" s="32"/>
    </row>
    <row r="179" spans="1:10" s="45" customFormat="1" x14ac:dyDescent="0.25">
      <c r="A179" s="32">
        <f t="shared" si="2"/>
        <v>178</v>
      </c>
      <c r="B179" s="32" t="s">
        <v>10</v>
      </c>
      <c r="C179" s="32">
        <v>14033</v>
      </c>
      <c r="D179" s="32">
        <v>2017</v>
      </c>
      <c r="E179" s="32" t="s">
        <v>13</v>
      </c>
      <c r="F179" s="32" t="s">
        <v>35</v>
      </c>
      <c r="G179" s="32">
        <v>5000</v>
      </c>
      <c r="H179" s="63" t="s">
        <v>68</v>
      </c>
      <c r="I179" s="32"/>
      <c r="J179" s="32"/>
    </row>
    <row r="180" spans="1:10" s="45" customFormat="1" x14ac:dyDescent="0.25">
      <c r="A180" s="32">
        <f t="shared" si="2"/>
        <v>179</v>
      </c>
      <c r="B180" s="32" t="s">
        <v>10</v>
      </c>
      <c r="C180" s="32">
        <v>14082</v>
      </c>
      <c r="D180" s="32">
        <v>2017</v>
      </c>
      <c r="E180" s="32" t="s">
        <v>25</v>
      </c>
      <c r="F180" s="32" t="s">
        <v>22</v>
      </c>
      <c r="G180" s="32">
        <v>4750</v>
      </c>
      <c r="H180" s="18" t="s">
        <v>68</v>
      </c>
      <c r="I180" s="32"/>
      <c r="J180" s="32"/>
    </row>
    <row r="181" spans="1:10" s="45" customFormat="1" x14ac:dyDescent="0.25">
      <c r="A181" s="32">
        <f t="shared" si="2"/>
        <v>180</v>
      </c>
      <c r="B181" s="32" t="s">
        <v>10</v>
      </c>
      <c r="C181" s="32">
        <v>14082</v>
      </c>
      <c r="D181" s="32">
        <v>2017</v>
      </c>
      <c r="E181" s="32" t="s">
        <v>13</v>
      </c>
      <c r="F181" s="32" t="s">
        <v>22</v>
      </c>
      <c r="G181" s="32">
        <v>1250</v>
      </c>
      <c r="H181" s="18" t="s">
        <v>68</v>
      </c>
      <c r="I181" s="32"/>
      <c r="J181" s="32"/>
    </row>
    <row r="182" spans="1:10" s="45" customFormat="1" x14ac:dyDescent="0.25">
      <c r="A182" s="32">
        <f t="shared" si="2"/>
        <v>181</v>
      </c>
      <c r="B182" s="32" t="s">
        <v>10</v>
      </c>
      <c r="C182" s="32">
        <v>14083</v>
      </c>
      <c r="D182" s="32">
        <v>2017</v>
      </c>
      <c r="E182" s="32" t="s">
        <v>25</v>
      </c>
      <c r="F182" s="32" t="s">
        <v>22</v>
      </c>
      <c r="G182" s="32">
        <v>4750</v>
      </c>
      <c r="H182" s="18" t="s">
        <v>68</v>
      </c>
      <c r="I182" s="32"/>
      <c r="J182" s="32"/>
    </row>
    <row r="183" spans="1:10" s="45" customFormat="1" x14ac:dyDescent="0.25">
      <c r="A183" s="32">
        <f t="shared" si="2"/>
        <v>182</v>
      </c>
      <c r="B183" s="32" t="s">
        <v>10</v>
      </c>
      <c r="C183" s="32">
        <v>14083</v>
      </c>
      <c r="D183" s="32">
        <v>2017</v>
      </c>
      <c r="E183" s="32" t="s">
        <v>13</v>
      </c>
      <c r="F183" s="32" t="s">
        <v>22</v>
      </c>
      <c r="G183" s="32">
        <v>1250</v>
      </c>
      <c r="H183" s="18" t="s">
        <v>68</v>
      </c>
      <c r="I183" s="32"/>
      <c r="J183" s="32"/>
    </row>
    <row r="184" spans="1:10" s="45" customFormat="1" x14ac:dyDescent="0.25">
      <c r="A184" s="32">
        <f t="shared" si="2"/>
        <v>183</v>
      </c>
      <c r="B184" s="32" t="s">
        <v>10</v>
      </c>
      <c r="C184" s="32">
        <v>14166</v>
      </c>
      <c r="D184" s="32">
        <v>2017</v>
      </c>
      <c r="E184" s="32" t="s">
        <v>13</v>
      </c>
      <c r="F184" s="32" t="s">
        <v>18</v>
      </c>
      <c r="G184" s="32">
        <v>1250</v>
      </c>
      <c r="H184" s="63" t="s">
        <v>68</v>
      </c>
      <c r="I184" s="32"/>
      <c r="J184" s="32"/>
    </row>
    <row r="185" spans="1:10" s="45" customFormat="1" x14ac:dyDescent="0.25">
      <c r="A185" s="32">
        <f t="shared" si="2"/>
        <v>184</v>
      </c>
      <c r="B185" s="32" t="s">
        <v>10</v>
      </c>
      <c r="C185" s="32">
        <v>14247</v>
      </c>
      <c r="D185" s="32">
        <v>2017</v>
      </c>
      <c r="E185" s="32" t="s">
        <v>25</v>
      </c>
      <c r="F185" s="32" t="s">
        <v>15</v>
      </c>
      <c r="G185" s="32">
        <v>4750</v>
      </c>
      <c r="H185" s="18" t="s">
        <v>68</v>
      </c>
      <c r="I185" s="32"/>
      <c r="J185" s="32"/>
    </row>
    <row r="186" spans="1:10" s="45" customFormat="1" x14ac:dyDescent="0.25">
      <c r="A186" s="32">
        <f t="shared" si="2"/>
        <v>185</v>
      </c>
      <c r="B186" s="32" t="s">
        <v>10</v>
      </c>
      <c r="C186" s="32">
        <v>14400</v>
      </c>
      <c r="D186" s="32">
        <v>2017</v>
      </c>
      <c r="E186" s="32" t="s">
        <v>26</v>
      </c>
      <c r="F186" s="32" t="s">
        <v>19</v>
      </c>
      <c r="G186" s="32">
        <v>2750</v>
      </c>
      <c r="H186" s="63" t="s">
        <v>68</v>
      </c>
      <c r="I186" s="32"/>
      <c r="J186" s="32"/>
    </row>
    <row r="187" spans="1:10" s="45" customFormat="1" x14ac:dyDescent="0.25">
      <c r="A187" s="32">
        <f t="shared" si="2"/>
        <v>186</v>
      </c>
      <c r="B187" s="32" t="s">
        <v>10</v>
      </c>
      <c r="C187" s="32">
        <v>14422</v>
      </c>
      <c r="D187" s="32">
        <v>2017</v>
      </c>
      <c r="E187" s="32" t="s">
        <v>26</v>
      </c>
      <c r="F187" s="32" t="s">
        <v>53</v>
      </c>
      <c r="G187" s="32">
        <v>2750</v>
      </c>
      <c r="H187" s="18" t="s">
        <v>68</v>
      </c>
      <c r="I187" s="32"/>
      <c r="J187" s="32"/>
    </row>
    <row r="188" spans="1:10" s="45" customFormat="1" x14ac:dyDescent="0.25">
      <c r="A188" s="32">
        <f t="shared" si="2"/>
        <v>187</v>
      </c>
      <c r="B188" s="32" t="s">
        <v>10</v>
      </c>
      <c r="C188" s="32">
        <v>14469</v>
      </c>
      <c r="D188" s="32">
        <v>2017</v>
      </c>
      <c r="E188" s="32" t="s">
        <v>26</v>
      </c>
      <c r="F188" s="32" t="s">
        <v>24</v>
      </c>
      <c r="G188" s="32">
        <v>2750</v>
      </c>
      <c r="H188" s="18" t="s">
        <v>68</v>
      </c>
      <c r="I188" s="32"/>
      <c r="J188" s="32"/>
    </row>
    <row r="189" spans="1:10" s="45" customFormat="1" x14ac:dyDescent="0.25">
      <c r="A189" s="32">
        <f t="shared" si="2"/>
        <v>188</v>
      </c>
      <c r="B189" s="32" t="s">
        <v>10</v>
      </c>
      <c r="C189" s="32">
        <v>14652</v>
      </c>
      <c r="D189" s="32">
        <v>2017</v>
      </c>
      <c r="E189" s="32" t="s">
        <v>25</v>
      </c>
      <c r="F189" s="32" t="s">
        <v>22</v>
      </c>
      <c r="G189" s="32">
        <v>4750</v>
      </c>
      <c r="H189" s="18" t="s">
        <v>68</v>
      </c>
      <c r="I189" s="32"/>
      <c r="J189" s="32"/>
    </row>
    <row r="190" spans="1:10" s="45" customFormat="1" x14ac:dyDescent="0.25">
      <c r="A190" s="32">
        <f t="shared" si="2"/>
        <v>189</v>
      </c>
      <c r="B190" s="32" t="s">
        <v>10</v>
      </c>
      <c r="C190" s="32">
        <v>14652</v>
      </c>
      <c r="D190" s="32">
        <v>2017</v>
      </c>
      <c r="E190" s="32" t="s">
        <v>13</v>
      </c>
      <c r="F190" s="32" t="s">
        <v>22</v>
      </c>
      <c r="G190" s="32">
        <v>1250</v>
      </c>
      <c r="H190" s="18" t="s">
        <v>68</v>
      </c>
      <c r="I190" s="32"/>
      <c r="J190" s="32"/>
    </row>
    <row r="191" spans="1:10" s="45" customFormat="1" x14ac:dyDescent="0.25">
      <c r="A191" s="32">
        <f t="shared" si="2"/>
        <v>190</v>
      </c>
      <c r="B191" s="32" t="s">
        <v>10</v>
      </c>
      <c r="C191" s="32">
        <v>14660</v>
      </c>
      <c r="D191" s="32">
        <v>2017</v>
      </c>
      <c r="E191" s="32" t="s">
        <v>25</v>
      </c>
      <c r="F191" s="32" t="s">
        <v>22</v>
      </c>
      <c r="G191" s="32">
        <v>4750</v>
      </c>
      <c r="H191" s="18" t="s">
        <v>68</v>
      </c>
      <c r="I191" s="32"/>
      <c r="J191" s="32"/>
    </row>
    <row r="192" spans="1:10" s="45" customFormat="1" x14ac:dyDescent="0.25">
      <c r="A192" s="32">
        <f t="shared" si="2"/>
        <v>191</v>
      </c>
      <c r="B192" s="32" t="s">
        <v>10</v>
      </c>
      <c r="C192" s="32">
        <v>14660</v>
      </c>
      <c r="D192" s="32">
        <v>2017</v>
      </c>
      <c r="E192" s="32" t="s">
        <v>13</v>
      </c>
      <c r="F192" s="32" t="s">
        <v>22</v>
      </c>
      <c r="G192" s="32">
        <v>1250</v>
      </c>
      <c r="H192" s="18" t="s">
        <v>68</v>
      </c>
      <c r="I192" s="32"/>
      <c r="J192" s="32"/>
    </row>
    <row r="193" spans="1:10" s="45" customFormat="1" x14ac:dyDescent="0.25">
      <c r="A193" s="32">
        <f t="shared" si="2"/>
        <v>192</v>
      </c>
      <c r="B193" s="32" t="s">
        <v>10</v>
      </c>
      <c r="C193" s="32">
        <v>14661</v>
      </c>
      <c r="D193" s="32">
        <v>2017</v>
      </c>
      <c r="E193" s="32" t="s">
        <v>13</v>
      </c>
      <c r="F193" s="32" t="s">
        <v>22</v>
      </c>
      <c r="G193" s="32">
        <v>1250</v>
      </c>
      <c r="H193" s="18" t="s">
        <v>68</v>
      </c>
      <c r="I193" s="32"/>
      <c r="J193" s="32"/>
    </row>
    <row r="194" spans="1:10" s="45" customFormat="1" x14ac:dyDescent="0.25">
      <c r="A194" s="32">
        <f t="shared" si="2"/>
        <v>193</v>
      </c>
      <c r="B194" s="32" t="s">
        <v>10</v>
      </c>
      <c r="C194" s="32">
        <v>14663</v>
      </c>
      <c r="D194" s="32">
        <v>2017</v>
      </c>
      <c r="E194" s="32" t="s">
        <v>25</v>
      </c>
      <c r="F194" s="32" t="s">
        <v>24</v>
      </c>
      <c r="G194" s="32">
        <v>4750</v>
      </c>
      <c r="H194" s="18" t="s">
        <v>68</v>
      </c>
      <c r="I194" s="32"/>
      <c r="J194" s="32"/>
    </row>
    <row r="195" spans="1:10" s="45" customFormat="1" x14ac:dyDescent="0.25">
      <c r="A195" s="32">
        <f t="shared" si="2"/>
        <v>194</v>
      </c>
      <c r="B195" s="32" t="s">
        <v>10</v>
      </c>
      <c r="C195" s="32">
        <v>14663</v>
      </c>
      <c r="D195" s="32">
        <v>2017</v>
      </c>
      <c r="E195" s="32" t="s">
        <v>13</v>
      </c>
      <c r="F195" s="32" t="s">
        <v>24</v>
      </c>
      <c r="G195" s="32">
        <v>1250</v>
      </c>
      <c r="H195" s="18" t="s">
        <v>68</v>
      </c>
      <c r="I195" s="32"/>
      <c r="J195" s="32"/>
    </row>
    <row r="196" spans="1:10" s="45" customFormat="1" x14ac:dyDescent="0.25">
      <c r="A196" s="32">
        <f t="shared" ref="A196:A259" si="3">A195+1</f>
        <v>195</v>
      </c>
      <c r="B196" s="32" t="s">
        <v>10</v>
      </c>
      <c r="C196" s="32">
        <v>14765</v>
      </c>
      <c r="D196" s="32">
        <v>2017</v>
      </c>
      <c r="E196" s="32" t="s">
        <v>25</v>
      </c>
      <c r="F196" s="32" t="s">
        <v>22</v>
      </c>
      <c r="G196" s="32">
        <v>4750</v>
      </c>
      <c r="H196" s="18" t="s">
        <v>68</v>
      </c>
      <c r="I196" s="32"/>
      <c r="J196" s="32"/>
    </row>
    <row r="197" spans="1:10" s="45" customFormat="1" x14ac:dyDescent="0.25">
      <c r="A197" s="32">
        <f t="shared" si="3"/>
        <v>196</v>
      </c>
      <c r="B197" s="32" t="s">
        <v>10</v>
      </c>
      <c r="C197" s="32">
        <v>14784</v>
      </c>
      <c r="D197" s="32">
        <v>2017</v>
      </c>
      <c r="E197" s="32" t="s">
        <v>26</v>
      </c>
      <c r="F197" s="32" t="s">
        <v>19</v>
      </c>
      <c r="G197" s="32">
        <v>2750</v>
      </c>
      <c r="H197" s="18" t="s">
        <v>68</v>
      </c>
      <c r="I197" s="32"/>
      <c r="J197" s="32"/>
    </row>
    <row r="198" spans="1:10" s="45" customFormat="1" x14ac:dyDescent="0.25">
      <c r="A198" s="32">
        <f t="shared" si="3"/>
        <v>197</v>
      </c>
      <c r="B198" s="32" t="s">
        <v>10</v>
      </c>
      <c r="C198" s="32">
        <v>14947</v>
      </c>
      <c r="D198" s="32">
        <v>2017</v>
      </c>
      <c r="E198" s="32" t="s">
        <v>13</v>
      </c>
      <c r="F198" s="32" t="s">
        <v>22</v>
      </c>
      <c r="G198" s="32">
        <v>1250</v>
      </c>
      <c r="H198" s="18" t="s">
        <v>68</v>
      </c>
      <c r="I198" s="32"/>
      <c r="J198" s="32"/>
    </row>
    <row r="199" spans="1:10" s="45" customFormat="1" x14ac:dyDescent="0.25">
      <c r="A199" s="32">
        <f t="shared" si="3"/>
        <v>198</v>
      </c>
      <c r="B199" s="32" t="s">
        <v>10</v>
      </c>
      <c r="C199" s="32">
        <v>14947</v>
      </c>
      <c r="D199" s="32">
        <v>2017</v>
      </c>
      <c r="E199" s="32" t="s">
        <v>25</v>
      </c>
      <c r="F199" s="32" t="s">
        <v>22</v>
      </c>
      <c r="G199" s="32">
        <v>4750</v>
      </c>
      <c r="H199" s="18" t="s">
        <v>68</v>
      </c>
      <c r="I199" s="32"/>
      <c r="J199" s="32"/>
    </row>
    <row r="200" spans="1:10" s="45" customFormat="1" x14ac:dyDescent="0.25">
      <c r="A200" s="32">
        <f t="shared" si="3"/>
        <v>199</v>
      </c>
      <c r="B200" s="32" t="s">
        <v>10</v>
      </c>
      <c r="C200" s="32">
        <v>14956</v>
      </c>
      <c r="D200" s="32">
        <v>2017</v>
      </c>
      <c r="E200" s="32" t="s">
        <v>25</v>
      </c>
      <c r="F200" s="32" t="s">
        <v>22</v>
      </c>
      <c r="G200" s="32">
        <v>4750</v>
      </c>
      <c r="H200" s="18" t="s">
        <v>68</v>
      </c>
      <c r="I200" s="32"/>
      <c r="J200" s="32"/>
    </row>
    <row r="201" spans="1:10" s="45" customFormat="1" x14ac:dyDescent="0.25">
      <c r="A201" s="32">
        <f t="shared" si="3"/>
        <v>200</v>
      </c>
      <c r="B201" s="32" t="s">
        <v>10</v>
      </c>
      <c r="C201" s="32">
        <v>14956</v>
      </c>
      <c r="D201" s="32">
        <v>2017</v>
      </c>
      <c r="E201" s="32" t="s">
        <v>13</v>
      </c>
      <c r="F201" s="32" t="s">
        <v>22</v>
      </c>
      <c r="G201" s="32">
        <v>1250</v>
      </c>
      <c r="H201" s="18" t="s">
        <v>68</v>
      </c>
      <c r="I201" s="32"/>
      <c r="J201" s="32"/>
    </row>
    <row r="202" spans="1:10" s="45" customFormat="1" x14ac:dyDescent="0.25">
      <c r="A202" s="32">
        <f t="shared" si="3"/>
        <v>201</v>
      </c>
      <c r="B202" s="32" t="s">
        <v>10</v>
      </c>
      <c r="C202" s="32">
        <v>15129</v>
      </c>
      <c r="D202" s="32">
        <v>2017</v>
      </c>
      <c r="E202" s="32" t="s">
        <v>25</v>
      </c>
      <c r="F202" s="32" t="s">
        <v>17</v>
      </c>
      <c r="G202" s="32">
        <v>4750</v>
      </c>
      <c r="H202" s="18" t="s">
        <v>68</v>
      </c>
      <c r="I202" s="32"/>
      <c r="J202" s="32"/>
    </row>
    <row r="203" spans="1:10" s="45" customFormat="1" x14ac:dyDescent="0.25">
      <c r="A203" s="32">
        <f t="shared" si="3"/>
        <v>202</v>
      </c>
      <c r="B203" s="32" t="s">
        <v>10</v>
      </c>
      <c r="C203" s="32">
        <v>15139</v>
      </c>
      <c r="D203" s="32">
        <v>2017</v>
      </c>
      <c r="E203" s="32" t="s">
        <v>13</v>
      </c>
      <c r="F203" s="32" t="s">
        <v>16</v>
      </c>
      <c r="G203" s="32">
        <v>1250</v>
      </c>
      <c r="H203" s="18" t="s">
        <v>68</v>
      </c>
      <c r="I203" s="32"/>
      <c r="J203" s="32"/>
    </row>
    <row r="204" spans="1:10" s="45" customFormat="1" x14ac:dyDescent="0.25">
      <c r="A204" s="32">
        <f t="shared" si="3"/>
        <v>203</v>
      </c>
      <c r="B204" s="32" t="s">
        <v>10</v>
      </c>
      <c r="C204" s="32">
        <v>15422</v>
      </c>
      <c r="D204" s="32">
        <v>2017</v>
      </c>
      <c r="E204" s="32" t="s">
        <v>26</v>
      </c>
      <c r="F204" s="32" t="s">
        <v>24</v>
      </c>
      <c r="G204" s="32">
        <v>2750</v>
      </c>
      <c r="H204" s="18" t="s">
        <v>68</v>
      </c>
      <c r="I204" s="32"/>
      <c r="J204" s="32"/>
    </row>
    <row r="205" spans="1:10" s="45" customFormat="1" x14ac:dyDescent="0.25">
      <c r="A205" s="32">
        <f t="shared" si="3"/>
        <v>204</v>
      </c>
      <c r="B205" s="32" t="s">
        <v>10</v>
      </c>
      <c r="C205" s="32">
        <v>15425</v>
      </c>
      <c r="D205" s="32">
        <v>2017</v>
      </c>
      <c r="E205" s="32" t="s">
        <v>26</v>
      </c>
      <c r="F205" s="32" t="s">
        <v>24</v>
      </c>
      <c r="G205" s="32">
        <v>2750</v>
      </c>
      <c r="H205" s="18" t="s">
        <v>68</v>
      </c>
      <c r="I205" s="32"/>
      <c r="J205" s="32"/>
    </row>
    <row r="206" spans="1:10" s="45" customFormat="1" x14ac:dyDescent="0.25">
      <c r="A206" s="32">
        <f t="shared" si="3"/>
        <v>205</v>
      </c>
      <c r="B206" s="32" t="s">
        <v>10</v>
      </c>
      <c r="C206" s="32">
        <v>15480</v>
      </c>
      <c r="D206" s="32">
        <v>2017</v>
      </c>
      <c r="E206" s="32" t="s">
        <v>13</v>
      </c>
      <c r="F206" s="32" t="s">
        <v>15</v>
      </c>
      <c r="G206" s="32">
        <v>1250</v>
      </c>
      <c r="H206" s="18" t="s">
        <v>68</v>
      </c>
      <c r="I206" s="32"/>
      <c r="J206" s="32"/>
    </row>
    <row r="207" spans="1:10" s="45" customFormat="1" x14ac:dyDescent="0.25">
      <c r="A207" s="32">
        <f t="shared" si="3"/>
        <v>206</v>
      </c>
      <c r="B207" s="32" t="s">
        <v>10</v>
      </c>
      <c r="C207" s="32">
        <v>15924</v>
      </c>
      <c r="D207" s="32">
        <v>2017</v>
      </c>
      <c r="E207" s="32" t="s">
        <v>26</v>
      </c>
      <c r="F207" s="32" t="s">
        <v>16</v>
      </c>
      <c r="G207" s="32">
        <v>2750</v>
      </c>
      <c r="H207" s="18" t="s">
        <v>68</v>
      </c>
      <c r="I207" s="32"/>
      <c r="J207" s="32"/>
    </row>
    <row r="208" spans="1:10" s="45" customFormat="1" x14ac:dyDescent="0.25">
      <c r="A208" s="32">
        <f t="shared" si="3"/>
        <v>207</v>
      </c>
      <c r="B208" s="32" t="s">
        <v>10</v>
      </c>
      <c r="C208" s="32">
        <v>15924</v>
      </c>
      <c r="D208" s="32">
        <v>2017</v>
      </c>
      <c r="E208" s="32" t="s">
        <v>13</v>
      </c>
      <c r="F208" s="32" t="s">
        <v>16</v>
      </c>
      <c r="G208" s="32">
        <v>1250</v>
      </c>
      <c r="H208" s="18" t="s">
        <v>68</v>
      </c>
      <c r="I208" s="32"/>
      <c r="J208" s="32"/>
    </row>
    <row r="209" spans="1:10" s="45" customFormat="1" x14ac:dyDescent="0.25">
      <c r="A209" s="32">
        <f t="shared" si="3"/>
        <v>208</v>
      </c>
      <c r="B209" s="32" t="s">
        <v>10</v>
      </c>
      <c r="C209" s="32">
        <v>15928</v>
      </c>
      <c r="D209" s="32">
        <v>2017</v>
      </c>
      <c r="E209" s="32" t="s">
        <v>26</v>
      </c>
      <c r="F209" s="32" t="s">
        <v>16</v>
      </c>
      <c r="G209" s="32">
        <v>2750</v>
      </c>
      <c r="H209" s="18" t="s">
        <v>68</v>
      </c>
      <c r="I209" s="32"/>
      <c r="J209" s="32"/>
    </row>
    <row r="210" spans="1:10" s="45" customFormat="1" x14ac:dyDescent="0.25">
      <c r="A210" s="32">
        <f t="shared" si="3"/>
        <v>209</v>
      </c>
      <c r="B210" s="32" t="s">
        <v>10</v>
      </c>
      <c r="C210" s="32">
        <v>15928</v>
      </c>
      <c r="D210" s="32">
        <v>2017</v>
      </c>
      <c r="E210" s="32" t="s">
        <v>13</v>
      </c>
      <c r="F210" s="32" t="s">
        <v>16</v>
      </c>
      <c r="G210" s="32">
        <v>1250</v>
      </c>
      <c r="H210" s="18" t="s">
        <v>68</v>
      </c>
      <c r="I210" s="32"/>
      <c r="J210" s="32"/>
    </row>
    <row r="211" spans="1:10" s="45" customFormat="1" x14ac:dyDescent="0.25">
      <c r="A211" s="32">
        <f t="shared" si="3"/>
        <v>210</v>
      </c>
      <c r="B211" s="32" t="s">
        <v>10</v>
      </c>
      <c r="C211" s="32">
        <v>15955</v>
      </c>
      <c r="D211" s="32">
        <v>2017</v>
      </c>
      <c r="E211" s="32" t="s">
        <v>26</v>
      </c>
      <c r="F211" s="32" t="s">
        <v>16</v>
      </c>
      <c r="G211" s="32">
        <v>2750</v>
      </c>
      <c r="H211" s="18" t="s">
        <v>68</v>
      </c>
      <c r="I211" s="32"/>
      <c r="J211" s="32"/>
    </row>
    <row r="212" spans="1:10" s="45" customFormat="1" x14ac:dyDescent="0.25">
      <c r="A212" s="32">
        <f t="shared" si="3"/>
        <v>211</v>
      </c>
      <c r="B212" s="32" t="s">
        <v>10</v>
      </c>
      <c r="C212" s="32">
        <v>15955</v>
      </c>
      <c r="D212" s="32">
        <v>2017</v>
      </c>
      <c r="E212" s="32" t="s">
        <v>13</v>
      </c>
      <c r="F212" s="32" t="s">
        <v>16</v>
      </c>
      <c r="G212" s="32">
        <v>1250</v>
      </c>
      <c r="H212" s="18" t="s">
        <v>68</v>
      </c>
      <c r="I212" s="32"/>
      <c r="J212" s="32"/>
    </row>
    <row r="213" spans="1:10" s="45" customFormat="1" x14ac:dyDescent="0.25">
      <c r="A213" s="32">
        <f t="shared" si="3"/>
        <v>212</v>
      </c>
      <c r="B213" s="32" t="s">
        <v>10</v>
      </c>
      <c r="C213" s="32">
        <v>15960</v>
      </c>
      <c r="D213" s="32">
        <v>2017</v>
      </c>
      <c r="E213" s="32" t="s">
        <v>26</v>
      </c>
      <c r="F213" s="32" t="s">
        <v>16</v>
      </c>
      <c r="G213" s="32">
        <v>2750</v>
      </c>
      <c r="H213" s="18" t="s">
        <v>68</v>
      </c>
      <c r="I213" s="32"/>
      <c r="J213" s="32"/>
    </row>
    <row r="214" spans="1:10" s="45" customFormat="1" x14ac:dyDescent="0.25">
      <c r="A214" s="32">
        <f t="shared" si="3"/>
        <v>213</v>
      </c>
      <c r="B214" s="32" t="s">
        <v>10</v>
      </c>
      <c r="C214" s="32">
        <v>15960</v>
      </c>
      <c r="D214" s="32">
        <v>2017</v>
      </c>
      <c r="E214" s="32" t="s">
        <v>13</v>
      </c>
      <c r="F214" s="32" t="s">
        <v>16</v>
      </c>
      <c r="G214" s="32">
        <v>1250</v>
      </c>
      <c r="H214" s="18" t="s">
        <v>68</v>
      </c>
      <c r="I214" s="32"/>
      <c r="J214" s="32"/>
    </row>
    <row r="215" spans="1:10" s="45" customFormat="1" x14ac:dyDescent="0.25">
      <c r="A215" s="32">
        <f t="shared" si="3"/>
        <v>214</v>
      </c>
      <c r="B215" s="32" t="s">
        <v>10</v>
      </c>
      <c r="C215" s="32">
        <v>15998</v>
      </c>
      <c r="D215" s="32">
        <v>2017</v>
      </c>
      <c r="E215" s="32" t="s">
        <v>13</v>
      </c>
      <c r="F215" s="32" t="s">
        <v>23</v>
      </c>
      <c r="G215" s="32">
        <v>1250</v>
      </c>
      <c r="H215" s="18" t="s">
        <v>68</v>
      </c>
      <c r="I215" s="32"/>
      <c r="J215" s="32"/>
    </row>
    <row r="216" spans="1:10" s="45" customFormat="1" x14ac:dyDescent="0.25">
      <c r="A216" s="32">
        <f t="shared" si="3"/>
        <v>215</v>
      </c>
      <c r="B216" s="32" t="s">
        <v>10</v>
      </c>
      <c r="C216" s="32">
        <v>16137</v>
      </c>
      <c r="D216" s="32">
        <v>2017</v>
      </c>
      <c r="E216" s="32" t="s">
        <v>13</v>
      </c>
      <c r="F216" s="32" t="s">
        <v>14</v>
      </c>
      <c r="G216" s="32">
        <v>1250</v>
      </c>
      <c r="H216" s="18" t="s">
        <v>68</v>
      </c>
      <c r="I216" s="32"/>
      <c r="J216" s="32"/>
    </row>
    <row r="217" spans="1:10" s="45" customFormat="1" x14ac:dyDescent="0.25">
      <c r="A217" s="32">
        <f t="shared" si="3"/>
        <v>216</v>
      </c>
      <c r="B217" s="32" t="s">
        <v>10</v>
      </c>
      <c r="C217" s="32">
        <v>16319</v>
      </c>
      <c r="D217" s="32">
        <v>2017</v>
      </c>
      <c r="E217" s="32" t="s">
        <v>26</v>
      </c>
      <c r="F217" s="32" t="s">
        <v>24</v>
      </c>
      <c r="G217" s="32">
        <v>10000</v>
      </c>
      <c r="H217" s="63" t="s">
        <v>68</v>
      </c>
      <c r="I217" s="32"/>
      <c r="J217" s="32"/>
    </row>
    <row r="218" spans="1:10" s="45" customFormat="1" x14ac:dyDescent="0.25">
      <c r="A218" s="32">
        <f t="shared" si="3"/>
        <v>217</v>
      </c>
      <c r="B218" s="32" t="s">
        <v>10</v>
      </c>
      <c r="C218" s="32">
        <v>16368</v>
      </c>
      <c r="D218" s="32">
        <v>2017</v>
      </c>
      <c r="E218" s="32" t="s">
        <v>25</v>
      </c>
      <c r="F218" s="32" t="s">
        <v>15</v>
      </c>
      <c r="G218" s="32">
        <v>12000</v>
      </c>
      <c r="H218" s="18" t="s">
        <v>68</v>
      </c>
      <c r="I218" s="32"/>
      <c r="J218" s="32"/>
    </row>
    <row r="219" spans="1:10" s="45" customFormat="1" x14ac:dyDescent="0.25">
      <c r="A219" s="32">
        <f t="shared" si="3"/>
        <v>218</v>
      </c>
      <c r="B219" s="32" t="s">
        <v>10</v>
      </c>
      <c r="C219" s="32">
        <v>16432</v>
      </c>
      <c r="D219" s="32">
        <v>2017</v>
      </c>
      <c r="E219" s="32" t="s">
        <v>25</v>
      </c>
      <c r="F219" s="32" t="s">
        <v>23</v>
      </c>
      <c r="G219" s="32">
        <v>4750</v>
      </c>
      <c r="H219" s="18" t="s">
        <v>68</v>
      </c>
      <c r="I219" s="32"/>
      <c r="J219" s="32"/>
    </row>
    <row r="220" spans="1:10" s="45" customFormat="1" x14ac:dyDescent="0.25">
      <c r="A220" s="32">
        <f t="shared" si="3"/>
        <v>219</v>
      </c>
      <c r="B220" s="32" t="s">
        <v>10</v>
      </c>
      <c r="C220" s="32">
        <v>16504</v>
      </c>
      <c r="D220" s="32">
        <v>2017</v>
      </c>
      <c r="E220" s="32" t="s">
        <v>26</v>
      </c>
      <c r="F220" s="32" t="s">
        <v>22</v>
      </c>
      <c r="G220" s="32">
        <v>10000</v>
      </c>
      <c r="H220" s="18" t="s">
        <v>68</v>
      </c>
      <c r="I220" s="32"/>
      <c r="J220" s="32"/>
    </row>
    <row r="221" spans="1:10" s="45" customFormat="1" x14ac:dyDescent="0.25">
      <c r="A221" s="32">
        <f t="shared" si="3"/>
        <v>220</v>
      </c>
      <c r="B221" s="32" t="s">
        <v>10</v>
      </c>
      <c r="C221" s="32">
        <v>16506</v>
      </c>
      <c r="D221" s="32">
        <v>2017</v>
      </c>
      <c r="E221" s="32" t="s">
        <v>25</v>
      </c>
      <c r="F221" s="32" t="s">
        <v>22</v>
      </c>
      <c r="G221" s="32">
        <v>4750</v>
      </c>
      <c r="H221" s="18" t="s">
        <v>68</v>
      </c>
      <c r="I221" s="32"/>
      <c r="J221" s="32"/>
    </row>
    <row r="222" spans="1:10" s="45" customFormat="1" x14ac:dyDescent="0.25">
      <c r="A222" s="32">
        <f t="shared" si="3"/>
        <v>221</v>
      </c>
      <c r="B222" s="32" t="s">
        <v>10</v>
      </c>
      <c r="C222" s="32">
        <v>16731</v>
      </c>
      <c r="D222" s="32">
        <v>2017</v>
      </c>
      <c r="E222" s="32" t="s">
        <v>13</v>
      </c>
      <c r="F222" s="32" t="s">
        <v>16</v>
      </c>
      <c r="G222" s="32">
        <v>1250</v>
      </c>
      <c r="H222" s="18" t="s">
        <v>68</v>
      </c>
      <c r="I222" s="32"/>
      <c r="J222" s="32"/>
    </row>
    <row r="223" spans="1:10" s="45" customFormat="1" x14ac:dyDescent="0.25">
      <c r="A223" s="32">
        <f t="shared" si="3"/>
        <v>222</v>
      </c>
      <c r="B223" s="32" t="s">
        <v>10</v>
      </c>
      <c r="C223" s="32">
        <v>16804</v>
      </c>
      <c r="D223" s="32">
        <v>2017</v>
      </c>
      <c r="E223" s="32" t="s">
        <v>13</v>
      </c>
      <c r="F223" s="32" t="s">
        <v>15</v>
      </c>
      <c r="G223" s="32">
        <v>5000</v>
      </c>
      <c r="H223" s="63" t="s">
        <v>68</v>
      </c>
      <c r="I223" s="32"/>
      <c r="J223" s="32"/>
    </row>
    <row r="224" spans="1:10" s="45" customFormat="1" x14ac:dyDescent="0.25">
      <c r="A224" s="32">
        <f t="shared" si="3"/>
        <v>223</v>
      </c>
      <c r="B224" s="32" t="s">
        <v>10</v>
      </c>
      <c r="C224" s="32">
        <v>16934</v>
      </c>
      <c r="D224" s="32">
        <v>2017</v>
      </c>
      <c r="E224" s="32" t="s">
        <v>26</v>
      </c>
      <c r="F224" s="32" t="s">
        <v>16</v>
      </c>
      <c r="G224" s="32">
        <v>2750</v>
      </c>
      <c r="H224" s="18" t="s">
        <v>68</v>
      </c>
      <c r="I224" s="32"/>
      <c r="J224" s="32"/>
    </row>
    <row r="225" spans="1:10" s="45" customFormat="1" x14ac:dyDescent="0.25">
      <c r="A225" s="32">
        <f t="shared" si="3"/>
        <v>224</v>
      </c>
      <c r="B225" s="32" t="s">
        <v>10</v>
      </c>
      <c r="C225" s="32">
        <v>16934</v>
      </c>
      <c r="D225" s="32">
        <v>2017</v>
      </c>
      <c r="E225" s="32" t="s">
        <v>13</v>
      </c>
      <c r="F225" s="32" t="s">
        <v>16</v>
      </c>
      <c r="G225" s="32">
        <v>1250</v>
      </c>
      <c r="H225" s="18" t="s">
        <v>68</v>
      </c>
      <c r="I225" s="32"/>
      <c r="J225" s="32"/>
    </row>
    <row r="226" spans="1:10" s="45" customFormat="1" x14ac:dyDescent="0.25">
      <c r="A226" s="32">
        <f t="shared" si="3"/>
        <v>225</v>
      </c>
      <c r="B226" s="32" t="s">
        <v>10</v>
      </c>
      <c r="C226" s="32">
        <v>16977</v>
      </c>
      <c r="D226" s="32">
        <v>2017</v>
      </c>
      <c r="E226" s="32" t="s">
        <v>13</v>
      </c>
      <c r="F226" s="32" t="s">
        <v>41</v>
      </c>
      <c r="G226" s="32">
        <v>1250</v>
      </c>
      <c r="H226" s="63" t="s">
        <v>68</v>
      </c>
      <c r="I226" s="32"/>
      <c r="J226" s="32"/>
    </row>
    <row r="227" spans="1:10" s="45" customFormat="1" x14ac:dyDescent="0.25">
      <c r="A227" s="32">
        <f t="shared" si="3"/>
        <v>226</v>
      </c>
      <c r="B227" s="32" t="s">
        <v>10</v>
      </c>
      <c r="C227" s="32">
        <v>17038</v>
      </c>
      <c r="D227" s="32">
        <v>2017</v>
      </c>
      <c r="E227" s="32" t="s">
        <v>26</v>
      </c>
      <c r="F227" s="32" t="s">
        <v>29</v>
      </c>
      <c r="G227" s="32">
        <v>2750</v>
      </c>
      <c r="H227" s="18" t="s">
        <v>68</v>
      </c>
      <c r="I227" s="32"/>
      <c r="J227" s="32"/>
    </row>
    <row r="228" spans="1:10" s="45" customFormat="1" x14ac:dyDescent="0.25">
      <c r="A228" s="32">
        <f t="shared" si="3"/>
        <v>227</v>
      </c>
      <c r="B228" s="32" t="s">
        <v>10</v>
      </c>
      <c r="C228" s="32">
        <v>17501</v>
      </c>
      <c r="D228" s="32">
        <v>2017</v>
      </c>
      <c r="E228" s="32" t="s">
        <v>13</v>
      </c>
      <c r="F228" s="32" t="s">
        <v>17</v>
      </c>
      <c r="G228" s="32">
        <v>1250</v>
      </c>
      <c r="H228" s="18" t="s">
        <v>68</v>
      </c>
      <c r="I228" s="32"/>
      <c r="J228" s="32"/>
    </row>
    <row r="229" spans="1:10" s="45" customFormat="1" x14ac:dyDescent="0.25">
      <c r="A229" s="32">
        <f t="shared" si="3"/>
        <v>228</v>
      </c>
      <c r="B229" s="32" t="s">
        <v>10</v>
      </c>
      <c r="C229" s="32">
        <v>17528</v>
      </c>
      <c r="D229" s="32">
        <v>2017</v>
      </c>
      <c r="E229" s="32" t="s">
        <v>13</v>
      </c>
      <c r="F229" s="32" t="s">
        <v>16</v>
      </c>
      <c r="G229" s="32">
        <v>1250</v>
      </c>
      <c r="H229" s="18" t="s">
        <v>68</v>
      </c>
      <c r="I229" s="32"/>
      <c r="J229" s="32"/>
    </row>
    <row r="230" spans="1:10" s="45" customFormat="1" x14ac:dyDescent="0.25">
      <c r="A230" s="32">
        <f t="shared" si="3"/>
        <v>229</v>
      </c>
      <c r="B230" s="32" t="s">
        <v>10</v>
      </c>
      <c r="C230" s="32">
        <v>17536</v>
      </c>
      <c r="D230" s="32">
        <v>2017</v>
      </c>
      <c r="E230" s="32" t="s">
        <v>13</v>
      </c>
      <c r="F230" s="32" t="s">
        <v>17</v>
      </c>
      <c r="G230" s="32">
        <v>1250</v>
      </c>
      <c r="H230" s="18" t="s">
        <v>68</v>
      </c>
      <c r="I230" s="32"/>
      <c r="J230" s="32"/>
    </row>
    <row r="231" spans="1:10" s="45" customFormat="1" x14ac:dyDescent="0.25">
      <c r="A231" s="32">
        <f t="shared" si="3"/>
        <v>230</v>
      </c>
      <c r="B231" s="32" t="s">
        <v>10</v>
      </c>
      <c r="C231" s="32">
        <v>17549</v>
      </c>
      <c r="D231" s="32">
        <v>2017</v>
      </c>
      <c r="E231" s="32" t="s">
        <v>13</v>
      </c>
      <c r="F231" s="32" t="s">
        <v>23</v>
      </c>
      <c r="G231" s="32">
        <v>1250</v>
      </c>
      <c r="H231" s="18" t="s">
        <v>68</v>
      </c>
      <c r="I231" s="32"/>
      <c r="J231" s="32"/>
    </row>
    <row r="232" spans="1:10" s="45" customFormat="1" x14ac:dyDescent="0.25">
      <c r="A232" s="32">
        <f t="shared" si="3"/>
        <v>231</v>
      </c>
      <c r="B232" s="32" t="s">
        <v>10</v>
      </c>
      <c r="C232" s="32">
        <v>17718</v>
      </c>
      <c r="D232" s="32">
        <v>2017</v>
      </c>
      <c r="E232" s="32" t="s">
        <v>13</v>
      </c>
      <c r="F232" s="32" t="s">
        <v>18</v>
      </c>
      <c r="G232" s="32">
        <v>1250</v>
      </c>
      <c r="H232" s="18" t="s">
        <v>68</v>
      </c>
      <c r="I232" s="32"/>
      <c r="J232" s="32"/>
    </row>
    <row r="233" spans="1:10" s="45" customFormat="1" x14ac:dyDescent="0.25">
      <c r="A233" s="32">
        <f t="shared" si="3"/>
        <v>232</v>
      </c>
      <c r="B233" s="32" t="s">
        <v>10</v>
      </c>
      <c r="C233" s="32">
        <v>17718</v>
      </c>
      <c r="D233" s="32">
        <v>2017</v>
      </c>
      <c r="E233" s="32" t="s">
        <v>26</v>
      </c>
      <c r="F233" s="32" t="s">
        <v>18</v>
      </c>
      <c r="G233" s="32">
        <v>2750</v>
      </c>
      <c r="H233" s="18" t="s">
        <v>68</v>
      </c>
      <c r="I233" s="32"/>
      <c r="J233" s="32"/>
    </row>
    <row r="234" spans="1:10" s="45" customFormat="1" x14ac:dyDescent="0.25">
      <c r="A234" s="32">
        <f t="shared" si="3"/>
        <v>233</v>
      </c>
      <c r="B234" s="32" t="s">
        <v>10</v>
      </c>
      <c r="C234" s="32">
        <v>17724</v>
      </c>
      <c r="D234" s="32">
        <v>2017</v>
      </c>
      <c r="E234" s="32" t="s">
        <v>26</v>
      </c>
      <c r="F234" s="32" t="s">
        <v>18</v>
      </c>
      <c r="G234" s="32">
        <v>2750</v>
      </c>
      <c r="H234" s="18" t="s">
        <v>68</v>
      </c>
      <c r="I234" s="32"/>
      <c r="J234" s="32"/>
    </row>
    <row r="235" spans="1:10" s="45" customFormat="1" x14ac:dyDescent="0.25">
      <c r="A235" s="32">
        <f t="shared" si="3"/>
        <v>234</v>
      </c>
      <c r="B235" s="32" t="s">
        <v>10</v>
      </c>
      <c r="C235" s="32">
        <v>17724</v>
      </c>
      <c r="D235" s="32">
        <v>2017</v>
      </c>
      <c r="E235" s="32" t="s">
        <v>13</v>
      </c>
      <c r="F235" s="32" t="s">
        <v>18</v>
      </c>
      <c r="G235" s="32">
        <v>1250</v>
      </c>
      <c r="H235" s="18" t="s">
        <v>68</v>
      </c>
      <c r="I235" s="32"/>
      <c r="J235" s="32"/>
    </row>
    <row r="236" spans="1:10" s="45" customFormat="1" x14ac:dyDescent="0.25">
      <c r="A236" s="32">
        <f t="shared" si="3"/>
        <v>235</v>
      </c>
      <c r="B236" s="32" t="s">
        <v>10</v>
      </c>
      <c r="C236" s="32">
        <v>17740</v>
      </c>
      <c r="D236" s="32">
        <v>2017</v>
      </c>
      <c r="E236" s="32" t="s">
        <v>13</v>
      </c>
      <c r="F236" s="32" t="s">
        <v>16</v>
      </c>
      <c r="G236" s="32">
        <v>1250</v>
      </c>
      <c r="H236" s="18" t="s">
        <v>68</v>
      </c>
      <c r="I236" s="32"/>
      <c r="J236" s="32"/>
    </row>
    <row r="237" spans="1:10" s="45" customFormat="1" x14ac:dyDescent="0.25">
      <c r="A237" s="32">
        <f t="shared" si="3"/>
        <v>236</v>
      </c>
      <c r="B237" s="32" t="s">
        <v>10</v>
      </c>
      <c r="C237" s="32">
        <v>17825</v>
      </c>
      <c r="D237" s="32">
        <v>2017</v>
      </c>
      <c r="E237" s="32" t="s">
        <v>13</v>
      </c>
      <c r="F237" s="32" t="s">
        <v>22</v>
      </c>
      <c r="G237" s="32">
        <v>1250</v>
      </c>
      <c r="H237" s="18" t="s">
        <v>68</v>
      </c>
      <c r="I237" s="32"/>
      <c r="J237" s="32"/>
    </row>
    <row r="238" spans="1:10" s="45" customFormat="1" x14ac:dyDescent="0.25">
      <c r="A238" s="32">
        <f t="shared" si="3"/>
        <v>237</v>
      </c>
      <c r="B238" s="32" t="s">
        <v>10</v>
      </c>
      <c r="C238" s="32">
        <v>17826</v>
      </c>
      <c r="D238" s="32">
        <v>2017</v>
      </c>
      <c r="E238" s="32" t="s">
        <v>13</v>
      </c>
      <c r="F238" s="32" t="s">
        <v>24</v>
      </c>
      <c r="G238" s="32">
        <v>1250</v>
      </c>
      <c r="H238" s="18" t="s">
        <v>68</v>
      </c>
      <c r="I238" s="32"/>
      <c r="J238" s="32"/>
    </row>
    <row r="239" spans="1:10" s="45" customFormat="1" x14ac:dyDescent="0.25">
      <c r="A239" s="32">
        <f t="shared" si="3"/>
        <v>238</v>
      </c>
      <c r="B239" s="32" t="s">
        <v>10</v>
      </c>
      <c r="C239" s="32">
        <v>17836</v>
      </c>
      <c r="D239" s="32">
        <v>2017</v>
      </c>
      <c r="E239" s="32" t="s">
        <v>13</v>
      </c>
      <c r="F239" s="32" t="s">
        <v>23</v>
      </c>
      <c r="G239" s="32">
        <v>1250</v>
      </c>
      <c r="H239" s="18" t="s">
        <v>68</v>
      </c>
      <c r="I239" s="32"/>
      <c r="J239" s="32"/>
    </row>
    <row r="240" spans="1:10" s="45" customFormat="1" x14ac:dyDescent="0.25">
      <c r="A240" s="32">
        <f t="shared" si="3"/>
        <v>239</v>
      </c>
      <c r="B240" s="32" t="s">
        <v>10</v>
      </c>
      <c r="C240" s="32">
        <v>17839</v>
      </c>
      <c r="D240" s="32">
        <v>2017</v>
      </c>
      <c r="E240" s="32" t="s">
        <v>13</v>
      </c>
      <c r="F240" s="32" t="s">
        <v>24</v>
      </c>
      <c r="G240" s="32">
        <v>1250</v>
      </c>
      <c r="H240" s="18" t="s">
        <v>68</v>
      </c>
      <c r="I240" s="32"/>
      <c r="J240" s="32"/>
    </row>
    <row r="241" spans="1:10" s="45" customFormat="1" x14ac:dyDescent="0.25">
      <c r="A241" s="32">
        <f t="shared" si="3"/>
        <v>240</v>
      </c>
      <c r="B241" s="32" t="s">
        <v>10</v>
      </c>
      <c r="C241" s="32">
        <v>17843</v>
      </c>
      <c r="D241" s="32">
        <v>2017</v>
      </c>
      <c r="E241" s="32" t="s">
        <v>13</v>
      </c>
      <c r="F241" s="32" t="s">
        <v>23</v>
      </c>
      <c r="G241" s="32">
        <v>1250</v>
      </c>
      <c r="H241" s="18" t="s">
        <v>68</v>
      </c>
      <c r="I241" s="32"/>
      <c r="J241" s="32"/>
    </row>
    <row r="242" spans="1:10" s="45" customFormat="1" x14ac:dyDescent="0.25">
      <c r="A242" s="32">
        <f t="shared" si="3"/>
        <v>241</v>
      </c>
      <c r="B242" s="32" t="s">
        <v>10</v>
      </c>
      <c r="C242" s="32">
        <v>17862</v>
      </c>
      <c r="D242" s="32">
        <v>2017</v>
      </c>
      <c r="E242" s="32" t="s">
        <v>13</v>
      </c>
      <c r="F242" s="32" t="s">
        <v>22</v>
      </c>
      <c r="G242" s="32">
        <v>1250</v>
      </c>
      <c r="H242" s="18" t="s">
        <v>68</v>
      </c>
      <c r="I242" s="32"/>
      <c r="J242" s="32"/>
    </row>
    <row r="243" spans="1:10" s="45" customFormat="1" x14ac:dyDescent="0.25">
      <c r="A243" s="32">
        <f t="shared" si="3"/>
        <v>242</v>
      </c>
      <c r="B243" s="32" t="s">
        <v>10</v>
      </c>
      <c r="C243" s="32">
        <v>17885</v>
      </c>
      <c r="D243" s="32">
        <v>2017</v>
      </c>
      <c r="E243" s="32" t="s">
        <v>32</v>
      </c>
      <c r="F243" s="32" t="s">
        <v>20</v>
      </c>
      <c r="G243" s="32">
        <v>10000</v>
      </c>
      <c r="H243" s="63" t="s">
        <v>68</v>
      </c>
      <c r="I243" s="32"/>
      <c r="J243" s="32"/>
    </row>
    <row r="244" spans="1:10" s="45" customFormat="1" x14ac:dyDescent="0.25">
      <c r="A244" s="32">
        <f t="shared" si="3"/>
        <v>243</v>
      </c>
      <c r="B244" s="32" t="s">
        <v>10</v>
      </c>
      <c r="C244" s="32">
        <v>17915</v>
      </c>
      <c r="D244" s="32">
        <v>2017</v>
      </c>
      <c r="E244" s="32" t="s">
        <v>13</v>
      </c>
      <c r="F244" s="32" t="s">
        <v>22</v>
      </c>
      <c r="G244" s="32">
        <v>1250</v>
      </c>
      <c r="H244" s="18" t="s">
        <v>68</v>
      </c>
      <c r="I244" s="32"/>
      <c r="J244" s="32"/>
    </row>
    <row r="245" spans="1:10" s="45" customFormat="1" x14ac:dyDescent="0.25">
      <c r="A245" s="32">
        <f t="shared" si="3"/>
        <v>244</v>
      </c>
      <c r="B245" s="32" t="s">
        <v>10</v>
      </c>
      <c r="C245" s="32">
        <v>18023</v>
      </c>
      <c r="D245" s="32">
        <v>2017</v>
      </c>
      <c r="E245" s="32" t="s">
        <v>13</v>
      </c>
      <c r="F245" s="32" t="s">
        <v>27</v>
      </c>
      <c r="G245" s="32">
        <v>1250</v>
      </c>
      <c r="H245" s="18" t="s">
        <v>68</v>
      </c>
      <c r="I245" s="32"/>
      <c r="J245" s="32"/>
    </row>
    <row r="246" spans="1:10" s="45" customFormat="1" x14ac:dyDescent="0.25">
      <c r="A246" s="32">
        <f t="shared" si="3"/>
        <v>245</v>
      </c>
      <c r="B246" s="32" t="s">
        <v>10</v>
      </c>
      <c r="C246" s="46">
        <v>18064</v>
      </c>
      <c r="D246" s="32">
        <v>2017</v>
      </c>
      <c r="E246" s="32" t="s">
        <v>32</v>
      </c>
      <c r="F246" s="32" t="s">
        <v>54</v>
      </c>
      <c r="G246" s="32">
        <v>10000</v>
      </c>
      <c r="H246" s="63" t="s">
        <v>68</v>
      </c>
      <c r="I246" s="32"/>
      <c r="J246" s="32"/>
    </row>
    <row r="247" spans="1:10" s="45" customFormat="1" x14ac:dyDescent="0.25">
      <c r="A247" s="32">
        <f t="shared" si="3"/>
        <v>246</v>
      </c>
      <c r="B247" s="32" t="s">
        <v>10</v>
      </c>
      <c r="C247" s="46">
        <v>18081</v>
      </c>
      <c r="D247" s="32">
        <v>2017</v>
      </c>
      <c r="E247" s="32" t="s">
        <v>32</v>
      </c>
      <c r="F247" s="32" t="s">
        <v>19</v>
      </c>
      <c r="G247" s="32">
        <v>10000</v>
      </c>
      <c r="H247" s="63" t="s">
        <v>68</v>
      </c>
      <c r="I247" s="32"/>
      <c r="J247" s="32"/>
    </row>
    <row r="248" spans="1:10" s="45" customFormat="1" x14ac:dyDescent="0.25">
      <c r="A248" s="32">
        <f t="shared" si="3"/>
        <v>247</v>
      </c>
      <c r="B248" s="32" t="s">
        <v>10</v>
      </c>
      <c r="C248" s="46">
        <v>18082</v>
      </c>
      <c r="D248" s="32">
        <v>2017</v>
      </c>
      <c r="E248" s="32" t="s">
        <v>32</v>
      </c>
      <c r="F248" s="32" t="s">
        <v>54</v>
      </c>
      <c r="G248" s="32">
        <v>10000</v>
      </c>
      <c r="H248" s="63" t="s">
        <v>68</v>
      </c>
      <c r="I248" s="32"/>
      <c r="J248" s="32"/>
    </row>
    <row r="249" spans="1:10" s="45" customFormat="1" x14ac:dyDescent="0.25">
      <c r="A249" s="32">
        <f t="shared" si="3"/>
        <v>248</v>
      </c>
      <c r="B249" s="32" t="s">
        <v>10</v>
      </c>
      <c r="C249" s="32">
        <v>18286</v>
      </c>
      <c r="D249" s="32">
        <v>2017</v>
      </c>
      <c r="E249" s="32" t="s">
        <v>26</v>
      </c>
      <c r="F249" s="32" t="s">
        <v>27</v>
      </c>
      <c r="G249" s="32">
        <v>2750</v>
      </c>
      <c r="H249" s="18" t="s">
        <v>68</v>
      </c>
      <c r="I249" s="32"/>
      <c r="J249" s="32"/>
    </row>
    <row r="250" spans="1:10" s="45" customFormat="1" x14ac:dyDescent="0.25">
      <c r="A250" s="32">
        <f t="shared" si="3"/>
        <v>249</v>
      </c>
      <c r="B250" s="32" t="s">
        <v>10</v>
      </c>
      <c r="C250" s="32">
        <v>18287</v>
      </c>
      <c r="D250" s="32">
        <v>2017</v>
      </c>
      <c r="E250" s="32" t="s">
        <v>13</v>
      </c>
      <c r="F250" s="32" t="s">
        <v>19</v>
      </c>
      <c r="G250" s="32">
        <v>1250</v>
      </c>
      <c r="H250" s="18" t="s">
        <v>68</v>
      </c>
      <c r="I250" s="32"/>
      <c r="J250" s="32"/>
    </row>
    <row r="251" spans="1:10" s="45" customFormat="1" x14ac:dyDescent="0.25">
      <c r="A251" s="32">
        <f t="shared" si="3"/>
        <v>250</v>
      </c>
      <c r="B251" s="32" t="s">
        <v>10</v>
      </c>
      <c r="C251" s="32">
        <v>18397</v>
      </c>
      <c r="D251" s="32">
        <v>2017</v>
      </c>
      <c r="E251" s="32" t="s">
        <v>13</v>
      </c>
      <c r="F251" s="32" t="s">
        <v>23</v>
      </c>
      <c r="G251" s="32">
        <v>1250</v>
      </c>
      <c r="H251" s="18" t="s">
        <v>68</v>
      </c>
      <c r="I251" s="32"/>
      <c r="J251" s="32"/>
    </row>
    <row r="252" spans="1:10" s="45" customFormat="1" x14ac:dyDescent="0.25">
      <c r="A252" s="32">
        <f t="shared" si="3"/>
        <v>251</v>
      </c>
      <c r="B252" s="32" t="s">
        <v>10</v>
      </c>
      <c r="C252" s="32">
        <v>18457</v>
      </c>
      <c r="D252" s="32">
        <v>2017</v>
      </c>
      <c r="E252" s="32" t="s">
        <v>26</v>
      </c>
      <c r="F252" s="32" t="s">
        <v>16</v>
      </c>
      <c r="G252" s="32">
        <v>2750</v>
      </c>
      <c r="H252" s="18" t="s">
        <v>68</v>
      </c>
      <c r="I252" s="32"/>
      <c r="J252" s="32"/>
    </row>
    <row r="253" spans="1:10" s="45" customFormat="1" x14ac:dyDescent="0.25">
      <c r="A253" s="32">
        <f t="shared" si="3"/>
        <v>252</v>
      </c>
      <c r="B253" s="32" t="s">
        <v>10</v>
      </c>
      <c r="C253" s="32">
        <v>18557</v>
      </c>
      <c r="D253" s="32">
        <v>2017</v>
      </c>
      <c r="E253" s="32" t="s">
        <v>13</v>
      </c>
      <c r="F253" s="32" t="s">
        <v>27</v>
      </c>
      <c r="G253" s="32">
        <v>1250</v>
      </c>
      <c r="H253" s="18" t="s">
        <v>68</v>
      </c>
      <c r="I253" s="32"/>
      <c r="J253" s="32"/>
    </row>
    <row r="254" spans="1:10" s="45" customFormat="1" x14ac:dyDescent="0.25">
      <c r="A254" s="32">
        <f t="shared" si="3"/>
        <v>253</v>
      </c>
      <c r="B254" s="32" t="s">
        <v>10</v>
      </c>
      <c r="C254" s="32">
        <v>18635</v>
      </c>
      <c r="D254" s="32">
        <v>2017</v>
      </c>
      <c r="E254" s="32" t="s">
        <v>13</v>
      </c>
      <c r="F254" s="32" t="s">
        <v>72</v>
      </c>
      <c r="G254" s="32">
        <v>1250</v>
      </c>
      <c r="H254" s="18" t="s">
        <v>68</v>
      </c>
      <c r="I254" s="32"/>
      <c r="J254" s="32"/>
    </row>
    <row r="255" spans="1:10" s="45" customFormat="1" x14ac:dyDescent="0.25">
      <c r="A255" s="32">
        <f t="shared" si="3"/>
        <v>254</v>
      </c>
      <c r="B255" s="32" t="s">
        <v>10</v>
      </c>
      <c r="C255" s="32">
        <v>18635</v>
      </c>
      <c r="D255" s="32">
        <v>2017</v>
      </c>
      <c r="E255" s="32" t="s">
        <v>26</v>
      </c>
      <c r="F255" s="32" t="s">
        <v>72</v>
      </c>
      <c r="G255" s="32">
        <v>2750</v>
      </c>
      <c r="H255" s="18" t="s">
        <v>68</v>
      </c>
      <c r="I255" s="32"/>
      <c r="J255" s="32"/>
    </row>
    <row r="256" spans="1:10" s="45" customFormat="1" x14ac:dyDescent="0.25">
      <c r="A256" s="32">
        <f t="shared" si="3"/>
        <v>255</v>
      </c>
      <c r="B256" s="32" t="s">
        <v>10</v>
      </c>
      <c r="C256" s="32">
        <v>18666</v>
      </c>
      <c r="D256" s="32">
        <v>2017</v>
      </c>
      <c r="E256" s="32" t="s">
        <v>13</v>
      </c>
      <c r="F256" s="32" t="s">
        <v>27</v>
      </c>
      <c r="G256" s="32">
        <v>1250</v>
      </c>
      <c r="H256" s="18" t="s">
        <v>68</v>
      </c>
      <c r="I256" s="32"/>
      <c r="J256" s="32"/>
    </row>
    <row r="257" spans="1:10" s="45" customFormat="1" x14ac:dyDescent="0.25">
      <c r="A257" s="32">
        <f t="shared" si="3"/>
        <v>256</v>
      </c>
      <c r="B257" s="32" t="s">
        <v>10</v>
      </c>
      <c r="C257" s="32">
        <v>18740</v>
      </c>
      <c r="D257" s="32">
        <v>2017</v>
      </c>
      <c r="E257" s="32" t="s">
        <v>13</v>
      </c>
      <c r="F257" s="32" t="s">
        <v>24</v>
      </c>
      <c r="G257" s="32">
        <v>1250</v>
      </c>
      <c r="H257" s="18" t="s">
        <v>68</v>
      </c>
      <c r="I257" s="32"/>
      <c r="J257" s="32"/>
    </row>
    <row r="258" spans="1:10" s="45" customFormat="1" x14ac:dyDescent="0.25">
      <c r="A258" s="32">
        <f t="shared" si="3"/>
        <v>257</v>
      </c>
      <c r="B258" s="32" t="s">
        <v>10</v>
      </c>
      <c r="C258" s="32">
        <v>18828</v>
      </c>
      <c r="D258" s="32">
        <v>2017</v>
      </c>
      <c r="E258" s="32" t="s">
        <v>13</v>
      </c>
      <c r="F258" s="32" t="s">
        <v>27</v>
      </c>
      <c r="G258" s="32">
        <v>1250</v>
      </c>
      <c r="H258" s="18" t="s">
        <v>68</v>
      </c>
      <c r="I258" s="32"/>
      <c r="J258" s="32"/>
    </row>
    <row r="259" spans="1:10" s="45" customFormat="1" x14ac:dyDescent="0.25">
      <c r="A259" s="32">
        <f t="shared" si="3"/>
        <v>258</v>
      </c>
      <c r="B259" s="32" t="s">
        <v>10</v>
      </c>
      <c r="C259" s="32">
        <v>18870</v>
      </c>
      <c r="D259" s="32">
        <v>2017</v>
      </c>
      <c r="E259" s="32" t="s">
        <v>13</v>
      </c>
      <c r="F259" s="32" t="s">
        <v>72</v>
      </c>
      <c r="G259" s="32">
        <v>1250</v>
      </c>
      <c r="H259" s="18" t="s">
        <v>68</v>
      </c>
      <c r="I259" s="32"/>
      <c r="J259" s="32"/>
    </row>
    <row r="260" spans="1:10" s="45" customFormat="1" x14ac:dyDescent="0.25">
      <c r="A260" s="32">
        <f t="shared" ref="A260:A323" si="4">A259+1</f>
        <v>259</v>
      </c>
      <c r="B260" s="32" t="s">
        <v>10</v>
      </c>
      <c r="C260" s="32">
        <v>18870</v>
      </c>
      <c r="D260" s="32">
        <v>2017</v>
      </c>
      <c r="E260" s="32" t="s">
        <v>26</v>
      </c>
      <c r="F260" s="32" t="s">
        <v>72</v>
      </c>
      <c r="G260" s="32">
        <v>2750</v>
      </c>
      <c r="H260" s="18" t="s">
        <v>68</v>
      </c>
      <c r="I260" s="32"/>
      <c r="J260" s="32"/>
    </row>
    <row r="261" spans="1:10" s="45" customFormat="1" x14ac:dyDescent="0.25">
      <c r="A261" s="32">
        <f t="shared" si="4"/>
        <v>260</v>
      </c>
      <c r="B261" s="32" t="s">
        <v>10</v>
      </c>
      <c r="C261" s="32">
        <v>18984</v>
      </c>
      <c r="D261" s="32">
        <v>2017</v>
      </c>
      <c r="E261" s="32" t="s">
        <v>13</v>
      </c>
      <c r="F261" s="32" t="s">
        <v>27</v>
      </c>
      <c r="G261" s="32">
        <v>1250</v>
      </c>
      <c r="H261" s="18" t="s">
        <v>68</v>
      </c>
      <c r="I261" s="32"/>
      <c r="J261" s="32"/>
    </row>
    <row r="262" spans="1:10" s="45" customFormat="1" x14ac:dyDescent="0.25">
      <c r="A262" s="32">
        <f t="shared" si="4"/>
        <v>261</v>
      </c>
      <c r="B262" s="32" t="s">
        <v>10</v>
      </c>
      <c r="C262" s="32">
        <v>19043</v>
      </c>
      <c r="D262" s="32">
        <v>2017</v>
      </c>
      <c r="E262" s="32" t="s">
        <v>13</v>
      </c>
      <c r="F262" s="32" t="s">
        <v>17</v>
      </c>
      <c r="G262" s="32">
        <v>1250</v>
      </c>
      <c r="H262" s="18" t="s">
        <v>68</v>
      </c>
      <c r="I262" s="32"/>
      <c r="J262" s="32"/>
    </row>
    <row r="263" spans="1:10" s="45" customFormat="1" x14ac:dyDescent="0.25">
      <c r="A263" s="32">
        <f t="shared" si="4"/>
        <v>262</v>
      </c>
      <c r="B263" s="32" t="s">
        <v>10</v>
      </c>
      <c r="C263" s="32">
        <v>19206</v>
      </c>
      <c r="D263" s="32">
        <v>2017</v>
      </c>
      <c r="E263" s="32" t="s">
        <v>13</v>
      </c>
      <c r="F263" s="32" t="s">
        <v>24</v>
      </c>
      <c r="G263" s="32">
        <v>1250</v>
      </c>
      <c r="H263" s="18" t="s">
        <v>68</v>
      </c>
      <c r="I263" s="32"/>
      <c r="J263" s="32"/>
    </row>
    <row r="264" spans="1:10" s="45" customFormat="1" x14ac:dyDescent="0.25">
      <c r="A264" s="32">
        <f t="shared" si="4"/>
        <v>263</v>
      </c>
      <c r="B264" s="32" t="s">
        <v>10</v>
      </c>
      <c r="C264" s="32">
        <v>19222</v>
      </c>
      <c r="D264" s="32">
        <v>2017</v>
      </c>
      <c r="E264" s="32" t="s">
        <v>13</v>
      </c>
      <c r="F264" s="32" t="s">
        <v>23</v>
      </c>
      <c r="G264" s="32">
        <v>1250</v>
      </c>
      <c r="H264" s="18" t="s">
        <v>68</v>
      </c>
      <c r="I264" s="32"/>
      <c r="J264" s="32"/>
    </row>
    <row r="265" spans="1:10" s="45" customFormat="1" x14ac:dyDescent="0.25">
      <c r="A265" s="32">
        <f t="shared" si="4"/>
        <v>264</v>
      </c>
      <c r="B265" s="32" t="s">
        <v>10</v>
      </c>
      <c r="C265" s="32">
        <v>19429</v>
      </c>
      <c r="D265" s="32">
        <v>2017</v>
      </c>
      <c r="E265" s="32" t="s">
        <v>13</v>
      </c>
      <c r="F265" s="32" t="s">
        <v>23</v>
      </c>
      <c r="G265" s="32">
        <v>1250</v>
      </c>
      <c r="H265" s="18" t="s">
        <v>68</v>
      </c>
      <c r="I265" s="32"/>
      <c r="J265" s="32"/>
    </row>
    <row r="266" spans="1:10" s="45" customFormat="1" x14ac:dyDescent="0.25">
      <c r="A266" s="32">
        <f t="shared" si="4"/>
        <v>265</v>
      </c>
      <c r="B266" s="32" t="s">
        <v>10</v>
      </c>
      <c r="C266" s="32">
        <v>19494</v>
      </c>
      <c r="D266" s="32">
        <v>2017</v>
      </c>
      <c r="E266" s="32" t="s">
        <v>13</v>
      </c>
      <c r="F266" s="32" t="s">
        <v>27</v>
      </c>
      <c r="G266" s="32">
        <v>1250</v>
      </c>
      <c r="H266" s="18" t="s">
        <v>68</v>
      </c>
      <c r="I266" s="32"/>
      <c r="J266" s="32"/>
    </row>
    <row r="267" spans="1:10" s="45" customFormat="1" x14ac:dyDescent="0.25">
      <c r="A267" s="32">
        <f t="shared" si="4"/>
        <v>266</v>
      </c>
      <c r="B267" s="32" t="s">
        <v>10</v>
      </c>
      <c r="C267" s="32">
        <v>19505</v>
      </c>
      <c r="D267" s="32">
        <v>2017</v>
      </c>
      <c r="E267" s="32" t="s">
        <v>13</v>
      </c>
      <c r="F267" s="32" t="s">
        <v>27</v>
      </c>
      <c r="G267" s="32">
        <v>1250</v>
      </c>
      <c r="H267" s="18" t="s">
        <v>68</v>
      </c>
      <c r="I267" s="32"/>
      <c r="J267" s="32"/>
    </row>
    <row r="268" spans="1:10" s="45" customFormat="1" x14ac:dyDescent="0.25">
      <c r="A268" s="32">
        <f t="shared" si="4"/>
        <v>267</v>
      </c>
      <c r="B268" s="32" t="s">
        <v>10</v>
      </c>
      <c r="C268" s="32">
        <v>19596</v>
      </c>
      <c r="D268" s="32">
        <v>2017</v>
      </c>
      <c r="E268" s="32" t="s">
        <v>13</v>
      </c>
      <c r="F268" s="32" t="s">
        <v>22</v>
      </c>
      <c r="G268" s="32">
        <v>1250</v>
      </c>
      <c r="H268" s="18" t="s">
        <v>68</v>
      </c>
      <c r="I268" s="32"/>
      <c r="J268" s="32"/>
    </row>
    <row r="269" spans="1:10" s="45" customFormat="1" x14ac:dyDescent="0.25">
      <c r="A269" s="32">
        <f t="shared" si="4"/>
        <v>268</v>
      </c>
      <c r="B269" s="32" t="s">
        <v>10</v>
      </c>
      <c r="C269" s="32">
        <v>19652</v>
      </c>
      <c r="D269" s="32">
        <v>2017</v>
      </c>
      <c r="E269" s="32" t="s">
        <v>13</v>
      </c>
      <c r="F269" s="32" t="s">
        <v>27</v>
      </c>
      <c r="G269" s="32">
        <v>1250</v>
      </c>
      <c r="H269" s="18" t="s">
        <v>68</v>
      </c>
      <c r="I269" s="32"/>
      <c r="J269" s="32"/>
    </row>
    <row r="270" spans="1:10" s="45" customFormat="1" x14ac:dyDescent="0.25">
      <c r="A270" s="32">
        <f t="shared" si="4"/>
        <v>269</v>
      </c>
      <c r="B270" s="32" t="s">
        <v>10</v>
      </c>
      <c r="C270" s="32">
        <v>19660</v>
      </c>
      <c r="D270" s="32">
        <v>2017</v>
      </c>
      <c r="E270" s="32" t="s">
        <v>13</v>
      </c>
      <c r="F270" s="32" t="s">
        <v>24</v>
      </c>
      <c r="G270" s="32">
        <v>1250</v>
      </c>
      <c r="H270" s="18" t="s">
        <v>68</v>
      </c>
      <c r="I270" s="32"/>
      <c r="J270" s="32"/>
    </row>
    <row r="271" spans="1:10" s="45" customFormat="1" x14ac:dyDescent="0.25">
      <c r="A271" s="32">
        <f t="shared" si="4"/>
        <v>270</v>
      </c>
      <c r="B271" s="32" t="s">
        <v>10</v>
      </c>
      <c r="C271" s="32">
        <v>19726</v>
      </c>
      <c r="D271" s="32">
        <v>2017</v>
      </c>
      <c r="E271" s="32" t="s">
        <v>25</v>
      </c>
      <c r="F271" s="32" t="s">
        <v>27</v>
      </c>
      <c r="G271" s="32">
        <v>4750</v>
      </c>
      <c r="H271" s="18" t="s">
        <v>68</v>
      </c>
      <c r="I271" s="32"/>
      <c r="J271" s="32"/>
    </row>
    <row r="272" spans="1:10" s="45" customFormat="1" x14ac:dyDescent="0.25">
      <c r="A272" s="32">
        <f t="shared" si="4"/>
        <v>271</v>
      </c>
      <c r="B272" s="32" t="s">
        <v>10</v>
      </c>
      <c r="C272" s="32">
        <v>19726</v>
      </c>
      <c r="D272" s="32">
        <v>2017</v>
      </c>
      <c r="E272" s="32" t="s">
        <v>13</v>
      </c>
      <c r="F272" s="32" t="s">
        <v>27</v>
      </c>
      <c r="G272" s="32">
        <v>1250</v>
      </c>
      <c r="H272" s="18" t="s">
        <v>68</v>
      </c>
      <c r="I272" s="32"/>
      <c r="J272" s="32"/>
    </row>
    <row r="273" spans="1:10" s="45" customFormat="1" x14ac:dyDescent="0.25">
      <c r="A273" s="32">
        <f t="shared" si="4"/>
        <v>272</v>
      </c>
      <c r="B273" s="32" t="s">
        <v>10</v>
      </c>
      <c r="C273" s="32">
        <v>19735</v>
      </c>
      <c r="D273" s="32">
        <v>2017</v>
      </c>
      <c r="E273" s="32" t="s">
        <v>25</v>
      </c>
      <c r="F273" s="32" t="s">
        <v>27</v>
      </c>
      <c r="G273" s="32">
        <v>4750</v>
      </c>
      <c r="H273" s="18" t="s">
        <v>68</v>
      </c>
      <c r="I273" s="32"/>
      <c r="J273" s="32"/>
    </row>
    <row r="274" spans="1:10" s="45" customFormat="1" x14ac:dyDescent="0.25">
      <c r="A274" s="32">
        <f t="shared" si="4"/>
        <v>273</v>
      </c>
      <c r="B274" s="32" t="s">
        <v>10</v>
      </c>
      <c r="C274" s="32">
        <v>19735</v>
      </c>
      <c r="D274" s="32">
        <v>2017</v>
      </c>
      <c r="E274" s="32" t="s">
        <v>13</v>
      </c>
      <c r="F274" s="32" t="s">
        <v>27</v>
      </c>
      <c r="G274" s="32">
        <v>1250</v>
      </c>
      <c r="H274" s="18" t="s">
        <v>68</v>
      </c>
      <c r="I274" s="32"/>
      <c r="J274" s="32"/>
    </row>
    <row r="275" spans="1:10" s="45" customFormat="1" x14ac:dyDescent="0.25">
      <c r="A275" s="32">
        <f t="shared" si="4"/>
        <v>274</v>
      </c>
      <c r="B275" s="32" t="s">
        <v>10</v>
      </c>
      <c r="C275" s="32">
        <v>19743</v>
      </c>
      <c r="D275" s="32">
        <v>2017</v>
      </c>
      <c r="E275" s="32" t="s">
        <v>13</v>
      </c>
      <c r="F275" s="32" t="s">
        <v>27</v>
      </c>
      <c r="G275" s="32">
        <v>1250</v>
      </c>
      <c r="H275" s="18" t="s">
        <v>68</v>
      </c>
      <c r="I275" s="32"/>
      <c r="J275" s="32"/>
    </row>
    <row r="276" spans="1:10" s="45" customFormat="1" x14ac:dyDescent="0.25">
      <c r="A276" s="32">
        <f t="shared" si="4"/>
        <v>275</v>
      </c>
      <c r="B276" s="32" t="s">
        <v>10</v>
      </c>
      <c r="C276" s="32">
        <v>19743</v>
      </c>
      <c r="D276" s="32">
        <v>2017</v>
      </c>
      <c r="E276" s="32" t="s">
        <v>25</v>
      </c>
      <c r="F276" s="32" t="s">
        <v>27</v>
      </c>
      <c r="G276" s="32">
        <v>4750</v>
      </c>
      <c r="H276" s="18" t="s">
        <v>68</v>
      </c>
      <c r="I276" s="32"/>
      <c r="J276" s="32"/>
    </row>
    <row r="277" spans="1:10" s="45" customFormat="1" x14ac:dyDescent="0.25">
      <c r="A277" s="32">
        <f t="shared" si="4"/>
        <v>276</v>
      </c>
      <c r="B277" s="32" t="s">
        <v>10</v>
      </c>
      <c r="C277" s="32">
        <v>19752</v>
      </c>
      <c r="D277" s="32">
        <v>2017</v>
      </c>
      <c r="E277" s="32" t="s">
        <v>13</v>
      </c>
      <c r="F277" s="32" t="s">
        <v>14</v>
      </c>
      <c r="G277" s="32">
        <v>1250</v>
      </c>
      <c r="H277" s="18" t="s">
        <v>68</v>
      </c>
      <c r="I277" s="32"/>
      <c r="J277" s="32"/>
    </row>
    <row r="278" spans="1:10" s="45" customFormat="1" x14ac:dyDescent="0.25">
      <c r="A278" s="32">
        <f t="shared" si="4"/>
        <v>277</v>
      </c>
      <c r="B278" s="32" t="s">
        <v>10</v>
      </c>
      <c r="C278" s="46">
        <v>19846</v>
      </c>
      <c r="D278" s="32">
        <v>2017</v>
      </c>
      <c r="E278" s="32" t="s">
        <v>32</v>
      </c>
      <c r="F278" s="32" t="s">
        <v>20</v>
      </c>
      <c r="G278" s="32">
        <v>10000</v>
      </c>
      <c r="H278" s="63" t="s">
        <v>68</v>
      </c>
      <c r="I278" s="32"/>
      <c r="J278" s="32"/>
    </row>
    <row r="279" spans="1:10" s="45" customFormat="1" x14ac:dyDescent="0.25">
      <c r="A279" s="32">
        <f t="shared" si="4"/>
        <v>278</v>
      </c>
      <c r="B279" s="32" t="s">
        <v>10</v>
      </c>
      <c r="C279" s="32">
        <v>19876</v>
      </c>
      <c r="D279" s="32">
        <v>2017</v>
      </c>
      <c r="E279" s="32" t="s">
        <v>26</v>
      </c>
      <c r="F279" s="32" t="s">
        <v>16</v>
      </c>
      <c r="G279" s="32">
        <v>2750</v>
      </c>
      <c r="H279" s="18" t="s">
        <v>68</v>
      </c>
      <c r="I279" s="32"/>
      <c r="J279" s="32"/>
    </row>
    <row r="280" spans="1:10" s="45" customFormat="1" x14ac:dyDescent="0.25">
      <c r="A280" s="32">
        <f t="shared" si="4"/>
        <v>279</v>
      </c>
      <c r="B280" s="32" t="s">
        <v>10</v>
      </c>
      <c r="C280" s="32">
        <v>19876</v>
      </c>
      <c r="D280" s="32">
        <v>2017</v>
      </c>
      <c r="E280" s="32" t="s">
        <v>13</v>
      </c>
      <c r="F280" s="32" t="s">
        <v>16</v>
      </c>
      <c r="G280" s="32">
        <v>1250</v>
      </c>
      <c r="H280" s="18" t="s">
        <v>68</v>
      </c>
      <c r="I280" s="32"/>
      <c r="J280" s="32"/>
    </row>
    <row r="281" spans="1:10" s="45" customFormat="1" x14ac:dyDescent="0.25">
      <c r="A281" s="32">
        <f t="shared" si="4"/>
        <v>280</v>
      </c>
      <c r="B281" s="32" t="s">
        <v>10</v>
      </c>
      <c r="C281" s="32">
        <v>20030</v>
      </c>
      <c r="D281" s="32">
        <v>2017</v>
      </c>
      <c r="E281" s="32" t="s">
        <v>26</v>
      </c>
      <c r="F281" s="32" t="s">
        <v>71</v>
      </c>
      <c r="G281" s="32">
        <v>2750</v>
      </c>
      <c r="H281" s="63" t="s">
        <v>68</v>
      </c>
      <c r="I281" s="32"/>
      <c r="J281" s="32"/>
    </row>
    <row r="282" spans="1:10" s="45" customFormat="1" x14ac:dyDescent="0.25">
      <c r="A282" s="32">
        <f t="shared" si="4"/>
        <v>281</v>
      </c>
      <c r="B282" s="32" t="s">
        <v>10</v>
      </c>
      <c r="C282" s="32">
        <v>20086</v>
      </c>
      <c r="D282" s="32">
        <v>2017</v>
      </c>
      <c r="E282" s="32" t="s">
        <v>13</v>
      </c>
      <c r="F282" s="32" t="s">
        <v>22</v>
      </c>
      <c r="G282" s="32">
        <v>1250</v>
      </c>
      <c r="H282" s="18" t="s">
        <v>68</v>
      </c>
      <c r="I282" s="32"/>
      <c r="J282" s="32"/>
    </row>
    <row r="283" spans="1:10" s="45" customFormat="1" x14ac:dyDescent="0.25">
      <c r="A283" s="32">
        <f t="shared" si="4"/>
        <v>282</v>
      </c>
      <c r="B283" s="32" t="s">
        <v>10</v>
      </c>
      <c r="C283" s="32">
        <v>20114</v>
      </c>
      <c r="D283" s="32">
        <v>2017</v>
      </c>
      <c r="E283" s="32" t="s">
        <v>13</v>
      </c>
      <c r="F283" s="32" t="s">
        <v>23</v>
      </c>
      <c r="G283" s="32">
        <v>1250</v>
      </c>
      <c r="H283" s="18" t="s">
        <v>68</v>
      </c>
      <c r="I283" s="32"/>
      <c r="J283" s="32"/>
    </row>
    <row r="284" spans="1:10" s="45" customFormat="1" x14ac:dyDescent="0.25">
      <c r="A284" s="32">
        <f t="shared" si="4"/>
        <v>283</v>
      </c>
      <c r="B284" s="32" t="s">
        <v>10</v>
      </c>
      <c r="C284" s="32">
        <v>20145</v>
      </c>
      <c r="D284" s="32">
        <v>2017</v>
      </c>
      <c r="E284" s="32" t="s">
        <v>13</v>
      </c>
      <c r="F284" s="32" t="s">
        <v>23</v>
      </c>
      <c r="G284" s="32">
        <v>5000</v>
      </c>
      <c r="H284" s="63" t="s">
        <v>68</v>
      </c>
      <c r="I284" s="32"/>
      <c r="J284" s="32"/>
    </row>
    <row r="285" spans="1:10" s="45" customFormat="1" x14ac:dyDescent="0.25">
      <c r="A285" s="32">
        <f t="shared" si="4"/>
        <v>284</v>
      </c>
      <c r="B285" s="32" t="s">
        <v>10</v>
      </c>
      <c r="C285" s="32">
        <v>20225</v>
      </c>
      <c r="D285" s="32">
        <v>2017</v>
      </c>
      <c r="E285" s="32" t="s">
        <v>25</v>
      </c>
      <c r="F285" s="32" t="s">
        <v>23</v>
      </c>
      <c r="G285" s="32">
        <v>4750</v>
      </c>
      <c r="H285" s="18" t="s">
        <v>68</v>
      </c>
      <c r="I285" s="32"/>
      <c r="J285" s="32"/>
    </row>
    <row r="286" spans="1:10" s="45" customFormat="1" x14ac:dyDescent="0.25">
      <c r="A286" s="32">
        <f t="shared" si="4"/>
        <v>285</v>
      </c>
      <c r="B286" s="32" t="s">
        <v>10</v>
      </c>
      <c r="C286" s="32">
        <v>20291</v>
      </c>
      <c r="D286" s="32">
        <v>2017</v>
      </c>
      <c r="E286" s="32" t="s">
        <v>13</v>
      </c>
      <c r="F286" s="32" t="s">
        <v>72</v>
      </c>
      <c r="G286" s="32">
        <v>1250</v>
      </c>
      <c r="H286" s="18" t="s">
        <v>68</v>
      </c>
      <c r="I286" s="32"/>
      <c r="J286" s="32"/>
    </row>
    <row r="287" spans="1:10" s="45" customFormat="1" x14ac:dyDescent="0.25">
      <c r="A287" s="32">
        <f t="shared" si="4"/>
        <v>286</v>
      </c>
      <c r="B287" s="32" t="s">
        <v>10</v>
      </c>
      <c r="C287" s="32">
        <v>20291</v>
      </c>
      <c r="D287" s="32">
        <v>2017</v>
      </c>
      <c r="E287" s="32" t="s">
        <v>26</v>
      </c>
      <c r="F287" s="32" t="s">
        <v>72</v>
      </c>
      <c r="G287" s="32">
        <v>2750</v>
      </c>
      <c r="H287" s="18" t="s">
        <v>68</v>
      </c>
      <c r="I287" s="32"/>
      <c r="J287" s="32"/>
    </row>
    <row r="288" spans="1:10" s="45" customFormat="1" x14ac:dyDescent="0.25">
      <c r="A288" s="32">
        <f t="shared" si="4"/>
        <v>287</v>
      </c>
      <c r="B288" s="32" t="s">
        <v>10</v>
      </c>
      <c r="C288" s="32">
        <v>20347</v>
      </c>
      <c r="D288" s="32">
        <v>2017</v>
      </c>
      <c r="E288" s="32" t="s">
        <v>25</v>
      </c>
      <c r="F288" s="32" t="s">
        <v>20</v>
      </c>
      <c r="G288" s="32">
        <v>4750</v>
      </c>
      <c r="H288" s="18" t="s">
        <v>68</v>
      </c>
      <c r="I288" s="32"/>
      <c r="J288" s="32"/>
    </row>
    <row r="289" spans="1:10" s="45" customFormat="1" x14ac:dyDescent="0.25">
      <c r="A289" s="32">
        <f t="shared" si="4"/>
        <v>288</v>
      </c>
      <c r="B289" s="32" t="s">
        <v>10</v>
      </c>
      <c r="C289" s="32">
        <v>20430</v>
      </c>
      <c r="D289" s="32">
        <v>2017</v>
      </c>
      <c r="E289" s="32" t="s">
        <v>26</v>
      </c>
      <c r="F289" s="32" t="s">
        <v>18</v>
      </c>
      <c r="G289" s="32">
        <v>2750</v>
      </c>
      <c r="H289" s="18" t="s">
        <v>68</v>
      </c>
      <c r="I289" s="32"/>
      <c r="J289" s="32"/>
    </row>
    <row r="290" spans="1:10" s="45" customFormat="1" x14ac:dyDescent="0.25">
      <c r="A290" s="32">
        <f t="shared" si="4"/>
        <v>289</v>
      </c>
      <c r="B290" s="32" t="s">
        <v>10</v>
      </c>
      <c r="C290" s="32">
        <v>20551</v>
      </c>
      <c r="D290" s="32">
        <v>2017</v>
      </c>
      <c r="E290" s="32" t="s">
        <v>25</v>
      </c>
      <c r="F290" s="32" t="s">
        <v>61</v>
      </c>
      <c r="G290" s="32">
        <v>4750</v>
      </c>
      <c r="H290" s="18" t="s">
        <v>68</v>
      </c>
      <c r="I290" s="32"/>
      <c r="J290" s="32"/>
    </row>
    <row r="291" spans="1:10" s="45" customFormat="1" x14ac:dyDescent="0.25">
      <c r="A291" s="32">
        <f t="shared" si="4"/>
        <v>290</v>
      </c>
      <c r="B291" s="32" t="s">
        <v>10</v>
      </c>
      <c r="C291" s="32">
        <v>20601</v>
      </c>
      <c r="D291" s="32">
        <v>2017</v>
      </c>
      <c r="E291" s="32" t="s">
        <v>13</v>
      </c>
      <c r="F291" s="32" t="s">
        <v>19</v>
      </c>
      <c r="G291" s="32">
        <v>1250</v>
      </c>
      <c r="H291" s="63" t="s">
        <v>68</v>
      </c>
      <c r="I291" s="32"/>
      <c r="J291" s="32"/>
    </row>
    <row r="292" spans="1:10" s="45" customFormat="1" x14ac:dyDescent="0.25">
      <c r="A292" s="32">
        <f t="shared" si="4"/>
        <v>291</v>
      </c>
      <c r="B292" s="32" t="s">
        <v>10</v>
      </c>
      <c r="C292" s="32">
        <v>20641</v>
      </c>
      <c r="D292" s="32">
        <v>2017</v>
      </c>
      <c r="E292" s="32" t="s">
        <v>13</v>
      </c>
      <c r="F292" s="32" t="s">
        <v>22</v>
      </c>
      <c r="G292" s="32">
        <v>1250</v>
      </c>
      <c r="H292" s="18" t="s">
        <v>68</v>
      </c>
      <c r="I292" s="32"/>
      <c r="J292" s="32"/>
    </row>
    <row r="293" spans="1:10" s="45" customFormat="1" x14ac:dyDescent="0.25">
      <c r="A293" s="32">
        <f t="shared" si="4"/>
        <v>292</v>
      </c>
      <c r="B293" s="32" t="s">
        <v>10</v>
      </c>
      <c r="C293" s="32">
        <v>20799</v>
      </c>
      <c r="D293" s="32">
        <v>2017</v>
      </c>
      <c r="E293" s="32" t="s">
        <v>26</v>
      </c>
      <c r="F293" s="32" t="s">
        <v>14</v>
      </c>
      <c r="G293" s="32">
        <v>2750</v>
      </c>
      <c r="H293" s="63" t="s">
        <v>68</v>
      </c>
      <c r="I293" s="32"/>
      <c r="J293" s="32"/>
    </row>
    <row r="294" spans="1:10" s="45" customFormat="1" x14ac:dyDescent="0.25">
      <c r="A294" s="32">
        <f t="shared" si="4"/>
        <v>293</v>
      </c>
      <c r="B294" s="32" t="s">
        <v>10</v>
      </c>
      <c r="C294" s="32">
        <v>20847</v>
      </c>
      <c r="D294" s="32">
        <v>2017</v>
      </c>
      <c r="E294" s="32" t="s">
        <v>26</v>
      </c>
      <c r="F294" s="32" t="s">
        <v>16</v>
      </c>
      <c r="G294" s="32">
        <v>2750</v>
      </c>
      <c r="H294" s="18" t="s">
        <v>68</v>
      </c>
      <c r="I294" s="32"/>
      <c r="J294" s="32"/>
    </row>
    <row r="295" spans="1:10" s="45" customFormat="1" x14ac:dyDescent="0.25">
      <c r="A295" s="32">
        <f t="shared" si="4"/>
        <v>294</v>
      </c>
      <c r="B295" s="32" t="s">
        <v>10</v>
      </c>
      <c r="C295" s="32">
        <v>21099</v>
      </c>
      <c r="D295" s="32">
        <v>2017</v>
      </c>
      <c r="E295" s="32" t="s">
        <v>13</v>
      </c>
      <c r="F295" s="32" t="s">
        <v>24</v>
      </c>
      <c r="G295" s="32">
        <v>1250</v>
      </c>
      <c r="H295" s="18" t="s">
        <v>68</v>
      </c>
      <c r="I295" s="32"/>
      <c r="J295" s="32"/>
    </row>
    <row r="296" spans="1:10" s="45" customFormat="1" x14ac:dyDescent="0.25">
      <c r="A296" s="32">
        <f t="shared" si="4"/>
        <v>295</v>
      </c>
      <c r="B296" s="32" t="s">
        <v>10</v>
      </c>
      <c r="C296" s="32">
        <v>21123</v>
      </c>
      <c r="D296" s="32">
        <v>2017</v>
      </c>
      <c r="E296" s="32" t="s">
        <v>13</v>
      </c>
      <c r="F296" s="32" t="s">
        <v>19</v>
      </c>
      <c r="G296" s="32">
        <v>5000</v>
      </c>
      <c r="H296" s="18" t="s">
        <v>68</v>
      </c>
      <c r="I296" s="32"/>
      <c r="J296" s="32"/>
    </row>
    <row r="297" spans="1:10" s="45" customFormat="1" x14ac:dyDescent="0.25">
      <c r="A297" s="32">
        <f t="shared" si="4"/>
        <v>296</v>
      </c>
      <c r="B297" s="32" t="s">
        <v>10</v>
      </c>
      <c r="C297" s="32">
        <v>21448</v>
      </c>
      <c r="D297" s="32">
        <v>2017</v>
      </c>
      <c r="E297" s="32" t="s">
        <v>13</v>
      </c>
      <c r="F297" s="32" t="s">
        <v>24</v>
      </c>
      <c r="G297" s="32">
        <v>1250</v>
      </c>
      <c r="H297" s="18" t="s">
        <v>68</v>
      </c>
      <c r="I297" s="32"/>
      <c r="J297" s="32"/>
    </row>
    <row r="298" spans="1:10" s="45" customFormat="1" x14ac:dyDescent="0.25">
      <c r="A298" s="32">
        <f t="shared" si="4"/>
        <v>297</v>
      </c>
      <c r="B298" s="32" t="s">
        <v>10</v>
      </c>
      <c r="C298" s="32">
        <v>21584</v>
      </c>
      <c r="D298" s="32">
        <v>2017</v>
      </c>
      <c r="E298" s="32" t="s">
        <v>13</v>
      </c>
      <c r="F298" s="32" t="s">
        <v>18</v>
      </c>
      <c r="G298" s="32">
        <v>1250</v>
      </c>
      <c r="H298" s="18" t="s">
        <v>68</v>
      </c>
      <c r="I298" s="32"/>
      <c r="J298" s="32"/>
    </row>
    <row r="299" spans="1:10" s="45" customFormat="1" x14ac:dyDescent="0.25">
      <c r="A299" s="32">
        <f t="shared" si="4"/>
        <v>298</v>
      </c>
      <c r="B299" s="32" t="s">
        <v>10</v>
      </c>
      <c r="C299" s="32">
        <v>21598</v>
      </c>
      <c r="D299" s="32">
        <v>2017</v>
      </c>
      <c r="E299" s="32" t="s">
        <v>13</v>
      </c>
      <c r="F299" s="32" t="s">
        <v>73</v>
      </c>
      <c r="G299" s="32">
        <v>1250</v>
      </c>
      <c r="H299" s="18" t="s">
        <v>68</v>
      </c>
      <c r="I299" s="32"/>
      <c r="J299" s="32"/>
    </row>
    <row r="300" spans="1:10" s="45" customFormat="1" x14ac:dyDescent="0.25">
      <c r="A300" s="32">
        <f t="shared" si="4"/>
        <v>299</v>
      </c>
      <c r="B300" s="32" t="s">
        <v>10</v>
      </c>
      <c r="C300" s="32">
        <v>21664</v>
      </c>
      <c r="D300" s="32">
        <v>2017</v>
      </c>
      <c r="E300" s="32" t="s">
        <v>13</v>
      </c>
      <c r="F300" s="32" t="s">
        <v>18</v>
      </c>
      <c r="G300" s="32">
        <v>1250</v>
      </c>
      <c r="H300" s="18" t="s">
        <v>68</v>
      </c>
      <c r="I300" s="32"/>
      <c r="J300" s="32"/>
    </row>
    <row r="301" spans="1:10" s="45" customFormat="1" x14ac:dyDescent="0.25">
      <c r="A301" s="32">
        <f t="shared" si="4"/>
        <v>300</v>
      </c>
      <c r="B301" s="32" t="s">
        <v>10</v>
      </c>
      <c r="C301" s="32">
        <v>21666</v>
      </c>
      <c r="D301" s="32">
        <v>2017</v>
      </c>
      <c r="E301" s="32" t="s">
        <v>13</v>
      </c>
      <c r="F301" s="32" t="s">
        <v>24</v>
      </c>
      <c r="G301" s="32">
        <v>1250</v>
      </c>
      <c r="H301" s="18" t="s">
        <v>68</v>
      </c>
      <c r="I301" s="32"/>
      <c r="J301" s="32"/>
    </row>
    <row r="302" spans="1:10" s="45" customFormat="1" x14ac:dyDescent="0.25">
      <c r="A302" s="32">
        <f t="shared" si="4"/>
        <v>301</v>
      </c>
      <c r="B302" s="32" t="s">
        <v>10</v>
      </c>
      <c r="C302" s="32">
        <v>21813</v>
      </c>
      <c r="D302" s="32">
        <v>2017</v>
      </c>
      <c r="E302" s="32" t="s">
        <v>13</v>
      </c>
      <c r="F302" s="32" t="s">
        <v>27</v>
      </c>
      <c r="G302" s="32">
        <v>1250</v>
      </c>
      <c r="H302" s="18" t="s">
        <v>68</v>
      </c>
      <c r="I302" s="32"/>
      <c r="J302" s="32"/>
    </row>
    <row r="303" spans="1:10" s="45" customFormat="1" x14ac:dyDescent="0.25">
      <c r="A303" s="32">
        <f t="shared" si="4"/>
        <v>302</v>
      </c>
      <c r="B303" s="32" t="s">
        <v>10</v>
      </c>
      <c r="C303" s="32">
        <v>22015</v>
      </c>
      <c r="D303" s="32">
        <v>2017</v>
      </c>
      <c r="E303" s="32" t="s">
        <v>25</v>
      </c>
      <c r="F303" s="32" t="s">
        <v>27</v>
      </c>
      <c r="G303" s="32">
        <v>12000</v>
      </c>
      <c r="H303" s="18" t="s">
        <v>68</v>
      </c>
      <c r="I303" s="32"/>
      <c r="J303" s="32"/>
    </row>
    <row r="304" spans="1:10" s="45" customFormat="1" x14ac:dyDescent="0.25">
      <c r="A304" s="32">
        <f t="shared" si="4"/>
        <v>303</v>
      </c>
      <c r="B304" s="46" t="s">
        <v>10</v>
      </c>
      <c r="C304" s="46">
        <v>22131</v>
      </c>
      <c r="D304" s="46">
        <v>2017</v>
      </c>
      <c r="E304" s="46" t="s">
        <v>13</v>
      </c>
      <c r="F304" s="32" t="s">
        <v>22</v>
      </c>
      <c r="G304" s="32">
        <v>1250</v>
      </c>
      <c r="H304" s="63" t="s">
        <v>68</v>
      </c>
      <c r="I304" s="32"/>
      <c r="J304" s="32"/>
    </row>
    <row r="305" spans="1:10" s="45" customFormat="1" x14ac:dyDescent="0.25">
      <c r="A305" s="32">
        <f t="shared" si="4"/>
        <v>304</v>
      </c>
      <c r="B305" s="32" t="s">
        <v>10</v>
      </c>
      <c r="C305" s="32">
        <v>22138</v>
      </c>
      <c r="D305" s="32">
        <v>2017</v>
      </c>
      <c r="E305" s="32" t="s">
        <v>13</v>
      </c>
      <c r="F305" s="32" t="s">
        <v>15</v>
      </c>
      <c r="G305" s="32">
        <v>1250</v>
      </c>
      <c r="H305" s="18" t="s">
        <v>68</v>
      </c>
      <c r="I305" s="32"/>
      <c r="J305" s="32"/>
    </row>
    <row r="306" spans="1:10" s="45" customFormat="1" x14ac:dyDescent="0.25">
      <c r="A306" s="32">
        <f t="shared" si="4"/>
        <v>305</v>
      </c>
      <c r="B306" s="32" t="s">
        <v>10</v>
      </c>
      <c r="C306" s="32">
        <v>22189</v>
      </c>
      <c r="D306" s="32">
        <v>2017</v>
      </c>
      <c r="E306" s="32" t="s">
        <v>26</v>
      </c>
      <c r="F306" s="32" t="s">
        <v>54</v>
      </c>
      <c r="G306" s="32">
        <v>10000</v>
      </c>
      <c r="H306" s="18" t="s">
        <v>68</v>
      </c>
      <c r="I306" s="32"/>
      <c r="J306" s="32"/>
    </row>
    <row r="307" spans="1:10" s="45" customFormat="1" x14ac:dyDescent="0.25">
      <c r="A307" s="32">
        <f t="shared" si="4"/>
        <v>306</v>
      </c>
      <c r="B307" s="32" t="s">
        <v>10</v>
      </c>
      <c r="C307" s="32">
        <v>22351</v>
      </c>
      <c r="D307" s="32">
        <v>2017</v>
      </c>
      <c r="E307" s="32" t="s">
        <v>13</v>
      </c>
      <c r="F307" s="32" t="s">
        <v>29</v>
      </c>
      <c r="G307" s="32">
        <v>1250</v>
      </c>
      <c r="H307" s="18" t="s">
        <v>68</v>
      </c>
      <c r="I307" s="32"/>
      <c r="J307" s="32"/>
    </row>
    <row r="308" spans="1:10" s="45" customFormat="1" x14ac:dyDescent="0.25">
      <c r="A308" s="32">
        <f t="shared" si="4"/>
        <v>307</v>
      </c>
      <c r="B308" s="32" t="s">
        <v>10</v>
      </c>
      <c r="C308" s="32">
        <v>22433</v>
      </c>
      <c r="D308" s="32">
        <v>2017</v>
      </c>
      <c r="E308" s="32" t="s">
        <v>26</v>
      </c>
      <c r="F308" s="32" t="s">
        <v>18</v>
      </c>
      <c r="G308" s="32">
        <v>2750</v>
      </c>
      <c r="H308" s="63" t="s">
        <v>68</v>
      </c>
      <c r="I308" s="32"/>
      <c r="J308" s="32"/>
    </row>
    <row r="309" spans="1:10" s="45" customFormat="1" x14ac:dyDescent="0.25">
      <c r="A309" s="32">
        <f t="shared" si="4"/>
        <v>308</v>
      </c>
      <c r="B309" s="32" t="s">
        <v>10</v>
      </c>
      <c r="C309" s="32">
        <v>22531</v>
      </c>
      <c r="D309" s="32">
        <v>2017</v>
      </c>
      <c r="E309" s="32" t="s">
        <v>13</v>
      </c>
      <c r="F309" s="32" t="s">
        <v>24</v>
      </c>
      <c r="G309" s="32">
        <v>1250</v>
      </c>
      <c r="H309" s="18" t="s">
        <v>68</v>
      </c>
      <c r="I309" s="32"/>
      <c r="J309" s="32"/>
    </row>
    <row r="310" spans="1:10" s="45" customFormat="1" x14ac:dyDescent="0.25">
      <c r="A310" s="32">
        <f t="shared" si="4"/>
        <v>309</v>
      </c>
      <c r="B310" s="32" t="s">
        <v>10</v>
      </c>
      <c r="C310" s="32">
        <v>22553</v>
      </c>
      <c r="D310" s="32">
        <v>2017</v>
      </c>
      <c r="E310" s="32" t="s">
        <v>26</v>
      </c>
      <c r="F310" s="32" t="s">
        <v>24</v>
      </c>
      <c r="G310" s="32">
        <v>2750</v>
      </c>
      <c r="H310" s="18" t="s">
        <v>68</v>
      </c>
      <c r="I310" s="32"/>
      <c r="J310" s="32"/>
    </row>
    <row r="311" spans="1:10" s="45" customFormat="1" x14ac:dyDescent="0.25">
      <c r="A311" s="32">
        <f t="shared" si="4"/>
        <v>310</v>
      </c>
      <c r="B311" s="32" t="s">
        <v>10</v>
      </c>
      <c r="C311" s="32">
        <v>22682</v>
      </c>
      <c r="D311" s="32">
        <v>2017</v>
      </c>
      <c r="E311" s="32" t="s">
        <v>13</v>
      </c>
      <c r="F311" s="32" t="s">
        <v>22</v>
      </c>
      <c r="G311" s="32">
        <v>1250</v>
      </c>
      <c r="H311" s="63" t="s">
        <v>68</v>
      </c>
      <c r="I311" s="32"/>
      <c r="J311" s="32"/>
    </row>
    <row r="312" spans="1:10" s="45" customFormat="1" x14ac:dyDescent="0.25">
      <c r="A312" s="32">
        <f t="shared" si="4"/>
        <v>311</v>
      </c>
      <c r="B312" s="32" t="s">
        <v>10</v>
      </c>
      <c r="C312" s="32">
        <v>22683</v>
      </c>
      <c r="D312" s="32">
        <v>2017</v>
      </c>
      <c r="E312" s="32" t="s">
        <v>26</v>
      </c>
      <c r="F312" s="32" t="s">
        <v>28</v>
      </c>
      <c r="G312" s="32">
        <v>2750</v>
      </c>
      <c r="H312" s="18" t="s">
        <v>68</v>
      </c>
      <c r="I312" s="32"/>
      <c r="J312" s="32"/>
    </row>
    <row r="313" spans="1:10" s="45" customFormat="1" x14ac:dyDescent="0.25">
      <c r="A313" s="32">
        <f t="shared" si="4"/>
        <v>312</v>
      </c>
      <c r="B313" s="32" t="s">
        <v>10</v>
      </c>
      <c r="C313" s="32">
        <v>22748</v>
      </c>
      <c r="D313" s="32">
        <v>2017</v>
      </c>
      <c r="E313" s="32" t="s">
        <v>13</v>
      </c>
      <c r="F313" s="32" t="s">
        <v>19</v>
      </c>
      <c r="G313" s="32">
        <v>1250</v>
      </c>
      <c r="H313" s="18" t="s">
        <v>68</v>
      </c>
      <c r="I313" s="32"/>
      <c r="J313" s="32"/>
    </row>
    <row r="314" spans="1:10" s="45" customFormat="1" x14ac:dyDescent="0.25">
      <c r="A314" s="32">
        <f t="shared" si="4"/>
        <v>313</v>
      </c>
      <c r="B314" s="32" t="s">
        <v>10</v>
      </c>
      <c r="C314" s="32">
        <v>22824</v>
      </c>
      <c r="D314" s="32">
        <v>2017</v>
      </c>
      <c r="E314" s="32" t="s">
        <v>13</v>
      </c>
      <c r="F314" s="32" t="s">
        <v>24</v>
      </c>
      <c r="G314" s="32">
        <v>5000</v>
      </c>
      <c r="H314" s="18" t="s">
        <v>68</v>
      </c>
      <c r="I314" s="32"/>
      <c r="J314" s="32"/>
    </row>
    <row r="315" spans="1:10" s="45" customFormat="1" x14ac:dyDescent="0.25">
      <c r="A315" s="32">
        <f t="shared" si="4"/>
        <v>314</v>
      </c>
      <c r="B315" s="32" t="s">
        <v>10</v>
      </c>
      <c r="C315" s="32">
        <v>22908</v>
      </c>
      <c r="D315" s="32">
        <v>2017</v>
      </c>
      <c r="E315" s="32" t="s">
        <v>13</v>
      </c>
      <c r="F315" s="32" t="s">
        <v>22</v>
      </c>
      <c r="G315" s="32">
        <v>1250</v>
      </c>
      <c r="H315" s="18" t="s">
        <v>68</v>
      </c>
      <c r="I315" s="32"/>
      <c r="J315" s="32"/>
    </row>
    <row r="316" spans="1:10" s="45" customFormat="1" x14ac:dyDescent="0.25">
      <c r="A316" s="32">
        <f t="shared" si="4"/>
        <v>315</v>
      </c>
      <c r="B316" s="32" t="s">
        <v>10</v>
      </c>
      <c r="C316" s="32">
        <v>22918</v>
      </c>
      <c r="D316" s="32">
        <v>2017</v>
      </c>
      <c r="E316" s="32" t="s">
        <v>13</v>
      </c>
      <c r="F316" s="32" t="s">
        <v>24</v>
      </c>
      <c r="G316" s="32">
        <v>1250</v>
      </c>
      <c r="H316" s="18" t="s">
        <v>68</v>
      </c>
      <c r="I316" s="32"/>
      <c r="J316" s="32"/>
    </row>
    <row r="317" spans="1:10" s="45" customFormat="1" x14ac:dyDescent="0.25">
      <c r="A317" s="32">
        <f t="shared" si="4"/>
        <v>316</v>
      </c>
      <c r="B317" s="32" t="s">
        <v>10</v>
      </c>
      <c r="C317" s="32">
        <v>22919</v>
      </c>
      <c r="D317" s="32">
        <v>2017</v>
      </c>
      <c r="E317" s="32" t="s">
        <v>13</v>
      </c>
      <c r="F317" s="32" t="s">
        <v>24</v>
      </c>
      <c r="G317" s="32">
        <v>1250</v>
      </c>
      <c r="H317" s="18" t="s">
        <v>68</v>
      </c>
      <c r="I317" s="32"/>
      <c r="J317" s="32"/>
    </row>
    <row r="318" spans="1:10" s="45" customFormat="1" x14ac:dyDescent="0.25">
      <c r="A318" s="32">
        <f t="shared" si="4"/>
        <v>317</v>
      </c>
      <c r="B318" s="32" t="s">
        <v>10</v>
      </c>
      <c r="C318" s="32">
        <v>22977</v>
      </c>
      <c r="D318" s="32">
        <v>2017</v>
      </c>
      <c r="E318" s="32" t="s">
        <v>13</v>
      </c>
      <c r="F318" s="32" t="s">
        <v>29</v>
      </c>
      <c r="G318" s="32">
        <v>1250</v>
      </c>
      <c r="H318" s="18" t="s">
        <v>68</v>
      </c>
      <c r="I318" s="32"/>
      <c r="J318" s="32"/>
    </row>
    <row r="319" spans="1:10" s="45" customFormat="1" x14ac:dyDescent="0.25">
      <c r="A319" s="32">
        <f t="shared" si="4"/>
        <v>318</v>
      </c>
      <c r="B319" s="32" t="s">
        <v>10</v>
      </c>
      <c r="C319" s="32">
        <v>23108</v>
      </c>
      <c r="D319" s="32">
        <v>2017</v>
      </c>
      <c r="E319" s="32" t="s">
        <v>26</v>
      </c>
      <c r="F319" s="32" t="s">
        <v>54</v>
      </c>
      <c r="G319" s="32">
        <v>2750</v>
      </c>
      <c r="H319" s="18" t="s">
        <v>68</v>
      </c>
      <c r="I319" s="32"/>
      <c r="J319" s="32"/>
    </row>
    <row r="320" spans="1:10" s="45" customFormat="1" x14ac:dyDescent="0.25">
      <c r="A320" s="32">
        <f t="shared" si="4"/>
        <v>319</v>
      </c>
      <c r="B320" s="32" t="s">
        <v>10</v>
      </c>
      <c r="C320" s="32">
        <v>23129</v>
      </c>
      <c r="D320" s="32">
        <v>2017</v>
      </c>
      <c r="E320" s="32" t="s">
        <v>26</v>
      </c>
      <c r="F320" s="32" t="s">
        <v>24</v>
      </c>
      <c r="G320" s="32">
        <v>10000</v>
      </c>
      <c r="H320" s="18" t="s">
        <v>68</v>
      </c>
      <c r="I320" s="32"/>
      <c r="J320" s="32"/>
    </row>
    <row r="321" spans="1:10" s="45" customFormat="1" x14ac:dyDescent="0.25">
      <c r="A321" s="32">
        <f t="shared" si="4"/>
        <v>320</v>
      </c>
      <c r="B321" s="46" t="s">
        <v>10</v>
      </c>
      <c r="C321" s="46">
        <v>23143</v>
      </c>
      <c r="D321" s="46">
        <v>2017</v>
      </c>
      <c r="E321" s="46" t="s">
        <v>26</v>
      </c>
      <c r="F321" s="32" t="s">
        <v>54</v>
      </c>
      <c r="G321" s="32">
        <v>10000</v>
      </c>
      <c r="H321" s="63" t="s">
        <v>68</v>
      </c>
      <c r="I321" s="32"/>
      <c r="J321" s="32"/>
    </row>
    <row r="322" spans="1:10" s="45" customFormat="1" x14ac:dyDescent="0.25">
      <c r="A322" s="32">
        <f t="shared" si="4"/>
        <v>321</v>
      </c>
      <c r="B322" s="32" t="s">
        <v>10</v>
      </c>
      <c r="C322" s="32">
        <v>23235</v>
      </c>
      <c r="D322" s="32">
        <v>2017</v>
      </c>
      <c r="E322" s="32" t="s">
        <v>26</v>
      </c>
      <c r="F322" s="32" t="s">
        <v>75</v>
      </c>
      <c r="G322" s="32">
        <v>2750</v>
      </c>
      <c r="H322" s="18" t="s">
        <v>68</v>
      </c>
      <c r="I322" s="32"/>
      <c r="J322" s="32"/>
    </row>
    <row r="323" spans="1:10" s="45" customFormat="1" x14ac:dyDescent="0.25">
      <c r="A323" s="32">
        <f t="shared" si="4"/>
        <v>322</v>
      </c>
      <c r="B323" s="32" t="s">
        <v>10</v>
      </c>
      <c r="C323" s="32">
        <v>23293</v>
      </c>
      <c r="D323" s="32">
        <v>2017</v>
      </c>
      <c r="E323" s="32" t="s">
        <v>13</v>
      </c>
      <c r="F323" s="32" t="s">
        <v>16</v>
      </c>
      <c r="G323" s="32">
        <v>1250</v>
      </c>
      <c r="H323" s="18" t="s">
        <v>68</v>
      </c>
      <c r="I323" s="32"/>
      <c r="J323" s="32"/>
    </row>
    <row r="324" spans="1:10" s="45" customFormat="1" x14ac:dyDescent="0.25">
      <c r="A324" s="32">
        <f t="shared" ref="A324:A387" si="5">A323+1</f>
        <v>323</v>
      </c>
      <c r="B324" s="32" t="s">
        <v>10</v>
      </c>
      <c r="C324" s="32">
        <v>23295</v>
      </c>
      <c r="D324" s="32">
        <v>2017</v>
      </c>
      <c r="E324" s="32" t="s">
        <v>26</v>
      </c>
      <c r="F324" s="32" t="s">
        <v>18</v>
      </c>
      <c r="G324" s="32">
        <v>2750</v>
      </c>
      <c r="H324" s="63" t="s">
        <v>68</v>
      </c>
      <c r="I324" s="32"/>
      <c r="J324" s="32"/>
    </row>
    <row r="325" spans="1:10" s="45" customFormat="1" x14ac:dyDescent="0.25">
      <c r="A325" s="32">
        <f t="shared" si="5"/>
        <v>324</v>
      </c>
      <c r="B325" s="32" t="s">
        <v>10</v>
      </c>
      <c r="C325" s="32">
        <v>23318</v>
      </c>
      <c r="D325" s="32">
        <v>2017</v>
      </c>
      <c r="E325" s="32" t="s">
        <v>13</v>
      </c>
      <c r="F325" s="32" t="s">
        <v>22</v>
      </c>
      <c r="G325" s="32">
        <v>1250</v>
      </c>
      <c r="H325" s="18" t="s">
        <v>68</v>
      </c>
      <c r="I325" s="32"/>
      <c r="J325" s="32"/>
    </row>
    <row r="326" spans="1:10" s="45" customFormat="1" x14ac:dyDescent="0.25">
      <c r="A326" s="32">
        <f t="shared" si="5"/>
        <v>325</v>
      </c>
      <c r="B326" s="32" t="s">
        <v>10</v>
      </c>
      <c r="C326" s="32">
        <v>23348</v>
      </c>
      <c r="D326" s="32">
        <v>2017</v>
      </c>
      <c r="E326" s="32" t="s">
        <v>26</v>
      </c>
      <c r="F326" s="32" t="s">
        <v>75</v>
      </c>
      <c r="G326" s="32">
        <v>2750</v>
      </c>
      <c r="H326" s="18" t="s">
        <v>68</v>
      </c>
      <c r="I326" s="32"/>
      <c r="J326" s="32"/>
    </row>
    <row r="327" spans="1:10" s="45" customFormat="1" x14ac:dyDescent="0.25">
      <c r="A327" s="32">
        <f t="shared" si="5"/>
        <v>326</v>
      </c>
      <c r="B327" s="32" t="s">
        <v>10</v>
      </c>
      <c r="C327" s="32">
        <v>23649</v>
      </c>
      <c r="D327" s="32">
        <v>2017</v>
      </c>
      <c r="E327" s="32" t="s">
        <v>13</v>
      </c>
      <c r="F327" s="32" t="s">
        <v>16</v>
      </c>
      <c r="G327" s="32">
        <v>1250</v>
      </c>
      <c r="H327" s="18" t="s">
        <v>68</v>
      </c>
      <c r="I327" s="32"/>
      <c r="J327" s="32"/>
    </row>
    <row r="328" spans="1:10" s="45" customFormat="1" x14ac:dyDescent="0.25">
      <c r="A328" s="32">
        <f t="shared" si="5"/>
        <v>327</v>
      </c>
      <c r="B328" s="32" t="s">
        <v>10</v>
      </c>
      <c r="C328" s="32">
        <v>23734</v>
      </c>
      <c r="D328" s="32">
        <v>2017</v>
      </c>
      <c r="E328" s="32" t="s">
        <v>13</v>
      </c>
      <c r="F328" s="32" t="s">
        <v>19</v>
      </c>
      <c r="G328" s="32">
        <v>1250</v>
      </c>
      <c r="H328" s="18" t="s">
        <v>68</v>
      </c>
      <c r="I328" s="32"/>
      <c r="J328" s="32"/>
    </row>
    <row r="329" spans="1:10" s="45" customFormat="1" x14ac:dyDescent="0.25">
      <c r="A329" s="32">
        <f t="shared" si="5"/>
        <v>328</v>
      </c>
      <c r="B329" s="32" t="s">
        <v>10</v>
      </c>
      <c r="C329" s="32">
        <v>23810</v>
      </c>
      <c r="D329" s="32">
        <v>2017</v>
      </c>
      <c r="E329" s="32" t="s">
        <v>13</v>
      </c>
      <c r="F329" s="32" t="s">
        <v>24</v>
      </c>
      <c r="G329" s="32">
        <v>1250</v>
      </c>
      <c r="H329" s="64" t="s">
        <v>68</v>
      </c>
      <c r="I329" s="32"/>
      <c r="J329" s="32"/>
    </row>
    <row r="330" spans="1:10" s="45" customFormat="1" x14ac:dyDescent="0.25">
      <c r="A330" s="32">
        <f t="shared" si="5"/>
        <v>329</v>
      </c>
      <c r="B330" s="32" t="s">
        <v>10</v>
      </c>
      <c r="C330" s="32">
        <v>23915</v>
      </c>
      <c r="D330" s="32">
        <v>2017</v>
      </c>
      <c r="E330" s="32" t="s">
        <v>25</v>
      </c>
      <c r="F330" s="32" t="s">
        <v>19</v>
      </c>
      <c r="G330" s="32">
        <v>12000</v>
      </c>
      <c r="H330" s="18" t="s">
        <v>68</v>
      </c>
      <c r="I330" s="32"/>
      <c r="J330" s="32"/>
    </row>
    <row r="331" spans="1:10" s="45" customFormat="1" x14ac:dyDescent="0.25">
      <c r="A331" s="32">
        <f t="shared" si="5"/>
        <v>330</v>
      </c>
      <c r="B331" s="32" t="s">
        <v>10</v>
      </c>
      <c r="C331" s="32">
        <v>23921</v>
      </c>
      <c r="D331" s="32">
        <v>2017</v>
      </c>
      <c r="E331" s="32" t="s">
        <v>25</v>
      </c>
      <c r="F331" s="32" t="s">
        <v>19</v>
      </c>
      <c r="G331" s="32">
        <v>12000</v>
      </c>
      <c r="H331" s="18" t="s">
        <v>68</v>
      </c>
      <c r="I331" s="32"/>
      <c r="J331" s="32"/>
    </row>
    <row r="332" spans="1:10" s="45" customFormat="1" x14ac:dyDescent="0.25">
      <c r="A332" s="32">
        <f t="shared" si="5"/>
        <v>331</v>
      </c>
      <c r="B332" s="32" t="s">
        <v>10</v>
      </c>
      <c r="C332" s="32">
        <v>24096</v>
      </c>
      <c r="D332" s="32">
        <v>2017</v>
      </c>
      <c r="E332" s="32" t="s">
        <v>13</v>
      </c>
      <c r="F332" s="32" t="s">
        <v>41</v>
      </c>
      <c r="G332" s="32">
        <v>1250</v>
      </c>
      <c r="H332" s="63" t="s">
        <v>68</v>
      </c>
      <c r="I332" s="32"/>
      <c r="J332" s="32"/>
    </row>
    <row r="333" spans="1:10" s="45" customFormat="1" x14ac:dyDescent="0.25">
      <c r="A333" s="32">
        <f t="shared" si="5"/>
        <v>332</v>
      </c>
      <c r="B333" s="32" t="s">
        <v>10</v>
      </c>
      <c r="C333" s="32">
        <v>24148</v>
      </c>
      <c r="D333" s="32">
        <v>2017</v>
      </c>
      <c r="E333" s="32" t="s">
        <v>13</v>
      </c>
      <c r="F333" s="32" t="s">
        <v>18</v>
      </c>
      <c r="G333" s="32">
        <v>5000</v>
      </c>
      <c r="H333" s="63" t="s">
        <v>68</v>
      </c>
      <c r="I333" s="32"/>
      <c r="J333" s="32"/>
    </row>
    <row r="334" spans="1:10" s="45" customFormat="1" x14ac:dyDescent="0.25">
      <c r="A334" s="32">
        <f t="shared" si="5"/>
        <v>333</v>
      </c>
      <c r="B334" s="32" t="s">
        <v>10</v>
      </c>
      <c r="C334" s="32">
        <v>24182</v>
      </c>
      <c r="D334" s="32">
        <v>2017</v>
      </c>
      <c r="E334" s="32" t="s">
        <v>13</v>
      </c>
      <c r="F334" s="32" t="s">
        <v>54</v>
      </c>
      <c r="G334" s="32">
        <v>1250</v>
      </c>
      <c r="H334" s="63" t="s">
        <v>68</v>
      </c>
      <c r="I334" s="32"/>
      <c r="J334" s="32"/>
    </row>
    <row r="335" spans="1:10" s="45" customFormat="1" x14ac:dyDescent="0.25">
      <c r="A335" s="32">
        <f t="shared" si="5"/>
        <v>334</v>
      </c>
      <c r="B335" s="32" t="s">
        <v>10</v>
      </c>
      <c r="C335" s="32">
        <v>24274</v>
      </c>
      <c r="D335" s="32">
        <v>2017</v>
      </c>
      <c r="E335" s="32" t="s">
        <v>26</v>
      </c>
      <c r="F335" s="32" t="s">
        <v>22</v>
      </c>
      <c r="G335" s="32">
        <v>2750</v>
      </c>
      <c r="H335" s="18" t="s">
        <v>68</v>
      </c>
      <c r="I335" s="32"/>
      <c r="J335" s="32"/>
    </row>
    <row r="336" spans="1:10" s="45" customFormat="1" x14ac:dyDescent="0.25">
      <c r="A336" s="32">
        <f t="shared" si="5"/>
        <v>335</v>
      </c>
      <c r="B336" s="32" t="s">
        <v>10</v>
      </c>
      <c r="C336" s="32">
        <v>24302</v>
      </c>
      <c r="D336" s="32">
        <v>2017</v>
      </c>
      <c r="E336" s="32" t="s">
        <v>26</v>
      </c>
      <c r="F336" s="32" t="s">
        <v>22</v>
      </c>
      <c r="G336" s="32">
        <v>2750</v>
      </c>
      <c r="H336" s="18" t="s">
        <v>68</v>
      </c>
      <c r="I336" s="32"/>
      <c r="J336" s="32"/>
    </row>
    <row r="337" spans="1:10" s="45" customFormat="1" x14ac:dyDescent="0.25">
      <c r="A337" s="32">
        <f t="shared" si="5"/>
        <v>336</v>
      </c>
      <c r="B337" s="32" t="s">
        <v>10</v>
      </c>
      <c r="C337" s="32">
        <v>24363</v>
      </c>
      <c r="D337" s="32">
        <v>2017</v>
      </c>
      <c r="E337" s="32" t="s">
        <v>13</v>
      </c>
      <c r="F337" s="32" t="s">
        <v>27</v>
      </c>
      <c r="G337" s="32">
        <v>1250</v>
      </c>
      <c r="H337" s="18" t="s">
        <v>68</v>
      </c>
      <c r="I337" s="32"/>
      <c r="J337" s="32"/>
    </row>
    <row r="338" spans="1:10" s="45" customFormat="1" x14ac:dyDescent="0.25">
      <c r="A338" s="32">
        <f t="shared" si="5"/>
        <v>337</v>
      </c>
      <c r="B338" s="32" t="s">
        <v>10</v>
      </c>
      <c r="C338" s="32">
        <v>24405</v>
      </c>
      <c r="D338" s="32">
        <v>2017</v>
      </c>
      <c r="E338" s="32" t="s">
        <v>25</v>
      </c>
      <c r="F338" s="32" t="s">
        <v>23</v>
      </c>
      <c r="G338" s="32">
        <v>4750</v>
      </c>
      <c r="H338" s="18" t="s">
        <v>68</v>
      </c>
      <c r="I338" s="32"/>
      <c r="J338" s="32"/>
    </row>
    <row r="339" spans="1:10" s="45" customFormat="1" x14ac:dyDescent="0.25">
      <c r="A339" s="32">
        <f t="shared" si="5"/>
        <v>338</v>
      </c>
      <c r="B339" s="32" t="s">
        <v>10</v>
      </c>
      <c r="C339" s="32">
        <v>24476</v>
      </c>
      <c r="D339" s="32">
        <v>2017</v>
      </c>
      <c r="E339" s="32" t="s">
        <v>26</v>
      </c>
      <c r="F339" s="32" t="s">
        <v>24</v>
      </c>
      <c r="G339" s="32">
        <v>2750</v>
      </c>
      <c r="H339" s="18" t="s">
        <v>68</v>
      </c>
      <c r="I339" s="32"/>
      <c r="J339" s="32"/>
    </row>
    <row r="340" spans="1:10" s="45" customFormat="1" x14ac:dyDescent="0.25">
      <c r="A340" s="32">
        <f t="shared" si="5"/>
        <v>339</v>
      </c>
      <c r="B340" s="32" t="s">
        <v>10</v>
      </c>
      <c r="C340" s="32">
        <v>24641</v>
      </c>
      <c r="D340" s="32">
        <v>2017</v>
      </c>
      <c r="E340" s="32" t="s">
        <v>26</v>
      </c>
      <c r="F340" s="32" t="s">
        <v>23</v>
      </c>
      <c r="G340" s="32">
        <v>2750</v>
      </c>
      <c r="H340" s="63" t="s">
        <v>68</v>
      </c>
      <c r="I340" s="32"/>
      <c r="J340" s="32"/>
    </row>
    <row r="341" spans="1:10" s="45" customFormat="1" x14ac:dyDescent="0.25">
      <c r="A341" s="32">
        <f t="shared" si="5"/>
        <v>340</v>
      </c>
      <c r="B341" s="46" t="s">
        <v>10</v>
      </c>
      <c r="C341" s="46">
        <v>24642</v>
      </c>
      <c r="D341" s="46">
        <v>2017</v>
      </c>
      <c r="E341" s="46" t="s">
        <v>26</v>
      </c>
      <c r="F341" s="32" t="s">
        <v>54</v>
      </c>
      <c r="G341" s="32">
        <v>10000</v>
      </c>
      <c r="H341" s="18" t="s">
        <v>68</v>
      </c>
      <c r="I341" s="32"/>
      <c r="J341" s="32"/>
    </row>
    <row r="342" spans="1:10" s="45" customFormat="1" x14ac:dyDescent="0.25">
      <c r="A342" s="32">
        <f t="shared" si="5"/>
        <v>341</v>
      </c>
      <c r="B342" s="32" t="s">
        <v>10</v>
      </c>
      <c r="C342" s="32">
        <v>24644</v>
      </c>
      <c r="D342" s="32">
        <v>2017</v>
      </c>
      <c r="E342" s="32" t="s">
        <v>13</v>
      </c>
      <c r="F342" s="32" t="s">
        <v>54</v>
      </c>
      <c r="G342" s="32">
        <v>5000</v>
      </c>
      <c r="H342" s="63" t="s">
        <v>68</v>
      </c>
      <c r="I342" s="32"/>
      <c r="J342" s="32"/>
    </row>
    <row r="343" spans="1:10" s="45" customFormat="1" x14ac:dyDescent="0.25">
      <c r="A343" s="32">
        <f t="shared" si="5"/>
        <v>342</v>
      </c>
      <c r="B343" s="32" t="s">
        <v>10</v>
      </c>
      <c r="C343" s="32">
        <v>24644</v>
      </c>
      <c r="D343" s="32">
        <v>2017</v>
      </c>
      <c r="E343" s="32" t="s">
        <v>26</v>
      </c>
      <c r="F343" s="32" t="s">
        <v>54</v>
      </c>
      <c r="G343" s="32">
        <v>10000</v>
      </c>
      <c r="H343" s="63" t="s">
        <v>68</v>
      </c>
      <c r="I343" s="32"/>
      <c r="J343" s="32"/>
    </row>
    <row r="344" spans="1:10" s="45" customFormat="1" x14ac:dyDescent="0.25">
      <c r="A344" s="32">
        <f t="shared" si="5"/>
        <v>343</v>
      </c>
      <c r="B344" s="32" t="s">
        <v>10</v>
      </c>
      <c r="C344" s="32">
        <v>24700</v>
      </c>
      <c r="D344" s="32">
        <v>2017</v>
      </c>
      <c r="E344" s="32" t="s">
        <v>26</v>
      </c>
      <c r="F344" s="32" t="s">
        <v>54</v>
      </c>
      <c r="G344" s="32">
        <v>10000</v>
      </c>
      <c r="H344" s="18" t="s">
        <v>68</v>
      </c>
      <c r="I344" s="32"/>
      <c r="J344" s="32"/>
    </row>
    <row r="345" spans="1:10" s="45" customFormat="1" x14ac:dyDescent="0.25">
      <c r="A345" s="32">
        <f t="shared" si="5"/>
        <v>344</v>
      </c>
      <c r="B345" s="32" t="s">
        <v>10</v>
      </c>
      <c r="C345" s="32">
        <v>24715</v>
      </c>
      <c r="D345" s="32">
        <v>2017</v>
      </c>
      <c r="E345" s="32" t="s">
        <v>26</v>
      </c>
      <c r="F345" s="32" t="s">
        <v>54</v>
      </c>
      <c r="G345" s="32">
        <v>10000</v>
      </c>
      <c r="H345" s="18" t="s">
        <v>68</v>
      </c>
      <c r="I345" s="32"/>
      <c r="J345" s="32"/>
    </row>
    <row r="346" spans="1:10" s="45" customFormat="1" x14ac:dyDescent="0.25">
      <c r="A346" s="32">
        <f t="shared" si="5"/>
        <v>345</v>
      </c>
      <c r="B346" s="32" t="s">
        <v>10</v>
      </c>
      <c r="C346" s="32">
        <v>24715</v>
      </c>
      <c r="D346" s="32">
        <v>2017</v>
      </c>
      <c r="E346" s="32" t="s">
        <v>13</v>
      </c>
      <c r="F346" s="32" t="s">
        <v>54</v>
      </c>
      <c r="G346" s="32">
        <v>5000</v>
      </c>
      <c r="H346" s="18" t="s">
        <v>68</v>
      </c>
      <c r="I346" s="32"/>
      <c r="J346" s="32"/>
    </row>
    <row r="347" spans="1:10" s="45" customFormat="1" x14ac:dyDescent="0.25">
      <c r="A347" s="32">
        <f t="shared" si="5"/>
        <v>346</v>
      </c>
      <c r="B347" s="32" t="s">
        <v>10</v>
      </c>
      <c r="C347" s="32">
        <v>24760</v>
      </c>
      <c r="D347" s="32">
        <v>2017</v>
      </c>
      <c r="E347" s="32" t="s">
        <v>13</v>
      </c>
      <c r="F347" s="32" t="s">
        <v>16</v>
      </c>
      <c r="G347" s="32">
        <v>1250</v>
      </c>
      <c r="H347" s="18" t="s">
        <v>68</v>
      </c>
      <c r="I347" s="32"/>
      <c r="J347" s="32"/>
    </row>
    <row r="348" spans="1:10" s="45" customFormat="1" x14ac:dyDescent="0.25">
      <c r="A348" s="32">
        <f t="shared" si="5"/>
        <v>347</v>
      </c>
      <c r="B348" s="32" t="s">
        <v>10</v>
      </c>
      <c r="C348" s="32">
        <v>24966</v>
      </c>
      <c r="D348" s="32">
        <v>2017</v>
      </c>
      <c r="E348" s="32" t="s">
        <v>25</v>
      </c>
      <c r="F348" s="32" t="s">
        <v>17</v>
      </c>
      <c r="G348" s="32">
        <v>10000</v>
      </c>
      <c r="H348" s="63" t="s">
        <v>68</v>
      </c>
      <c r="I348" s="32"/>
      <c r="J348" s="32"/>
    </row>
    <row r="349" spans="1:10" s="45" customFormat="1" x14ac:dyDescent="0.25">
      <c r="A349" s="32">
        <f t="shared" si="5"/>
        <v>348</v>
      </c>
      <c r="B349" s="32" t="s">
        <v>10</v>
      </c>
      <c r="C349" s="32">
        <v>25040</v>
      </c>
      <c r="D349" s="32">
        <v>2017</v>
      </c>
      <c r="E349" s="32" t="s">
        <v>13</v>
      </c>
      <c r="F349" s="32" t="s">
        <v>14</v>
      </c>
      <c r="G349" s="32">
        <v>1250</v>
      </c>
      <c r="H349" s="63" t="s">
        <v>68</v>
      </c>
      <c r="I349" s="32"/>
      <c r="J349" s="32"/>
    </row>
    <row r="350" spans="1:10" s="45" customFormat="1" x14ac:dyDescent="0.25">
      <c r="A350" s="32">
        <f t="shared" si="5"/>
        <v>349</v>
      </c>
      <c r="B350" s="32" t="s">
        <v>10</v>
      </c>
      <c r="C350" s="32">
        <v>25061</v>
      </c>
      <c r="D350" s="32">
        <v>2017</v>
      </c>
      <c r="E350" s="32" t="s">
        <v>25</v>
      </c>
      <c r="F350" s="32" t="s">
        <v>35</v>
      </c>
      <c r="G350" s="32">
        <v>12000</v>
      </c>
      <c r="H350" s="63" t="s">
        <v>68</v>
      </c>
      <c r="I350" s="32"/>
      <c r="J350" s="32"/>
    </row>
    <row r="351" spans="1:10" s="45" customFormat="1" x14ac:dyDescent="0.25">
      <c r="A351" s="32">
        <f t="shared" si="5"/>
        <v>350</v>
      </c>
      <c r="B351" s="32" t="s">
        <v>10</v>
      </c>
      <c r="C351" s="46">
        <v>25075</v>
      </c>
      <c r="D351" s="32">
        <v>2017</v>
      </c>
      <c r="E351" s="32" t="s">
        <v>32</v>
      </c>
      <c r="F351" s="32" t="s">
        <v>20</v>
      </c>
      <c r="G351" s="32">
        <v>10000</v>
      </c>
      <c r="H351" s="63" t="s">
        <v>68</v>
      </c>
      <c r="I351" s="32"/>
      <c r="J351" s="32"/>
    </row>
    <row r="352" spans="1:10" s="45" customFormat="1" x14ac:dyDescent="0.25">
      <c r="A352" s="32">
        <f t="shared" si="5"/>
        <v>351</v>
      </c>
      <c r="B352" s="32" t="s">
        <v>10</v>
      </c>
      <c r="C352" s="32">
        <v>25125</v>
      </c>
      <c r="D352" s="32">
        <v>2017</v>
      </c>
      <c r="E352" s="32" t="s">
        <v>13</v>
      </c>
      <c r="F352" s="32" t="s">
        <v>27</v>
      </c>
      <c r="G352" s="32">
        <v>1250</v>
      </c>
      <c r="H352" s="18" t="s">
        <v>68</v>
      </c>
      <c r="I352" s="32"/>
      <c r="J352" s="32"/>
    </row>
    <row r="353" spans="1:10" s="45" customFormat="1" x14ac:dyDescent="0.25">
      <c r="A353" s="32">
        <f t="shared" si="5"/>
        <v>352</v>
      </c>
      <c r="B353" s="32" t="s">
        <v>10</v>
      </c>
      <c r="C353" s="32">
        <v>25144</v>
      </c>
      <c r="D353" s="32">
        <v>2017</v>
      </c>
      <c r="E353" s="32" t="s">
        <v>26</v>
      </c>
      <c r="F353" s="32" t="s">
        <v>35</v>
      </c>
      <c r="G353" s="32">
        <v>10000</v>
      </c>
      <c r="H353" s="18" t="s">
        <v>68</v>
      </c>
      <c r="I353" s="32"/>
      <c r="J353" s="32"/>
    </row>
    <row r="354" spans="1:10" s="45" customFormat="1" x14ac:dyDescent="0.25">
      <c r="A354" s="32">
        <f t="shared" si="5"/>
        <v>353</v>
      </c>
      <c r="B354" s="32" t="s">
        <v>10</v>
      </c>
      <c r="C354" s="32">
        <v>25144</v>
      </c>
      <c r="D354" s="32">
        <v>2017</v>
      </c>
      <c r="E354" s="32" t="s">
        <v>13</v>
      </c>
      <c r="F354" s="32" t="s">
        <v>35</v>
      </c>
      <c r="G354" s="32">
        <v>5000</v>
      </c>
      <c r="H354" s="18" t="s">
        <v>68</v>
      </c>
      <c r="I354" s="32"/>
      <c r="J354" s="32"/>
    </row>
    <row r="355" spans="1:10" s="45" customFormat="1" x14ac:dyDescent="0.25">
      <c r="A355" s="32">
        <f t="shared" si="5"/>
        <v>354</v>
      </c>
      <c r="B355" s="32" t="s">
        <v>10</v>
      </c>
      <c r="C355" s="32">
        <v>25187</v>
      </c>
      <c r="D355" s="32">
        <v>2017</v>
      </c>
      <c r="E355" s="32" t="s">
        <v>13</v>
      </c>
      <c r="F355" s="32" t="s">
        <v>20</v>
      </c>
      <c r="G355" s="32">
        <v>1250</v>
      </c>
      <c r="H355" s="63" t="s">
        <v>68</v>
      </c>
      <c r="I355" s="32"/>
      <c r="J355" s="32"/>
    </row>
    <row r="356" spans="1:10" s="45" customFormat="1" x14ac:dyDescent="0.25">
      <c r="A356" s="32">
        <f t="shared" si="5"/>
        <v>355</v>
      </c>
      <c r="B356" s="32" t="s">
        <v>10</v>
      </c>
      <c r="C356" s="32">
        <v>25272</v>
      </c>
      <c r="D356" s="32">
        <v>2017</v>
      </c>
      <c r="E356" s="32" t="s">
        <v>13</v>
      </c>
      <c r="F356" s="32" t="s">
        <v>18</v>
      </c>
      <c r="G356" s="32">
        <v>1250</v>
      </c>
      <c r="H356" s="18" t="s">
        <v>68</v>
      </c>
      <c r="I356" s="32"/>
      <c r="J356" s="32"/>
    </row>
    <row r="357" spans="1:10" s="45" customFormat="1" x14ac:dyDescent="0.25">
      <c r="A357" s="32">
        <f t="shared" si="5"/>
        <v>356</v>
      </c>
      <c r="B357" s="32" t="s">
        <v>10</v>
      </c>
      <c r="C357" s="32">
        <v>25319</v>
      </c>
      <c r="D357" s="32">
        <v>2017</v>
      </c>
      <c r="E357" s="32" t="s">
        <v>26</v>
      </c>
      <c r="F357" s="32" t="s">
        <v>17</v>
      </c>
      <c r="G357" s="32">
        <v>10000</v>
      </c>
      <c r="H357" s="63" t="s">
        <v>68</v>
      </c>
      <c r="I357" s="32"/>
      <c r="J357" s="32"/>
    </row>
    <row r="358" spans="1:10" s="45" customFormat="1" x14ac:dyDescent="0.25">
      <c r="A358" s="32">
        <f t="shared" si="5"/>
        <v>357</v>
      </c>
      <c r="B358" s="32" t="s">
        <v>10</v>
      </c>
      <c r="C358" s="32">
        <v>25352</v>
      </c>
      <c r="D358" s="32">
        <v>2017</v>
      </c>
      <c r="E358" s="32" t="s">
        <v>26</v>
      </c>
      <c r="F358" s="32" t="s">
        <v>22</v>
      </c>
      <c r="G358" s="32">
        <v>2750</v>
      </c>
      <c r="H358" s="18" t="s">
        <v>68</v>
      </c>
      <c r="I358" s="32"/>
      <c r="J358" s="32"/>
    </row>
    <row r="359" spans="1:10" s="45" customFormat="1" x14ac:dyDescent="0.25">
      <c r="A359" s="32">
        <f t="shared" si="5"/>
        <v>358</v>
      </c>
      <c r="B359" s="32" t="s">
        <v>10</v>
      </c>
      <c r="C359" s="32">
        <v>25422</v>
      </c>
      <c r="D359" s="32">
        <v>2017</v>
      </c>
      <c r="E359" s="32" t="s">
        <v>13</v>
      </c>
      <c r="F359" s="32" t="s">
        <v>24</v>
      </c>
      <c r="G359" s="32">
        <v>1250</v>
      </c>
      <c r="H359" s="18" t="s">
        <v>68</v>
      </c>
      <c r="I359" s="32"/>
      <c r="J359" s="32"/>
    </row>
    <row r="360" spans="1:10" s="45" customFormat="1" x14ac:dyDescent="0.25">
      <c r="A360" s="32">
        <f t="shared" si="5"/>
        <v>359</v>
      </c>
      <c r="B360" s="32" t="s">
        <v>10</v>
      </c>
      <c r="C360" s="32">
        <v>25475</v>
      </c>
      <c r="D360" s="32">
        <v>2017</v>
      </c>
      <c r="E360" s="32" t="s">
        <v>13</v>
      </c>
      <c r="F360" s="32" t="s">
        <v>23</v>
      </c>
      <c r="G360" s="32">
        <v>1250</v>
      </c>
      <c r="H360" s="18" t="s">
        <v>68</v>
      </c>
      <c r="I360" s="32"/>
      <c r="J360" s="32"/>
    </row>
    <row r="361" spans="1:10" s="45" customFormat="1" x14ac:dyDescent="0.25">
      <c r="A361" s="32">
        <f t="shared" si="5"/>
        <v>360</v>
      </c>
      <c r="B361" s="32" t="s">
        <v>10</v>
      </c>
      <c r="C361" s="32">
        <v>25485</v>
      </c>
      <c r="D361" s="32">
        <v>2017</v>
      </c>
      <c r="E361" s="32" t="s">
        <v>13</v>
      </c>
      <c r="F361" s="32" t="s">
        <v>27</v>
      </c>
      <c r="G361" s="32">
        <v>1250</v>
      </c>
      <c r="H361" s="18" t="s">
        <v>68</v>
      </c>
      <c r="I361" s="32"/>
      <c r="J361" s="32"/>
    </row>
    <row r="362" spans="1:10" s="45" customFormat="1" x14ac:dyDescent="0.25">
      <c r="A362" s="32">
        <f t="shared" si="5"/>
        <v>361</v>
      </c>
      <c r="B362" s="32" t="s">
        <v>10</v>
      </c>
      <c r="C362" s="32">
        <v>25519</v>
      </c>
      <c r="D362" s="32">
        <v>2017</v>
      </c>
      <c r="E362" s="32" t="s">
        <v>13</v>
      </c>
      <c r="F362" s="32" t="s">
        <v>27</v>
      </c>
      <c r="G362" s="32">
        <v>1250</v>
      </c>
      <c r="H362" s="63" t="s">
        <v>68</v>
      </c>
      <c r="I362" s="32"/>
      <c r="J362" s="32"/>
    </row>
    <row r="363" spans="1:10" s="45" customFormat="1" x14ac:dyDescent="0.25">
      <c r="A363" s="32">
        <f t="shared" si="5"/>
        <v>362</v>
      </c>
      <c r="B363" s="32" t="s">
        <v>10</v>
      </c>
      <c r="C363" s="32">
        <v>25573</v>
      </c>
      <c r="D363" s="32">
        <v>2017</v>
      </c>
      <c r="E363" s="32" t="s">
        <v>13</v>
      </c>
      <c r="F363" s="32" t="s">
        <v>24</v>
      </c>
      <c r="G363" s="32">
        <v>1250</v>
      </c>
      <c r="H363" s="63" t="s">
        <v>68</v>
      </c>
      <c r="I363" s="32"/>
      <c r="J363" s="32"/>
    </row>
    <row r="364" spans="1:10" s="45" customFormat="1" x14ac:dyDescent="0.25">
      <c r="A364" s="32">
        <f t="shared" si="5"/>
        <v>363</v>
      </c>
      <c r="B364" s="32" t="s">
        <v>10</v>
      </c>
      <c r="C364" s="32">
        <v>25624</v>
      </c>
      <c r="D364" s="32">
        <v>2017</v>
      </c>
      <c r="E364" s="32" t="s">
        <v>13</v>
      </c>
      <c r="F364" s="32" t="s">
        <v>24</v>
      </c>
      <c r="G364" s="32">
        <v>1250</v>
      </c>
      <c r="H364" s="18" t="s">
        <v>68</v>
      </c>
      <c r="I364" s="32"/>
      <c r="J364" s="32"/>
    </row>
    <row r="365" spans="1:10" s="45" customFormat="1" x14ac:dyDescent="0.25">
      <c r="A365" s="32">
        <f t="shared" si="5"/>
        <v>364</v>
      </c>
      <c r="B365" s="32" t="s">
        <v>10</v>
      </c>
      <c r="C365" s="32">
        <v>25625</v>
      </c>
      <c r="D365" s="32">
        <v>2017</v>
      </c>
      <c r="E365" s="32" t="s">
        <v>13</v>
      </c>
      <c r="F365" s="32" t="s">
        <v>53</v>
      </c>
      <c r="G365" s="32">
        <v>5000</v>
      </c>
      <c r="H365" s="63" t="s">
        <v>68</v>
      </c>
      <c r="I365" s="32"/>
      <c r="J365" s="32"/>
    </row>
    <row r="366" spans="1:10" s="45" customFormat="1" x14ac:dyDescent="0.25">
      <c r="A366" s="32">
        <f t="shared" si="5"/>
        <v>365</v>
      </c>
      <c r="B366" s="32" t="s">
        <v>10</v>
      </c>
      <c r="C366" s="32">
        <v>25673</v>
      </c>
      <c r="D366" s="32">
        <v>2017</v>
      </c>
      <c r="E366" s="32" t="s">
        <v>13</v>
      </c>
      <c r="F366" s="32" t="s">
        <v>54</v>
      </c>
      <c r="G366" s="32">
        <v>1250</v>
      </c>
      <c r="H366" s="63" t="s">
        <v>68</v>
      </c>
      <c r="I366" s="32"/>
      <c r="J366" s="32"/>
    </row>
    <row r="367" spans="1:10" s="45" customFormat="1" x14ac:dyDescent="0.25">
      <c r="A367" s="32">
        <f t="shared" si="5"/>
        <v>366</v>
      </c>
      <c r="B367" s="32" t="s">
        <v>10</v>
      </c>
      <c r="C367" s="32">
        <v>26111</v>
      </c>
      <c r="D367" s="32">
        <v>2017</v>
      </c>
      <c r="E367" s="32" t="s">
        <v>26</v>
      </c>
      <c r="F367" s="32" t="s">
        <v>29</v>
      </c>
      <c r="G367" s="32">
        <v>10000</v>
      </c>
      <c r="H367" s="18" t="s">
        <v>68</v>
      </c>
      <c r="I367" s="32"/>
      <c r="J367" s="32"/>
    </row>
    <row r="368" spans="1:10" s="45" customFormat="1" x14ac:dyDescent="0.25">
      <c r="A368" s="32">
        <f t="shared" si="5"/>
        <v>367</v>
      </c>
      <c r="B368" s="32" t="s">
        <v>10</v>
      </c>
      <c r="C368" s="32">
        <v>26305</v>
      </c>
      <c r="D368" s="32">
        <v>2017</v>
      </c>
      <c r="E368" s="32" t="s">
        <v>13</v>
      </c>
      <c r="F368" s="32" t="s">
        <v>24</v>
      </c>
      <c r="G368" s="32">
        <v>1250</v>
      </c>
      <c r="H368" s="18" t="s">
        <v>68</v>
      </c>
      <c r="I368" s="32"/>
      <c r="J368" s="32"/>
    </row>
    <row r="369" spans="1:10" s="45" customFormat="1" x14ac:dyDescent="0.25">
      <c r="A369" s="32">
        <f t="shared" si="5"/>
        <v>368</v>
      </c>
      <c r="B369" s="32" t="s">
        <v>10</v>
      </c>
      <c r="C369" s="32">
        <v>26412</v>
      </c>
      <c r="D369" s="32">
        <v>2017</v>
      </c>
      <c r="E369" s="32" t="s">
        <v>13</v>
      </c>
      <c r="F369" s="32" t="s">
        <v>20</v>
      </c>
      <c r="G369" s="32">
        <v>1250</v>
      </c>
      <c r="H369" s="18" t="s">
        <v>68</v>
      </c>
      <c r="I369" s="32"/>
      <c r="J369" s="32"/>
    </row>
    <row r="370" spans="1:10" s="45" customFormat="1" x14ac:dyDescent="0.25">
      <c r="A370" s="32">
        <f t="shared" si="5"/>
        <v>369</v>
      </c>
      <c r="B370" s="32" t="s">
        <v>10</v>
      </c>
      <c r="C370" s="32">
        <v>26690</v>
      </c>
      <c r="D370" s="32">
        <v>2017</v>
      </c>
      <c r="E370" s="32" t="s">
        <v>13</v>
      </c>
      <c r="F370" s="32" t="s">
        <v>23</v>
      </c>
      <c r="G370" s="32">
        <v>1250</v>
      </c>
      <c r="H370" s="18" t="s">
        <v>68</v>
      </c>
      <c r="I370" s="32"/>
      <c r="J370" s="32"/>
    </row>
    <row r="371" spans="1:10" s="45" customFormat="1" x14ac:dyDescent="0.25">
      <c r="A371" s="32">
        <f t="shared" si="5"/>
        <v>370</v>
      </c>
      <c r="B371" s="32" t="s">
        <v>10</v>
      </c>
      <c r="C371" s="32">
        <v>26739</v>
      </c>
      <c r="D371" s="32">
        <v>2017</v>
      </c>
      <c r="E371" s="32" t="s">
        <v>13</v>
      </c>
      <c r="F371" s="32" t="s">
        <v>17</v>
      </c>
      <c r="G371" s="32">
        <v>5000</v>
      </c>
      <c r="H371" s="63" t="s">
        <v>68</v>
      </c>
      <c r="I371" s="32"/>
      <c r="J371" s="32"/>
    </row>
    <row r="372" spans="1:10" s="45" customFormat="1" x14ac:dyDescent="0.25">
      <c r="A372" s="32">
        <f t="shared" si="5"/>
        <v>371</v>
      </c>
      <c r="B372" s="32" t="s">
        <v>10</v>
      </c>
      <c r="C372" s="32">
        <v>26746</v>
      </c>
      <c r="D372" s="32">
        <v>2017</v>
      </c>
      <c r="E372" s="32" t="s">
        <v>26</v>
      </c>
      <c r="F372" s="32" t="s">
        <v>74</v>
      </c>
      <c r="G372" s="32">
        <v>10000</v>
      </c>
      <c r="H372" s="18" t="s">
        <v>68</v>
      </c>
      <c r="I372" s="32"/>
      <c r="J372" s="32"/>
    </row>
    <row r="373" spans="1:10" s="45" customFormat="1" x14ac:dyDescent="0.25">
      <c r="A373" s="32">
        <f t="shared" si="5"/>
        <v>372</v>
      </c>
      <c r="B373" s="32" t="s">
        <v>10</v>
      </c>
      <c r="C373" s="32">
        <v>27013</v>
      </c>
      <c r="D373" s="32">
        <v>2017</v>
      </c>
      <c r="E373" s="32" t="s">
        <v>26</v>
      </c>
      <c r="F373" s="32" t="s">
        <v>29</v>
      </c>
      <c r="G373" s="32">
        <v>2750</v>
      </c>
      <c r="H373" s="18" t="s">
        <v>68</v>
      </c>
      <c r="I373" s="32"/>
      <c r="J373" s="32"/>
    </row>
    <row r="374" spans="1:10" s="45" customFormat="1" x14ac:dyDescent="0.25">
      <c r="A374" s="32">
        <f t="shared" si="5"/>
        <v>373</v>
      </c>
      <c r="B374" s="32" t="s">
        <v>10</v>
      </c>
      <c r="C374" s="32">
        <v>27063</v>
      </c>
      <c r="D374" s="32">
        <v>2017</v>
      </c>
      <c r="E374" s="32" t="s">
        <v>26</v>
      </c>
      <c r="F374" s="32" t="s">
        <v>29</v>
      </c>
      <c r="G374" s="32">
        <v>2750</v>
      </c>
      <c r="H374" s="18" t="s">
        <v>68</v>
      </c>
      <c r="I374" s="32"/>
      <c r="J374" s="32"/>
    </row>
    <row r="375" spans="1:10" s="45" customFormat="1" x14ac:dyDescent="0.25">
      <c r="A375" s="32">
        <f t="shared" si="5"/>
        <v>374</v>
      </c>
      <c r="B375" s="32" t="s">
        <v>10</v>
      </c>
      <c r="C375" s="32">
        <v>27081</v>
      </c>
      <c r="D375" s="32">
        <v>2017</v>
      </c>
      <c r="E375" s="32" t="s">
        <v>13</v>
      </c>
      <c r="F375" s="32" t="s">
        <v>24</v>
      </c>
      <c r="G375" s="32">
        <v>1250</v>
      </c>
      <c r="H375" s="18" t="s">
        <v>68</v>
      </c>
      <c r="I375" s="32"/>
      <c r="J375" s="32"/>
    </row>
    <row r="376" spans="1:10" s="45" customFormat="1" x14ac:dyDescent="0.25">
      <c r="A376" s="32">
        <f t="shared" si="5"/>
        <v>375</v>
      </c>
      <c r="B376" s="32" t="s">
        <v>10</v>
      </c>
      <c r="C376" s="32">
        <v>27111</v>
      </c>
      <c r="D376" s="32">
        <v>2017</v>
      </c>
      <c r="E376" s="32" t="s">
        <v>26</v>
      </c>
      <c r="F376" s="32" t="s">
        <v>18</v>
      </c>
      <c r="G376" s="32">
        <v>10000</v>
      </c>
      <c r="H376" s="63" t="s">
        <v>68</v>
      </c>
      <c r="I376" s="32"/>
      <c r="J376" s="32"/>
    </row>
    <row r="377" spans="1:10" s="45" customFormat="1" x14ac:dyDescent="0.25">
      <c r="A377" s="32">
        <f t="shared" si="5"/>
        <v>376</v>
      </c>
      <c r="B377" s="32" t="s">
        <v>10</v>
      </c>
      <c r="C377" s="32">
        <v>27177</v>
      </c>
      <c r="D377" s="32">
        <v>2017</v>
      </c>
      <c r="E377" s="32" t="s">
        <v>13</v>
      </c>
      <c r="F377" s="32" t="s">
        <v>29</v>
      </c>
      <c r="G377" s="32">
        <v>1250</v>
      </c>
      <c r="H377" s="18" t="s">
        <v>68</v>
      </c>
      <c r="I377" s="32"/>
      <c r="J377" s="32"/>
    </row>
    <row r="378" spans="1:10" s="45" customFormat="1" x14ac:dyDescent="0.25">
      <c r="A378" s="32">
        <f t="shared" si="5"/>
        <v>377</v>
      </c>
      <c r="B378" s="32" t="s">
        <v>10</v>
      </c>
      <c r="C378" s="32">
        <v>27210</v>
      </c>
      <c r="D378" s="32">
        <v>2017</v>
      </c>
      <c r="E378" s="32" t="s">
        <v>26</v>
      </c>
      <c r="F378" s="32" t="s">
        <v>35</v>
      </c>
      <c r="G378" s="32">
        <v>10000</v>
      </c>
      <c r="H378" s="63" t="s">
        <v>68</v>
      </c>
      <c r="I378" s="32"/>
      <c r="J378" s="32"/>
    </row>
    <row r="379" spans="1:10" s="45" customFormat="1" x14ac:dyDescent="0.25">
      <c r="A379" s="32">
        <f t="shared" si="5"/>
        <v>378</v>
      </c>
      <c r="B379" s="32" t="s">
        <v>10</v>
      </c>
      <c r="C379" s="32">
        <v>27210</v>
      </c>
      <c r="D379" s="32">
        <v>2017</v>
      </c>
      <c r="E379" s="32" t="s">
        <v>13</v>
      </c>
      <c r="F379" s="32" t="s">
        <v>35</v>
      </c>
      <c r="G379" s="32">
        <v>5000</v>
      </c>
      <c r="H379" s="63" t="s">
        <v>68</v>
      </c>
      <c r="I379" s="32"/>
      <c r="J379" s="32"/>
    </row>
    <row r="380" spans="1:10" s="45" customFormat="1" x14ac:dyDescent="0.25">
      <c r="A380" s="32">
        <f t="shared" si="5"/>
        <v>379</v>
      </c>
      <c r="B380" s="32" t="s">
        <v>10</v>
      </c>
      <c r="C380" s="32">
        <v>27308</v>
      </c>
      <c r="D380" s="32">
        <v>2017</v>
      </c>
      <c r="E380" s="32" t="s">
        <v>13</v>
      </c>
      <c r="F380" s="32" t="s">
        <v>15</v>
      </c>
      <c r="G380" s="32">
        <v>1250</v>
      </c>
      <c r="H380" s="18" t="s">
        <v>68</v>
      </c>
      <c r="I380" s="32"/>
      <c r="J380" s="32"/>
    </row>
    <row r="381" spans="1:10" s="45" customFormat="1" x14ac:dyDescent="0.25">
      <c r="A381" s="32">
        <f t="shared" si="5"/>
        <v>380</v>
      </c>
      <c r="B381" s="32" t="s">
        <v>10</v>
      </c>
      <c r="C381" s="32">
        <v>27503</v>
      </c>
      <c r="D381" s="32">
        <v>2017</v>
      </c>
      <c r="E381" s="32" t="s">
        <v>26</v>
      </c>
      <c r="F381" s="32" t="s">
        <v>27</v>
      </c>
      <c r="G381" s="32">
        <v>2750</v>
      </c>
      <c r="H381" s="18" t="s">
        <v>68</v>
      </c>
      <c r="I381" s="32"/>
      <c r="J381" s="32"/>
    </row>
    <row r="382" spans="1:10" s="45" customFormat="1" x14ac:dyDescent="0.25">
      <c r="A382" s="32">
        <f t="shared" si="5"/>
        <v>381</v>
      </c>
      <c r="B382" s="32" t="s">
        <v>10</v>
      </c>
      <c r="C382" s="32">
        <v>27503</v>
      </c>
      <c r="D382" s="32">
        <v>2017</v>
      </c>
      <c r="E382" s="32" t="s">
        <v>13</v>
      </c>
      <c r="F382" s="32" t="s">
        <v>27</v>
      </c>
      <c r="G382" s="32">
        <v>5000</v>
      </c>
      <c r="H382" s="63" t="s">
        <v>68</v>
      </c>
      <c r="I382" s="32"/>
      <c r="J382" s="32"/>
    </row>
    <row r="383" spans="1:10" s="45" customFormat="1" x14ac:dyDescent="0.25">
      <c r="A383" s="32">
        <f t="shared" si="5"/>
        <v>382</v>
      </c>
      <c r="B383" s="32" t="s">
        <v>10</v>
      </c>
      <c r="C383" s="32">
        <v>27550</v>
      </c>
      <c r="D383" s="32">
        <v>2017</v>
      </c>
      <c r="E383" s="32" t="s">
        <v>13</v>
      </c>
      <c r="F383" s="32" t="s">
        <v>24</v>
      </c>
      <c r="G383" s="32">
        <v>1250</v>
      </c>
      <c r="H383" s="63" t="s">
        <v>68</v>
      </c>
      <c r="I383" s="32"/>
      <c r="J383" s="32"/>
    </row>
    <row r="384" spans="1:10" s="45" customFormat="1" x14ac:dyDescent="0.25">
      <c r="A384" s="32">
        <f t="shared" si="5"/>
        <v>383</v>
      </c>
      <c r="B384" s="32" t="s">
        <v>10</v>
      </c>
      <c r="C384" s="32">
        <v>27670</v>
      </c>
      <c r="D384" s="32">
        <v>2017</v>
      </c>
      <c r="E384" s="32" t="s">
        <v>13</v>
      </c>
      <c r="F384" s="32" t="s">
        <v>29</v>
      </c>
      <c r="G384" s="32">
        <v>1250</v>
      </c>
      <c r="H384" s="18" t="s">
        <v>68</v>
      </c>
      <c r="I384" s="32"/>
      <c r="J384" s="32"/>
    </row>
    <row r="385" spans="1:10" s="45" customFormat="1" x14ac:dyDescent="0.25">
      <c r="A385" s="32">
        <f t="shared" si="5"/>
        <v>384</v>
      </c>
      <c r="B385" s="32" t="s">
        <v>10</v>
      </c>
      <c r="C385" s="32">
        <v>27687</v>
      </c>
      <c r="D385" s="32">
        <v>2017</v>
      </c>
      <c r="E385" s="32" t="s">
        <v>26</v>
      </c>
      <c r="F385" s="32" t="s">
        <v>16</v>
      </c>
      <c r="G385" s="32">
        <v>10000</v>
      </c>
      <c r="H385" s="63" t="s">
        <v>68</v>
      </c>
      <c r="I385" s="32"/>
      <c r="J385" s="32"/>
    </row>
    <row r="386" spans="1:10" s="45" customFormat="1" x14ac:dyDescent="0.25">
      <c r="A386" s="32">
        <f t="shared" si="5"/>
        <v>385</v>
      </c>
      <c r="B386" s="32" t="s">
        <v>10</v>
      </c>
      <c r="C386" s="32">
        <v>27725</v>
      </c>
      <c r="D386" s="32">
        <v>2017</v>
      </c>
      <c r="E386" s="32" t="s">
        <v>13</v>
      </c>
      <c r="F386" s="32" t="s">
        <v>18</v>
      </c>
      <c r="G386" s="32">
        <v>1250</v>
      </c>
      <c r="H386" s="18" t="s">
        <v>68</v>
      </c>
      <c r="I386" s="32"/>
      <c r="J386" s="32"/>
    </row>
    <row r="387" spans="1:10" s="45" customFormat="1" x14ac:dyDescent="0.25">
      <c r="A387" s="32">
        <f t="shared" si="5"/>
        <v>386</v>
      </c>
      <c r="B387" s="32" t="s">
        <v>10</v>
      </c>
      <c r="C387" s="32">
        <v>27781</v>
      </c>
      <c r="D387" s="32">
        <v>2017</v>
      </c>
      <c r="E387" s="32" t="s">
        <v>13</v>
      </c>
      <c r="F387" s="32" t="s">
        <v>29</v>
      </c>
      <c r="G387" s="32">
        <v>1250</v>
      </c>
      <c r="H387" s="18" t="s">
        <v>68</v>
      </c>
      <c r="I387" s="32"/>
      <c r="J387" s="32"/>
    </row>
    <row r="388" spans="1:10" s="45" customFormat="1" x14ac:dyDescent="0.25">
      <c r="A388" s="32">
        <f t="shared" ref="A388:A451" si="6">A387+1</f>
        <v>387</v>
      </c>
      <c r="B388" s="32" t="s">
        <v>10</v>
      </c>
      <c r="C388" s="32">
        <v>27955</v>
      </c>
      <c r="D388" s="32">
        <v>2017</v>
      </c>
      <c r="E388" s="32" t="s">
        <v>26</v>
      </c>
      <c r="F388" s="32" t="s">
        <v>18</v>
      </c>
      <c r="G388" s="32">
        <v>10000</v>
      </c>
      <c r="H388" s="63" t="s">
        <v>68</v>
      </c>
      <c r="I388" s="32"/>
      <c r="J388" s="32"/>
    </row>
    <row r="389" spans="1:10" s="45" customFormat="1" x14ac:dyDescent="0.25">
      <c r="A389" s="32">
        <f t="shared" si="6"/>
        <v>388</v>
      </c>
      <c r="B389" s="32" t="s">
        <v>10</v>
      </c>
      <c r="C389" s="32">
        <v>28162</v>
      </c>
      <c r="D389" s="32">
        <v>2017</v>
      </c>
      <c r="E389" s="32" t="s">
        <v>26</v>
      </c>
      <c r="F389" s="32" t="s">
        <v>19</v>
      </c>
      <c r="G389" s="32">
        <v>2750</v>
      </c>
      <c r="H389" s="18" t="s">
        <v>68</v>
      </c>
      <c r="I389" s="32"/>
      <c r="J389" s="32"/>
    </row>
    <row r="390" spans="1:10" s="45" customFormat="1" x14ac:dyDescent="0.25">
      <c r="A390" s="32">
        <f t="shared" si="6"/>
        <v>389</v>
      </c>
      <c r="B390" s="32" t="s">
        <v>10</v>
      </c>
      <c r="C390" s="32">
        <v>28200</v>
      </c>
      <c r="D390" s="32">
        <v>2017</v>
      </c>
      <c r="E390" s="32" t="s">
        <v>13</v>
      </c>
      <c r="F390" s="32" t="s">
        <v>53</v>
      </c>
      <c r="G390" s="32">
        <v>5000</v>
      </c>
      <c r="H390" s="63" t="s">
        <v>68</v>
      </c>
      <c r="I390" s="32"/>
      <c r="J390" s="32"/>
    </row>
    <row r="391" spans="1:10" s="45" customFormat="1" x14ac:dyDescent="0.25">
      <c r="A391" s="32">
        <f t="shared" si="6"/>
        <v>390</v>
      </c>
      <c r="B391" s="32" t="s">
        <v>10</v>
      </c>
      <c r="C391" s="32">
        <v>28295</v>
      </c>
      <c r="D391" s="32">
        <v>2017</v>
      </c>
      <c r="E391" s="32" t="s">
        <v>26</v>
      </c>
      <c r="F391" s="32" t="s">
        <v>22</v>
      </c>
      <c r="G391" s="32">
        <v>10000</v>
      </c>
      <c r="H391" s="18" t="s">
        <v>68</v>
      </c>
      <c r="I391" s="32"/>
      <c r="J391" s="32"/>
    </row>
    <row r="392" spans="1:10" s="45" customFormat="1" x14ac:dyDescent="0.25">
      <c r="A392" s="32">
        <f t="shared" si="6"/>
        <v>391</v>
      </c>
      <c r="B392" s="32" t="s">
        <v>10</v>
      </c>
      <c r="C392" s="32">
        <v>28429</v>
      </c>
      <c r="D392" s="32">
        <v>2017</v>
      </c>
      <c r="E392" s="32" t="s">
        <v>26</v>
      </c>
      <c r="F392" s="32" t="s">
        <v>29</v>
      </c>
      <c r="G392" s="32">
        <v>2750</v>
      </c>
      <c r="H392" s="18" t="s">
        <v>68</v>
      </c>
      <c r="I392" s="32"/>
      <c r="J392" s="32"/>
    </row>
    <row r="393" spans="1:10" s="45" customFormat="1" x14ac:dyDescent="0.25">
      <c r="A393" s="32">
        <f t="shared" si="6"/>
        <v>392</v>
      </c>
      <c r="B393" s="32" t="s">
        <v>10</v>
      </c>
      <c r="C393" s="32">
        <v>28429</v>
      </c>
      <c r="D393" s="32">
        <v>2017</v>
      </c>
      <c r="E393" s="32" t="s">
        <v>13</v>
      </c>
      <c r="F393" s="32" t="s">
        <v>29</v>
      </c>
      <c r="G393" s="32">
        <v>5000</v>
      </c>
      <c r="H393" s="18" t="s">
        <v>68</v>
      </c>
      <c r="I393" s="32"/>
      <c r="J393" s="32"/>
    </row>
    <row r="394" spans="1:10" s="45" customFormat="1" x14ac:dyDescent="0.25">
      <c r="A394" s="32">
        <f t="shared" si="6"/>
        <v>393</v>
      </c>
      <c r="B394" s="32" t="s">
        <v>10</v>
      </c>
      <c r="C394" s="32">
        <v>28514</v>
      </c>
      <c r="D394" s="32">
        <v>2017</v>
      </c>
      <c r="E394" s="32" t="s">
        <v>13</v>
      </c>
      <c r="F394" s="32" t="s">
        <v>19</v>
      </c>
      <c r="G394" s="32">
        <v>1250</v>
      </c>
      <c r="H394" s="18" t="s">
        <v>68</v>
      </c>
      <c r="I394" s="32"/>
      <c r="J394" s="32"/>
    </row>
    <row r="395" spans="1:10" s="45" customFormat="1" x14ac:dyDescent="0.25">
      <c r="A395" s="32">
        <f t="shared" si="6"/>
        <v>394</v>
      </c>
      <c r="B395" s="32" t="s">
        <v>10</v>
      </c>
      <c r="C395" s="32">
        <v>28536</v>
      </c>
      <c r="D395" s="32">
        <v>2017</v>
      </c>
      <c r="E395" s="32" t="s">
        <v>13</v>
      </c>
      <c r="F395" s="32" t="s">
        <v>24</v>
      </c>
      <c r="G395" s="32">
        <v>1250</v>
      </c>
      <c r="H395" s="18" t="s">
        <v>68</v>
      </c>
      <c r="I395" s="32"/>
      <c r="J395" s="32"/>
    </row>
    <row r="396" spans="1:10" s="45" customFormat="1" x14ac:dyDescent="0.25">
      <c r="A396" s="32">
        <f t="shared" si="6"/>
        <v>395</v>
      </c>
      <c r="B396" s="32" t="s">
        <v>10</v>
      </c>
      <c r="C396" s="32">
        <v>28674</v>
      </c>
      <c r="D396" s="32">
        <v>2017</v>
      </c>
      <c r="E396" s="32" t="s">
        <v>13</v>
      </c>
      <c r="F396" s="32" t="s">
        <v>54</v>
      </c>
      <c r="G396" s="32">
        <v>5000</v>
      </c>
      <c r="H396" s="63" t="s">
        <v>68</v>
      </c>
      <c r="I396" s="32"/>
      <c r="J396" s="32"/>
    </row>
    <row r="397" spans="1:10" s="45" customFormat="1" x14ac:dyDescent="0.25">
      <c r="A397" s="32">
        <f t="shared" si="6"/>
        <v>396</v>
      </c>
      <c r="B397" s="32" t="s">
        <v>10</v>
      </c>
      <c r="C397" s="32">
        <v>28779</v>
      </c>
      <c r="D397" s="32">
        <v>2017</v>
      </c>
      <c r="E397" s="32" t="s">
        <v>13</v>
      </c>
      <c r="F397" s="32" t="s">
        <v>24</v>
      </c>
      <c r="G397" s="32">
        <v>1250</v>
      </c>
      <c r="H397" s="18" t="s">
        <v>68</v>
      </c>
      <c r="I397" s="32"/>
      <c r="J397" s="32"/>
    </row>
    <row r="398" spans="1:10" s="45" customFormat="1" x14ac:dyDescent="0.25">
      <c r="A398" s="32">
        <f t="shared" si="6"/>
        <v>397</v>
      </c>
      <c r="B398" s="32" t="s">
        <v>10</v>
      </c>
      <c r="C398" s="32">
        <v>28805</v>
      </c>
      <c r="D398" s="32">
        <v>2017</v>
      </c>
      <c r="E398" s="32" t="s">
        <v>13</v>
      </c>
      <c r="F398" s="32" t="s">
        <v>15</v>
      </c>
      <c r="G398" s="32">
        <v>1250</v>
      </c>
      <c r="H398" s="63" t="s">
        <v>68</v>
      </c>
      <c r="I398" s="32"/>
      <c r="J398" s="32"/>
    </row>
    <row r="399" spans="1:10" s="45" customFormat="1" x14ac:dyDescent="0.25">
      <c r="A399" s="32">
        <f t="shared" si="6"/>
        <v>398</v>
      </c>
      <c r="B399" s="32" t="s">
        <v>10</v>
      </c>
      <c r="C399" s="32">
        <v>28820</v>
      </c>
      <c r="D399" s="32">
        <v>2017</v>
      </c>
      <c r="E399" s="32" t="s">
        <v>13</v>
      </c>
      <c r="F399" s="32" t="s">
        <v>16</v>
      </c>
      <c r="G399" s="32">
        <v>1250</v>
      </c>
      <c r="H399" s="63" t="s">
        <v>68</v>
      </c>
      <c r="I399" s="32"/>
      <c r="J399" s="32"/>
    </row>
    <row r="400" spans="1:10" s="45" customFormat="1" x14ac:dyDescent="0.25">
      <c r="A400" s="32">
        <f t="shared" si="6"/>
        <v>399</v>
      </c>
      <c r="B400" s="32" t="s">
        <v>10</v>
      </c>
      <c r="C400" s="32">
        <v>28915</v>
      </c>
      <c r="D400" s="32">
        <v>2017</v>
      </c>
      <c r="E400" s="32" t="s">
        <v>13</v>
      </c>
      <c r="F400" s="32" t="s">
        <v>16</v>
      </c>
      <c r="G400" s="32">
        <v>1250</v>
      </c>
      <c r="H400" s="18" t="s">
        <v>68</v>
      </c>
      <c r="I400" s="32"/>
      <c r="J400" s="32"/>
    </row>
    <row r="401" spans="1:10" s="45" customFormat="1" x14ac:dyDescent="0.25">
      <c r="A401" s="32">
        <f t="shared" si="6"/>
        <v>400</v>
      </c>
      <c r="B401" s="32" t="s">
        <v>10</v>
      </c>
      <c r="C401" s="32">
        <v>28965</v>
      </c>
      <c r="D401" s="32">
        <v>2017</v>
      </c>
      <c r="E401" s="32" t="s">
        <v>13</v>
      </c>
      <c r="F401" s="32" t="s">
        <v>16</v>
      </c>
      <c r="G401" s="32">
        <v>1250</v>
      </c>
      <c r="H401" s="18" t="s">
        <v>68</v>
      </c>
      <c r="I401" s="32"/>
      <c r="J401" s="32"/>
    </row>
    <row r="402" spans="1:10" s="45" customFormat="1" x14ac:dyDescent="0.25">
      <c r="A402" s="32">
        <f t="shared" si="6"/>
        <v>401</v>
      </c>
      <c r="B402" s="32" t="s">
        <v>10</v>
      </c>
      <c r="C402" s="32">
        <v>29126</v>
      </c>
      <c r="D402" s="32">
        <v>2017</v>
      </c>
      <c r="E402" s="32" t="s">
        <v>13</v>
      </c>
      <c r="F402" s="32" t="s">
        <v>22</v>
      </c>
      <c r="G402" s="32">
        <v>1250</v>
      </c>
      <c r="H402" s="18" t="s">
        <v>68</v>
      </c>
      <c r="I402" s="32"/>
      <c r="J402" s="32"/>
    </row>
    <row r="403" spans="1:10" s="45" customFormat="1" x14ac:dyDescent="0.25">
      <c r="A403" s="32">
        <f t="shared" si="6"/>
        <v>402</v>
      </c>
      <c r="B403" s="46" t="s">
        <v>10</v>
      </c>
      <c r="C403" s="46">
        <v>29295</v>
      </c>
      <c r="D403" s="46">
        <v>2017</v>
      </c>
      <c r="E403" s="46" t="s">
        <v>13</v>
      </c>
      <c r="F403" s="32" t="s">
        <v>22</v>
      </c>
      <c r="G403" s="32">
        <v>1250</v>
      </c>
      <c r="H403" s="18" t="s">
        <v>68</v>
      </c>
      <c r="I403" s="32"/>
      <c r="J403" s="32"/>
    </row>
    <row r="404" spans="1:10" s="45" customFormat="1" x14ac:dyDescent="0.25">
      <c r="A404" s="32">
        <f t="shared" si="6"/>
        <v>403</v>
      </c>
      <c r="B404" s="32" t="s">
        <v>10</v>
      </c>
      <c r="C404" s="32">
        <v>29348</v>
      </c>
      <c r="D404" s="32">
        <v>2017</v>
      </c>
      <c r="E404" s="32" t="s">
        <v>13</v>
      </c>
      <c r="F404" s="32" t="s">
        <v>20</v>
      </c>
      <c r="G404" s="32">
        <v>1250</v>
      </c>
      <c r="H404" s="18" t="s">
        <v>68</v>
      </c>
      <c r="I404" s="32"/>
      <c r="J404" s="32"/>
    </row>
    <row r="405" spans="1:10" s="45" customFormat="1" x14ac:dyDescent="0.25">
      <c r="A405" s="32">
        <f t="shared" si="6"/>
        <v>404</v>
      </c>
      <c r="B405" s="32" t="s">
        <v>10</v>
      </c>
      <c r="C405" s="32">
        <v>29562</v>
      </c>
      <c r="D405" s="32">
        <v>2017</v>
      </c>
      <c r="E405" s="32" t="s">
        <v>13</v>
      </c>
      <c r="F405" s="32" t="s">
        <v>41</v>
      </c>
      <c r="G405" s="32">
        <v>1250</v>
      </c>
      <c r="H405" s="18" t="s">
        <v>68</v>
      </c>
      <c r="I405" s="32"/>
      <c r="J405" s="32"/>
    </row>
    <row r="406" spans="1:10" s="45" customFormat="1" x14ac:dyDescent="0.25">
      <c r="A406" s="32">
        <f t="shared" si="6"/>
        <v>405</v>
      </c>
      <c r="B406" s="32" t="s">
        <v>10</v>
      </c>
      <c r="C406" s="32">
        <v>29749</v>
      </c>
      <c r="D406" s="32">
        <v>2017</v>
      </c>
      <c r="E406" s="32" t="s">
        <v>13</v>
      </c>
      <c r="F406" s="32" t="s">
        <v>14</v>
      </c>
      <c r="G406" s="32">
        <v>1250</v>
      </c>
      <c r="H406" s="18" t="s">
        <v>68</v>
      </c>
      <c r="I406" s="32"/>
      <c r="J406" s="32"/>
    </row>
    <row r="407" spans="1:10" s="45" customFormat="1" x14ac:dyDescent="0.25">
      <c r="A407" s="32">
        <f t="shared" si="6"/>
        <v>406</v>
      </c>
      <c r="B407" s="32" t="s">
        <v>10</v>
      </c>
      <c r="C407" s="32">
        <v>29772</v>
      </c>
      <c r="D407" s="32">
        <v>2017</v>
      </c>
      <c r="E407" s="32" t="s">
        <v>13</v>
      </c>
      <c r="F407" s="32" t="s">
        <v>74</v>
      </c>
      <c r="G407" s="32">
        <v>5000</v>
      </c>
      <c r="H407" s="63" t="s">
        <v>68</v>
      </c>
      <c r="I407" s="32"/>
      <c r="J407" s="32"/>
    </row>
    <row r="408" spans="1:10" s="45" customFormat="1" x14ac:dyDescent="0.25">
      <c r="A408" s="32">
        <f t="shared" si="6"/>
        <v>407</v>
      </c>
      <c r="B408" s="32" t="s">
        <v>10</v>
      </c>
      <c r="C408" s="32">
        <v>30080</v>
      </c>
      <c r="D408" s="32">
        <v>2017</v>
      </c>
      <c r="E408" s="32" t="s">
        <v>13</v>
      </c>
      <c r="F408" s="32" t="s">
        <v>24</v>
      </c>
      <c r="G408" s="32">
        <v>1250</v>
      </c>
      <c r="H408" s="18" t="s">
        <v>68</v>
      </c>
      <c r="I408" s="32"/>
      <c r="J408" s="32"/>
    </row>
    <row r="409" spans="1:10" s="45" customFormat="1" x14ac:dyDescent="0.25">
      <c r="A409" s="32">
        <f t="shared" si="6"/>
        <v>408</v>
      </c>
      <c r="B409" s="32" t="s">
        <v>10</v>
      </c>
      <c r="C409" s="32">
        <v>30145</v>
      </c>
      <c r="D409" s="32">
        <v>2017</v>
      </c>
      <c r="E409" s="32" t="s">
        <v>26</v>
      </c>
      <c r="F409" s="32" t="s">
        <v>18</v>
      </c>
      <c r="G409" s="32">
        <v>2750</v>
      </c>
      <c r="H409" s="18" t="s">
        <v>68</v>
      </c>
      <c r="I409" s="32"/>
      <c r="J409" s="32"/>
    </row>
    <row r="410" spans="1:10" s="45" customFormat="1" x14ac:dyDescent="0.25">
      <c r="A410" s="32">
        <f t="shared" si="6"/>
        <v>409</v>
      </c>
      <c r="B410" s="32" t="s">
        <v>10</v>
      </c>
      <c r="C410" s="32">
        <v>30341</v>
      </c>
      <c r="D410" s="32">
        <v>2017</v>
      </c>
      <c r="E410" s="32" t="s">
        <v>13</v>
      </c>
      <c r="F410" s="32" t="s">
        <v>22</v>
      </c>
      <c r="G410" s="32">
        <v>1250</v>
      </c>
      <c r="H410" s="18" t="s">
        <v>68</v>
      </c>
      <c r="I410" s="32"/>
      <c r="J410" s="32"/>
    </row>
    <row r="411" spans="1:10" s="45" customFormat="1" x14ac:dyDescent="0.25">
      <c r="A411" s="32">
        <f t="shared" si="6"/>
        <v>410</v>
      </c>
      <c r="B411" s="32" t="s">
        <v>10</v>
      </c>
      <c r="C411" s="32">
        <v>30488</v>
      </c>
      <c r="D411" s="32">
        <v>2017</v>
      </c>
      <c r="E411" s="32" t="s">
        <v>13</v>
      </c>
      <c r="F411" s="32" t="s">
        <v>15</v>
      </c>
      <c r="G411" s="32">
        <v>1250</v>
      </c>
      <c r="H411" s="18" t="s">
        <v>68</v>
      </c>
      <c r="I411" s="32"/>
      <c r="J411" s="32"/>
    </row>
    <row r="412" spans="1:10" s="45" customFormat="1" x14ac:dyDescent="0.25">
      <c r="A412" s="32">
        <f t="shared" si="6"/>
        <v>411</v>
      </c>
      <c r="B412" s="32" t="s">
        <v>10</v>
      </c>
      <c r="C412" s="32">
        <v>30513</v>
      </c>
      <c r="D412" s="32">
        <v>2017</v>
      </c>
      <c r="E412" s="32" t="s">
        <v>13</v>
      </c>
      <c r="F412" s="32" t="s">
        <v>14</v>
      </c>
      <c r="G412" s="32">
        <v>1250</v>
      </c>
      <c r="H412" s="63" t="s">
        <v>68</v>
      </c>
      <c r="I412" s="32"/>
      <c r="J412" s="32"/>
    </row>
    <row r="413" spans="1:10" s="45" customFormat="1" x14ac:dyDescent="0.25">
      <c r="A413" s="32">
        <f t="shared" si="6"/>
        <v>412</v>
      </c>
      <c r="B413" s="32" t="s">
        <v>10</v>
      </c>
      <c r="C413" s="32">
        <v>30530</v>
      </c>
      <c r="D413" s="32">
        <v>2017</v>
      </c>
      <c r="E413" s="32" t="s">
        <v>13</v>
      </c>
      <c r="F413" s="32" t="s">
        <v>17</v>
      </c>
      <c r="G413" s="32">
        <v>1250</v>
      </c>
      <c r="H413" s="18" t="s">
        <v>68</v>
      </c>
      <c r="I413" s="32"/>
      <c r="J413" s="32"/>
    </row>
    <row r="414" spans="1:10" s="45" customFormat="1" x14ac:dyDescent="0.25">
      <c r="A414" s="32">
        <f t="shared" si="6"/>
        <v>413</v>
      </c>
      <c r="B414" s="32" t="s">
        <v>10</v>
      </c>
      <c r="C414" s="32">
        <v>30565</v>
      </c>
      <c r="D414" s="32">
        <v>2017</v>
      </c>
      <c r="E414" s="32" t="s">
        <v>26</v>
      </c>
      <c r="F414" s="32" t="s">
        <v>15</v>
      </c>
      <c r="G414" s="32">
        <v>2750</v>
      </c>
      <c r="H414" s="18" t="s">
        <v>68</v>
      </c>
      <c r="I414" s="32"/>
      <c r="J414" s="32"/>
    </row>
    <row r="415" spans="1:10" s="45" customFormat="1" x14ac:dyDescent="0.25">
      <c r="A415" s="32">
        <f t="shared" si="6"/>
        <v>414</v>
      </c>
      <c r="B415" s="32" t="s">
        <v>10</v>
      </c>
      <c r="C415" s="32">
        <v>30565</v>
      </c>
      <c r="D415" s="32">
        <v>2017</v>
      </c>
      <c r="E415" s="32" t="s">
        <v>13</v>
      </c>
      <c r="F415" s="32" t="s">
        <v>15</v>
      </c>
      <c r="G415" s="32">
        <v>5000</v>
      </c>
      <c r="H415" s="18" t="s">
        <v>68</v>
      </c>
      <c r="I415" s="32"/>
      <c r="J415" s="32"/>
    </row>
    <row r="416" spans="1:10" s="45" customFormat="1" x14ac:dyDescent="0.25">
      <c r="A416" s="32">
        <f t="shared" si="6"/>
        <v>415</v>
      </c>
      <c r="B416" s="32" t="s">
        <v>10</v>
      </c>
      <c r="C416" s="32">
        <v>30680</v>
      </c>
      <c r="D416" s="32">
        <v>2017</v>
      </c>
      <c r="E416" s="32" t="s">
        <v>26</v>
      </c>
      <c r="F416" s="32" t="s">
        <v>15</v>
      </c>
      <c r="G416" s="32">
        <v>2750</v>
      </c>
      <c r="H416" s="18" t="s">
        <v>68</v>
      </c>
      <c r="I416" s="32"/>
      <c r="J416" s="32"/>
    </row>
    <row r="417" spans="1:10" s="45" customFormat="1" x14ac:dyDescent="0.25">
      <c r="A417" s="32">
        <f t="shared" si="6"/>
        <v>416</v>
      </c>
      <c r="B417" s="32" t="s">
        <v>10</v>
      </c>
      <c r="C417" s="32">
        <v>30743</v>
      </c>
      <c r="D417" s="32">
        <v>2017</v>
      </c>
      <c r="E417" s="32" t="s">
        <v>26</v>
      </c>
      <c r="F417" s="32" t="s">
        <v>18</v>
      </c>
      <c r="G417" s="32">
        <v>10000</v>
      </c>
      <c r="H417" s="63" t="s">
        <v>68</v>
      </c>
      <c r="I417" s="32"/>
      <c r="J417" s="32"/>
    </row>
    <row r="418" spans="1:10" s="45" customFormat="1" x14ac:dyDescent="0.25">
      <c r="A418" s="32">
        <f t="shared" si="6"/>
        <v>417</v>
      </c>
      <c r="B418" s="32" t="s">
        <v>10</v>
      </c>
      <c r="C418" s="32">
        <v>30743</v>
      </c>
      <c r="D418" s="32">
        <v>2017</v>
      </c>
      <c r="E418" s="32" t="s">
        <v>13</v>
      </c>
      <c r="F418" s="32" t="s">
        <v>18</v>
      </c>
      <c r="G418" s="32">
        <v>5000</v>
      </c>
      <c r="H418" s="63" t="s">
        <v>68</v>
      </c>
      <c r="I418" s="32"/>
      <c r="J418" s="32"/>
    </row>
    <row r="419" spans="1:10" s="45" customFormat="1" x14ac:dyDescent="0.25">
      <c r="A419" s="32">
        <f t="shared" si="6"/>
        <v>418</v>
      </c>
      <c r="B419" s="32" t="s">
        <v>10</v>
      </c>
      <c r="C419" s="32">
        <v>30896</v>
      </c>
      <c r="D419" s="32">
        <v>2017</v>
      </c>
      <c r="E419" s="32" t="s">
        <v>13</v>
      </c>
      <c r="F419" s="32" t="s">
        <v>24</v>
      </c>
      <c r="G419" s="32">
        <v>1250</v>
      </c>
      <c r="H419" s="18" t="s">
        <v>68</v>
      </c>
      <c r="I419" s="32"/>
      <c r="J419" s="32"/>
    </row>
    <row r="420" spans="1:10" s="45" customFormat="1" x14ac:dyDescent="0.25">
      <c r="A420" s="32">
        <f t="shared" si="6"/>
        <v>419</v>
      </c>
      <c r="B420" s="32" t="s">
        <v>10</v>
      </c>
      <c r="C420" s="32">
        <v>30996</v>
      </c>
      <c r="D420" s="32">
        <v>2017</v>
      </c>
      <c r="E420" s="32" t="s">
        <v>26</v>
      </c>
      <c r="F420" s="32" t="s">
        <v>16</v>
      </c>
      <c r="G420" s="32">
        <v>2750</v>
      </c>
      <c r="H420" s="18" t="s">
        <v>68</v>
      </c>
      <c r="I420" s="32"/>
      <c r="J420" s="32"/>
    </row>
    <row r="421" spans="1:10" s="45" customFormat="1" x14ac:dyDescent="0.25">
      <c r="A421" s="32">
        <f t="shared" si="6"/>
        <v>420</v>
      </c>
      <c r="B421" s="32" t="s">
        <v>10</v>
      </c>
      <c r="C421" s="32">
        <v>30996</v>
      </c>
      <c r="D421" s="32">
        <v>2017</v>
      </c>
      <c r="E421" s="32" t="s">
        <v>13</v>
      </c>
      <c r="F421" s="32" t="s">
        <v>16</v>
      </c>
      <c r="G421" s="32">
        <v>1250</v>
      </c>
      <c r="H421" s="18" t="s">
        <v>68</v>
      </c>
      <c r="I421" s="32"/>
      <c r="J421" s="32"/>
    </row>
    <row r="422" spans="1:10" s="45" customFormat="1" x14ac:dyDescent="0.25">
      <c r="A422" s="32">
        <f t="shared" si="6"/>
        <v>421</v>
      </c>
      <c r="B422" s="32" t="s">
        <v>10</v>
      </c>
      <c r="C422" s="32">
        <v>31019</v>
      </c>
      <c r="D422" s="32">
        <v>2017</v>
      </c>
      <c r="E422" s="32" t="s">
        <v>26</v>
      </c>
      <c r="F422" s="32" t="s">
        <v>16</v>
      </c>
      <c r="G422" s="32">
        <v>2750</v>
      </c>
      <c r="H422" s="18" t="s">
        <v>68</v>
      </c>
      <c r="I422" s="32"/>
      <c r="J422" s="32"/>
    </row>
    <row r="423" spans="1:10" s="45" customFormat="1" x14ac:dyDescent="0.25">
      <c r="A423" s="32">
        <f t="shared" si="6"/>
        <v>422</v>
      </c>
      <c r="B423" s="32" t="s">
        <v>10</v>
      </c>
      <c r="C423" s="32">
        <v>31019</v>
      </c>
      <c r="D423" s="32">
        <v>2017</v>
      </c>
      <c r="E423" s="32" t="s">
        <v>13</v>
      </c>
      <c r="F423" s="32" t="s">
        <v>16</v>
      </c>
      <c r="G423" s="32">
        <v>1250</v>
      </c>
      <c r="H423" s="18" t="s">
        <v>68</v>
      </c>
      <c r="I423" s="32"/>
      <c r="J423" s="32"/>
    </row>
    <row r="424" spans="1:10" s="45" customFormat="1" x14ac:dyDescent="0.25">
      <c r="A424" s="32">
        <f t="shared" si="6"/>
        <v>423</v>
      </c>
      <c r="B424" s="32" t="s">
        <v>10</v>
      </c>
      <c r="C424" s="32">
        <v>31148</v>
      </c>
      <c r="D424" s="32">
        <v>2017</v>
      </c>
      <c r="E424" s="32" t="s">
        <v>13</v>
      </c>
      <c r="F424" s="32" t="s">
        <v>17</v>
      </c>
      <c r="G424" s="32">
        <v>1250</v>
      </c>
      <c r="H424" s="18" t="s">
        <v>68</v>
      </c>
      <c r="I424" s="32"/>
      <c r="J424" s="32"/>
    </row>
    <row r="425" spans="1:10" s="45" customFormat="1" x14ac:dyDescent="0.25">
      <c r="A425" s="32">
        <f t="shared" si="6"/>
        <v>424</v>
      </c>
      <c r="B425" s="32" t="s">
        <v>10</v>
      </c>
      <c r="C425" s="32">
        <v>31153</v>
      </c>
      <c r="D425" s="32">
        <v>2017</v>
      </c>
      <c r="E425" s="32" t="s">
        <v>25</v>
      </c>
      <c r="F425" s="32" t="s">
        <v>53</v>
      </c>
      <c r="G425" s="32">
        <v>4750</v>
      </c>
      <c r="H425" s="18" t="s">
        <v>68</v>
      </c>
      <c r="I425" s="32"/>
      <c r="J425" s="32"/>
    </row>
    <row r="426" spans="1:10" s="45" customFormat="1" x14ac:dyDescent="0.25">
      <c r="A426" s="32">
        <f t="shared" si="6"/>
        <v>425</v>
      </c>
      <c r="B426" s="46" t="s">
        <v>10</v>
      </c>
      <c r="C426" s="46">
        <v>31178</v>
      </c>
      <c r="D426" s="46">
        <v>2017</v>
      </c>
      <c r="E426" s="46" t="s">
        <v>13</v>
      </c>
      <c r="F426" s="32" t="s">
        <v>24</v>
      </c>
      <c r="G426" s="32">
        <v>1250</v>
      </c>
      <c r="H426" s="18" t="s">
        <v>68</v>
      </c>
      <c r="I426" s="32"/>
      <c r="J426" s="32"/>
    </row>
    <row r="427" spans="1:10" s="45" customFormat="1" x14ac:dyDescent="0.25">
      <c r="A427" s="32">
        <f t="shared" si="6"/>
        <v>426</v>
      </c>
      <c r="B427" s="32" t="s">
        <v>10</v>
      </c>
      <c r="C427" s="32">
        <v>31189</v>
      </c>
      <c r="D427" s="32">
        <v>2017</v>
      </c>
      <c r="E427" s="32" t="s">
        <v>13</v>
      </c>
      <c r="F427" s="32" t="s">
        <v>24</v>
      </c>
      <c r="G427" s="32">
        <v>1250</v>
      </c>
      <c r="H427" s="18" t="s">
        <v>68</v>
      </c>
      <c r="I427" s="32"/>
      <c r="J427" s="32"/>
    </row>
    <row r="428" spans="1:10" s="45" customFormat="1" x14ac:dyDescent="0.25">
      <c r="A428" s="32">
        <f t="shared" si="6"/>
        <v>427</v>
      </c>
      <c r="B428" s="32" t="s">
        <v>10</v>
      </c>
      <c r="C428" s="32">
        <v>31257</v>
      </c>
      <c r="D428" s="32">
        <v>2017</v>
      </c>
      <c r="E428" s="32" t="s">
        <v>26</v>
      </c>
      <c r="F428" s="32" t="s">
        <v>15</v>
      </c>
      <c r="G428" s="32">
        <v>2750</v>
      </c>
      <c r="H428" s="18" t="s">
        <v>68</v>
      </c>
      <c r="I428" s="32"/>
      <c r="J428" s="32"/>
    </row>
    <row r="429" spans="1:10" s="45" customFormat="1" x14ac:dyDescent="0.25">
      <c r="A429" s="32">
        <f t="shared" si="6"/>
        <v>428</v>
      </c>
      <c r="B429" s="32" t="s">
        <v>10</v>
      </c>
      <c r="C429" s="32">
        <v>31270</v>
      </c>
      <c r="D429" s="32">
        <v>2017</v>
      </c>
      <c r="E429" s="32" t="s">
        <v>13</v>
      </c>
      <c r="F429" s="32" t="s">
        <v>24</v>
      </c>
      <c r="G429" s="32">
        <v>1250</v>
      </c>
      <c r="H429" s="18" t="s">
        <v>68</v>
      </c>
      <c r="I429" s="32"/>
      <c r="J429" s="32"/>
    </row>
    <row r="430" spans="1:10" s="45" customFormat="1" x14ac:dyDescent="0.25">
      <c r="A430" s="32">
        <f t="shared" si="6"/>
        <v>429</v>
      </c>
      <c r="B430" s="32" t="s">
        <v>10</v>
      </c>
      <c r="C430" s="32">
        <v>31371</v>
      </c>
      <c r="D430" s="32">
        <v>2017</v>
      </c>
      <c r="E430" s="32" t="s">
        <v>26</v>
      </c>
      <c r="F430" s="32" t="s">
        <v>15</v>
      </c>
      <c r="G430" s="32">
        <v>2750</v>
      </c>
      <c r="H430" s="18" t="s">
        <v>68</v>
      </c>
      <c r="I430" s="32"/>
      <c r="J430" s="32"/>
    </row>
    <row r="431" spans="1:10" s="45" customFormat="1" x14ac:dyDescent="0.25">
      <c r="A431" s="32">
        <f t="shared" si="6"/>
        <v>430</v>
      </c>
      <c r="B431" s="32" t="s">
        <v>10</v>
      </c>
      <c r="C431" s="32">
        <v>31444</v>
      </c>
      <c r="D431" s="32">
        <v>2017</v>
      </c>
      <c r="E431" s="32" t="s">
        <v>26</v>
      </c>
      <c r="F431" s="32" t="s">
        <v>23</v>
      </c>
      <c r="G431" s="32">
        <v>10000</v>
      </c>
      <c r="H431" s="18" t="s">
        <v>68</v>
      </c>
      <c r="I431" s="32"/>
      <c r="J431" s="32"/>
    </row>
    <row r="432" spans="1:10" s="45" customFormat="1" x14ac:dyDescent="0.25">
      <c r="A432" s="32">
        <f t="shared" si="6"/>
        <v>431</v>
      </c>
      <c r="B432" s="32" t="s">
        <v>10</v>
      </c>
      <c r="C432" s="32">
        <v>31467</v>
      </c>
      <c r="D432" s="32">
        <v>2017</v>
      </c>
      <c r="E432" s="32" t="s">
        <v>13</v>
      </c>
      <c r="F432" s="32" t="s">
        <v>16</v>
      </c>
      <c r="G432" s="32">
        <v>1250</v>
      </c>
      <c r="H432" s="18" t="s">
        <v>68</v>
      </c>
      <c r="I432" s="32"/>
      <c r="J432" s="32"/>
    </row>
    <row r="433" spans="1:10" s="45" customFormat="1" x14ac:dyDescent="0.25">
      <c r="A433" s="32">
        <f t="shared" si="6"/>
        <v>432</v>
      </c>
      <c r="B433" s="32" t="s">
        <v>10</v>
      </c>
      <c r="C433" s="32">
        <v>31681</v>
      </c>
      <c r="D433" s="32">
        <v>2017</v>
      </c>
      <c r="E433" s="32" t="s">
        <v>26</v>
      </c>
      <c r="F433" s="32" t="s">
        <v>19</v>
      </c>
      <c r="G433" s="32">
        <v>2750</v>
      </c>
      <c r="H433" s="18" t="s">
        <v>68</v>
      </c>
      <c r="I433" s="32"/>
      <c r="J433" s="32"/>
    </row>
    <row r="434" spans="1:10" s="45" customFormat="1" x14ac:dyDescent="0.25">
      <c r="A434" s="32">
        <f t="shared" si="6"/>
        <v>433</v>
      </c>
      <c r="B434" s="46" t="s">
        <v>10</v>
      </c>
      <c r="C434" s="46">
        <v>31794</v>
      </c>
      <c r="D434" s="46">
        <v>2017</v>
      </c>
      <c r="E434" s="46" t="s">
        <v>26</v>
      </c>
      <c r="F434" s="32" t="s">
        <v>73</v>
      </c>
      <c r="G434" s="32">
        <v>10000</v>
      </c>
      <c r="H434" s="18" t="s">
        <v>68</v>
      </c>
      <c r="I434" s="32"/>
      <c r="J434" s="32"/>
    </row>
    <row r="435" spans="1:10" s="45" customFormat="1" x14ac:dyDescent="0.25">
      <c r="A435" s="32">
        <f t="shared" si="6"/>
        <v>434</v>
      </c>
      <c r="B435" s="32" t="s">
        <v>10</v>
      </c>
      <c r="C435" s="32">
        <v>31990</v>
      </c>
      <c r="D435" s="32">
        <v>2017</v>
      </c>
      <c r="E435" s="32" t="s">
        <v>25</v>
      </c>
      <c r="F435" s="32" t="s">
        <v>46</v>
      </c>
      <c r="G435" s="32">
        <v>12000</v>
      </c>
      <c r="H435" s="18" t="s">
        <v>68</v>
      </c>
      <c r="I435" s="32"/>
      <c r="J435" s="32"/>
    </row>
    <row r="436" spans="1:10" s="45" customFormat="1" x14ac:dyDescent="0.25">
      <c r="A436" s="32">
        <f t="shared" si="6"/>
        <v>435</v>
      </c>
      <c r="B436" s="32" t="s">
        <v>10</v>
      </c>
      <c r="C436" s="32">
        <v>31990</v>
      </c>
      <c r="D436" s="32">
        <v>2017</v>
      </c>
      <c r="E436" s="32" t="s">
        <v>26</v>
      </c>
      <c r="F436" s="32" t="s">
        <v>46</v>
      </c>
      <c r="G436" s="32">
        <v>10000</v>
      </c>
      <c r="H436" s="63" t="s">
        <v>68</v>
      </c>
      <c r="I436" s="32"/>
      <c r="J436" s="32"/>
    </row>
    <row r="437" spans="1:10" s="45" customFormat="1" x14ac:dyDescent="0.25">
      <c r="A437" s="32">
        <f t="shared" si="6"/>
        <v>436</v>
      </c>
      <c r="B437" s="32" t="s">
        <v>10</v>
      </c>
      <c r="C437" s="32">
        <v>32022</v>
      </c>
      <c r="D437" s="32">
        <v>2017</v>
      </c>
      <c r="E437" s="32" t="s">
        <v>13</v>
      </c>
      <c r="F437" s="32" t="s">
        <v>15</v>
      </c>
      <c r="G437" s="32">
        <v>1250</v>
      </c>
      <c r="H437" s="18" t="s">
        <v>68</v>
      </c>
      <c r="I437" s="32"/>
      <c r="J437" s="32"/>
    </row>
    <row r="438" spans="1:10" s="45" customFormat="1" x14ac:dyDescent="0.25">
      <c r="A438" s="32">
        <f t="shared" si="6"/>
        <v>437</v>
      </c>
      <c r="B438" s="32" t="s">
        <v>10</v>
      </c>
      <c r="C438" s="32">
        <v>32097</v>
      </c>
      <c r="D438" s="32">
        <v>2017</v>
      </c>
      <c r="E438" s="32" t="s">
        <v>26</v>
      </c>
      <c r="F438" s="32" t="s">
        <v>54</v>
      </c>
      <c r="G438" s="32">
        <v>2750</v>
      </c>
      <c r="H438" s="18" t="s">
        <v>68</v>
      </c>
      <c r="I438" s="32"/>
      <c r="J438" s="32"/>
    </row>
    <row r="439" spans="1:10" s="45" customFormat="1" x14ac:dyDescent="0.25">
      <c r="A439" s="32">
        <f t="shared" si="6"/>
        <v>438</v>
      </c>
      <c r="B439" s="46" t="s">
        <v>10</v>
      </c>
      <c r="C439" s="46">
        <v>32106</v>
      </c>
      <c r="D439" s="46">
        <v>2017</v>
      </c>
      <c r="E439" s="46" t="s">
        <v>13</v>
      </c>
      <c r="F439" s="32" t="s">
        <v>22</v>
      </c>
      <c r="G439" s="32">
        <v>1250</v>
      </c>
      <c r="H439" s="18" t="s">
        <v>68</v>
      </c>
      <c r="I439" s="32"/>
      <c r="J439" s="32"/>
    </row>
    <row r="440" spans="1:10" s="45" customFormat="1" x14ac:dyDescent="0.25">
      <c r="A440" s="32">
        <f t="shared" si="6"/>
        <v>439</v>
      </c>
      <c r="B440" s="32" t="s">
        <v>10</v>
      </c>
      <c r="C440" s="32">
        <v>32121</v>
      </c>
      <c r="D440" s="32">
        <v>2017</v>
      </c>
      <c r="E440" s="32" t="s">
        <v>26</v>
      </c>
      <c r="F440" s="32" t="s">
        <v>48</v>
      </c>
      <c r="G440" s="32">
        <v>10000</v>
      </c>
      <c r="H440" s="18" t="s">
        <v>68</v>
      </c>
      <c r="I440" s="32"/>
      <c r="J440" s="32"/>
    </row>
    <row r="441" spans="1:10" s="45" customFormat="1" x14ac:dyDescent="0.25">
      <c r="A441" s="32">
        <f t="shared" si="6"/>
        <v>440</v>
      </c>
      <c r="B441" s="32" t="s">
        <v>10</v>
      </c>
      <c r="C441" s="32">
        <v>32134</v>
      </c>
      <c r="D441" s="32">
        <v>2017</v>
      </c>
      <c r="E441" s="32" t="s">
        <v>13</v>
      </c>
      <c r="F441" s="32" t="s">
        <v>22</v>
      </c>
      <c r="G441" s="32">
        <v>5000</v>
      </c>
      <c r="H441" s="18" t="s">
        <v>68</v>
      </c>
      <c r="I441" s="32"/>
      <c r="J441" s="32"/>
    </row>
    <row r="442" spans="1:10" s="45" customFormat="1" x14ac:dyDescent="0.25">
      <c r="A442" s="32">
        <f t="shared" si="6"/>
        <v>441</v>
      </c>
      <c r="B442" s="46" t="s">
        <v>10</v>
      </c>
      <c r="C442" s="46">
        <v>32254</v>
      </c>
      <c r="D442" s="46">
        <v>2017</v>
      </c>
      <c r="E442" s="46" t="s">
        <v>13</v>
      </c>
      <c r="F442" s="32" t="s">
        <v>24</v>
      </c>
      <c r="G442" s="32">
        <v>1250</v>
      </c>
      <c r="H442" s="18" t="s">
        <v>68</v>
      </c>
      <c r="I442" s="32"/>
      <c r="J442" s="32"/>
    </row>
    <row r="443" spans="1:10" s="45" customFormat="1" x14ac:dyDescent="0.25">
      <c r="A443" s="32">
        <f t="shared" si="6"/>
        <v>442</v>
      </c>
      <c r="B443" s="32" t="s">
        <v>10</v>
      </c>
      <c r="C443" s="32">
        <v>32887</v>
      </c>
      <c r="D443" s="32">
        <v>2017</v>
      </c>
      <c r="E443" s="32" t="s">
        <v>13</v>
      </c>
      <c r="F443" s="32" t="s">
        <v>16</v>
      </c>
      <c r="G443" s="32">
        <v>1250</v>
      </c>
      <c r="H443" s="18" t="s">
        <v>68</v>
      </c>
      <c r="I443" s="32"/>
      <c r="J443" s="32"/>
    </row>
    <row r="444" spans="1:10" s="45" customFormat="1" x14ac:dyDescent="0.25">
      <c r="A444" s="32">
        <f t="shared" si="6"/>
        <v>443</v>
      </c>
      <c r="B444" s="32" t="s">
        <v>10</v>
      </c>
      <c r="C444" s="32">
        <v>32891</v>
      </c>
      <c r="D444" s="32">
        <v>2017</v>
      </c>
      <c r="E444" s="32" t="s">
        <v>13</v>
      </c>
      <c r="F444" s="32" t="s">
        <v>16</v>
      </c>
      <c r="G444" s="32">
        <v>1250</v>
      </c>
      <c r="H444" s="18" t="s">
        <v>68</v>
      </c>
      <c r="I444" s="32"/>
      <c r="J444" s="32"/>
    </row>
    <row r="445" spans="1:10" s="45" customFormat="1" x14ac:dyDescent="0.25">
      <c r="A445" s="32">
        <f t="shared" si="6"/>
        <v>444</v>
      </c>
      <c r="B445" s="32" t="s">
        <v>10</v>
      </c>
      <c r="C445" s="32">
        <v>32934</v>
      </c>
      <c r="D445" s="32">
        <v>2017</v>
      </c>
      <c r="E445" s="32" t="s">
        <v>13</v>
      </c>
      <c r="F445" s="32" t="s">
        <v>24</v>
      </c>
      <c r="G445" s="32">
        <v>1250</v>
      </c>
      <c r="H445" s="18" t="s">
        <v>68</v>
      </c>
      <c r="I445" s="32"/>
      <c r="J445" s="32"/>
    </row>
    <row r="446" spans="1:10" s="45" customFormat="1" x14ac:dyDescent="0.25">
      <c r="A446" s="32">
        <f t="shared" si="6"/>
        <v>445</v>
      </c>
      <c r="B446" s="32" t="s">
        <v>10</v>
      </c>
      <c r="C446" s="32">
        <v>33060</v>
      </c>
      <c r="D446" s="32">
        <v>2017</v>
      </c>
      <c r="E446" s="32" t="s">
        <v>26</v>
      </c>
      <c r="F446" s="32" t="s">
        <v>15</v>
      </c>
      <c r="G446" s="32">
        <v>2750</v>
      </c>
      <c r="H446" s="18" t="s">
        <v>68</v>
      </c>
      <c r="I446" s="32"/>
      <c r="J446" s="32"/>
    </row>
    <row r="447" spans="1:10" s="45" customFormat="1" x14ac:dyDescent="0.25">
      <c r="A447" s="32">
        <f t="shared" si="6"/>
        <v>446</v>
      </c>
      <c r="B447" s="32" t="s">
        <v>10</v>
      </c>
      <c r="C447" s="32">
        <v>33308</v>
      </c>
      <c r="D447" s="32">
        <v>2017</v>
      </c>
      <c r="E447" s="32" t="s">
        <v>26</v>
      </c>
      <c r="F447" s="32" t="s">
        <v>18</v>
      </c>
      <c r="G447" s="32">
        <v>10000</v>
      </c>
      <c r="H447" s="18" t="s">
        <v>68</v>
      </c>
      <c r="I447" s="32"/>
      <c r="J447" s="32"/>
    </row>
    <row r="448" spans="1:10" s="45" customFormat="1" x14ac:dyDescent="0.25">
      <c r="A448" s="32">
        <f t="shared" si="6"/>
        <v>447</v>
      </c>
      <c r="B448" s="46" t="s">
        <v>10</v>
      </c>
      <c r="C448" s="46">
        <v>33313</v>
      </c>
      <c r="D448" s="46">
        <v>2017</v>
      </c>
      <c r="E448" s="46" t="s">
        <v>13</v>
      </c>
      <c r="F448" s="32" t="s">
        <v>14</v>
      </c>
      <c r="G448" s="32">
        <v>1250</v>
      </c>
      <c r="H448" s="18" t="s">
        <v>68</v>
      </c>
      <c r="I448" s="32"/>
      <c r="J448" s="32"/>
    </row>
    <row r="449" spans="1:10" s="45" customFormat="1" x14ac:dyDescent="0.25">
      <c r="A449" s="32">
        <f t="shared" si="6"/>
        <v>448</v>
      </c>
      <c r="B449" s="46" t="s">
        <v>10</v>
      </c>
      <c r="C449" s="46">
        <v>33452</v>
      </c>
      <c r="D449" s="46">
        <v>2017</v>
      </c>
      <c r="E449" s="46" t="s">
        <v>13</v>
      </c>
      <c r="F449" s="32" t="s">
        <v>24</v>
      </c>
      <c r="G449" s="32">
        <v>1250</v>
      </c>
      <c r="H449" s="18" t="s">
        <v>68</v>
      </c>
      <c r="I449" s="32"/>
      <c r="J449" s="32"/>
    </row>
    <row r="450" spans="1:10" s="45" customFormat="1" x14ac:dyDescent="0.25">
      <c r="A450" s="32">
        <f t="shared" si="6"/>
        <v>449</v>
      </c>
      <c r="B450" s="32" t="s">
        <v>10</v>
      </c>
      <c r="C450" s="32">
        <v>33691</v>
      </c>
      <c r="D450" s="32">
        <v>2017</v>
      </c>
      <c r="E450" s="32" t="s">
        <v>13</v>
      </c>
      <c r="F450" s="32" t="s">
        <v>22</v>
      </c>
      <c r="G450" s="32">
        <v>1250</v>
      </c>
      <c r="H450" s="18" t="s">
        <v>68</v>
      </c>
      <c r="I450" s="32"/>
      <c r="J450" s="32"/>
    </row>
    <row r="451" spans="1:10" s="45" customFormat="1" x14ac:dyDescent="0.25">
      <c r="A451" s="32">
        <f t="shared" si="6"/>
        <v>450</v>
      </c>
      <c r="B451" s="46" t="s">
        <v>10</v>
      </c>
      <c r="C451" s="46">
        <v>33698</v>
      </c>
      <c r="D451" s="46">
        <v>2017</v>
      </c>
      <c r="E451" s="46" t="s">
        <v>13</v>
      </c>
      <c r="F451" s="32" t="s">
        <v>22</v>
      </c>
      <c r="G451" s="32">
        <v>1250</v>
      </c>
      <c r="H451" s="18" t="s">
        <v>68</v>
      </c>
      <c r="I451" s="32"/>
      <c r="J451" s="32"/>
    </row>
    <row r="452" spans="1:10" s="45" customFormat="1" x14ac:dyDescent="0.25">
      <c r="A452" s="32">
        <f t="shared" ref="A452:A515" si="7">A451+1</f>
        <v>451</v>
      </c>
      <c r="B452" s="32" t="s">
        <v>10</v>
      </c>
      <c r="C452" s="32">
        <v>33719</v>
      </c>
      <c r="D452" s="32">
        <v>2017</v>
      </c>
      <c r="E452" s="32" t="s">
        <v>13</v>
      </c>
      <c r="F452" s="32" t="s">
        <v>22</v>
      </c>
      <c r="G452" s="32">
        <v>1250</v>
      </c>
      <c r="H452" s="18" t="s">
        <v>68</v>
      </c>
      <c r="I452" s="32"/>
      <c r="J452" s="32"/>
    </row>
    <row r="453" spans="1:10" s="45" customFormat="1" x14ac:dyDescent="0.25">
      <c r="A453" s="32">
        <f t="shared" si="7"/>
        <v>452</v>
      </c>
      <c r="B453" s="46" t="s">
        <v>10</v>
      </c>
      <c r="C453" s="46">
        <v>33725</v>
      </c>
      <c r="D453" s="46">
        <v>2017</v>
      </c>
      <c r="E453" s="46" t="s">
        <v>13</v>
      </c>
      <c r="F453" s="32" t="s">
        <v>22</v>
      </c>
      <c r="G453" s="32">
        <v>1250</v>
      </c>
      <c r="H453" s="18" t="s">
        <v>68</v>
      </c>
      <c r="I453" s="32"/>
      <c r="J453" s="32"/>
    </row>
    <row r="454" spans="1:10" s="45" customFormat="1" x14ac:dyDescent="0.25">
      <c r="A454" s="32">
        <f t="shared" si="7"/>
        <v>453</v>
      </c>
      <c r="B454" s="32" t="s">
        <v>10</v>
      </c>
      <c r="C454" s="32">
        <v>33737</v>
      </c>
      <c r="D454" s="32">
        <v>2017</v>
      </c>
      <c r="E454" s="32" t="s">
        <v>26</v>
      </c>
      <c r="F454" s="32" t="s">
        <v>23</v>
      </c>
      <c r="G454" s="32">
        <v>10000</v>
      </c>
      <c r="H454" s="18" t="s">
        <v>68</v>
      </c>
      <c r="I454" s="32"/>
      <c r="J454" s="32"/>
    </row>
    <row r="455" spans="1:10" s="45" customFormat="1" x14ac:dyDescent="0.25">
      <c r="A455" s="32">
        <f t="shared" si="7"/>
        <v>454</v>
      </c>
      <c r="B455" s="32" t="s">
        <v>10</v>
      </c>
      <c r="C455" s="32">
        <v>34189</v>
      </c>
      <c r="D455" s="32">
        <v>2017</v>
      </c>
      <c r="E455" s="32" t="s">
        <v>26</v>
      </c>
      <c r="F455" s="32" t="s">
        <v>24</v>
      </c>
      <c r="G455" s="32">
        <v>10000</v>
      </c>
      <c r="H455" s="18" t="s">
        <v>68</v>
      </c>
      <c r="I455" s="32"/>
      <c r="J455" s="32"/>
    </row>
    <row r="456" spans="1:10" s="45" customFormat="1" x14ac:dyDescent="0.25">
      <c r="A456" s="32">
        <f t="shared" si="7"/>
        <v>455</v>
      </c>
      <c r="B456" s="32" t="s">
        <v>10</v>
      </c>
      <c r="C456" s="32">
        <v>34213</v>
      </c>
      <c r="D456" s="32">
        <v>2017</v>
      </c>
      <c r="E456" s="32" t="s">
        <v>13</v>
      </c>
      <c r="F456" s="32" t="s">
        <v>20</v>
      </c>
      <c r="G456" s="32">
        <v>1250</v>
      </c>
      <c r="H456" s="63" t="s">
        <v>68</v>
      </c>
      <c r="I456" s="32"/>
      <c r="J456" s="32"/>
    </row>
    <row r="457" spans="1:10" s="45" customFormat="1" x14ac:dyDescent="0.25">
      <c r="A457" s="32">
        <f t="shared" si="7"/>
        <v>456</v>
      </c>
      <c r="B457" s="46" t="s">
        <v>10</v>
      </c>
      <c r="C457" s="46">
        <v>34361</v>
      </c>
      <c r="D457" s="46">
        <v>2017</v>
      </c>
      <c r="E457" s="46" t="s">
        <v>13</v>
      </c>
      <c r="F457" s="32" t="s">
        <v>16</v>
      </c>
      <c r="G457" s="32">
        <v>1250</v>
      </c>
      <c r="H457" s="18" t="s">
        <v>68</v>
      </c>
      <c r="I457" s="32"/>
      <c r="J457" s="32"/>
    </row>
    <row r="458" spans="1:10" s="45" customFormat="1" x14ac:dyDescent="0.25">
      <c r="A458" s="32">
        <f t="shared" si="7"/>
        <v>457</v>
      </c>
      <c r="B458" s="46" t="s">
        <v>10</v>
      </c>
      <c r="C458" s="46">
        <v>34362</v>
      </c>
      <c r="D458" s="46">
        <v>2017</v>
      </c>
      <c r="E458" s="46" t="s">
        <v>13</v>
      </c>
      <c r="F458" s="32" t="s">
        <v>24</v>
      </c>
      <c r="G458" s="32">
        <v>1250</v>
      </c>
      <c r="H458" s="18" t="s">
        <v>68</v>
      </c>
      <c r="I458" s="32"/>
      <c r="J458" s="32"/>
    </row>
    <row r="459" spans="1:10" s="45" customFormat="1" x14ac:dyDescent="0.25">
      <c r="A459" s="32">
        <f t="shared" si="7"/>
        <v>458</v>
      </c>
      <c r="B459" s="32" t="s">
        <v>10</v>
      </c>
      <c r="C459" s="32">
        <v>34502</v>
      </c>
      <c r="D459" s="32">
        <v>2017</v>
      </c>
      <c r="E459" s="32" t="s">
        <v>13</v>
      </c>
      <c r="F459" s="32" t="s">
        <v>14</v>
      </c>
      <c r="G459" s="32">
        <v>1250</v>
      </c>
      <c r="H459" s="63" t="s">
        <v>68</v>
      </c>
      <c r="I459" s="32"/>
      <c r="J459" s="32"/>
    </row>
    <row r="460" spans="1:10" s="45" customFormat="1" x14ac:dyDescent="0.25">
      <c r="A460" s="32">
        <f t="shared" si="7"/>
        <v>459</v>
      </c>
      <c r="B460" s="32" t="s">
        <v>10</v>
      </c>
      <c r="C460" s="32">
        <v>34798</v>
      </c>
      <c r="D460" s="32">
        <v>2017</v>
      </c>
      <c r="E460" s="32" t="s">
        <v>26</v>
      </c>
      <c r="F460" s="32" t="s">
        <v>18</v>
      </c>
      <c r="G460" s="32">
        <v>10000</v>
      </c>
      <c r="H460" s="63" t="s">
        <v>68</v>
      </c>
      <c r="I460" s="32"/>
      <c r="J460" s="32"/>
    </row>
    <row r="461" spans="1:10" s="45" customFormat="1" x14ac:dyDescent="0.25">
      <c r="A461" s="32">
        <f t="shared" si="7"/>
        <v>460</v>
      </c>
      <c r="B461" s="32" t="s">
        <v>10</v>
      </c>
      <c r="C461" s="32">
        <v>34881</v>
      </c>
      <c r="D461" s="32">
        <v>2017</v>
      </c>
      <c r="E461" s="32" t="s">
        <v>13</v>
      </c>
      <c r="F461" s="32" t="s">
        <v>16</v>
      </c>
      <c r="G461" s="32">
        <v>1250</v>
      </c>
      <c r="H461" s="18" t="s">
        <v>68</v>
      </c>
      <c r="I461" s="32"/>
      <c r="J461" s="32"/>
    </row>
    <row r="462" spans="1:10" s="45" customFormat="1" x14ac:dyDescent="0.25">
      <c r="A462" s="32">
        <f t="shared" si="7"/>
        <v>461</v>
      </c>
      <c r="B462" s="32" t="s">
        <v>10</v>
      </c>
      <c r="C462" s="32">
        <v>35003</v>
      </c>
      <c r="D462" s="32">
        <v>2017</v>
      </c>
      <c r="E462" s="32" t="s">
        <v>26</v>
      </c>
      <c r="F462" s="32" t="s">
        <v>23</v>
      </c>
      <c r="G462" s="32">
        <v>10000</v>
      </c>
      <c r="H462" s="63" t="s">
        <v>68</v>
      </c>
      <c r="I462" s="32"/>
      <c r="J462" s="32"/>
    </row>
    <row r="463" spans="1:10" s="45" customFormat="1" x14ac:dyDescent="0.25">
      <c r="A463" s="32">
        <f t="shared" si="7"/>
        <v>462</v>
      </c>
      <c r="B463" s="32" t="s">
        <v>10</v>
      </c>
      <c r="C463" s="32">
        <v>35104</v>
      </c>
      <c r="D463" s="32">
        <v>2017</v>
      </c>
      <c r="E463" s="32" t="s">
        <v>13</v>
      </c>
      <c r="F463" s="32" t="s">
        <v>24</v>
      </c>
      <c r="G463" s="32">
        <v>1250</v>
      </c>
      <c r="H463" s="18" t="s">
        <v>68</v>
      </c>
      <c r="I463" s="32"/>
      <c r="J463" s="32"/>
    </row>
    <row r="464" spans="1:10" s="45" customFormat="1" x14ac:dyDescent="0.25">
      <c r="A464" s="32">
        <f t="shared" si="7"/>
        <v>463</v>
      </c>
      <c r="B464" s="46" t="s">
        <v>10</v>
      </c>
      <c r="C464" s="46">
        <v>35264</v>
      </c>
      <c r="D464" s="46">
        <v>2017</v>
      </c>
      <c r="E464" s="46" t="s">
        <v>13</v>
      </c>
      <c r="F464" s="32" t="s">
        <v>24</v>
      </c>
      <c r="G464" s="32">
        <v>1250</v>
      </c>
      <c r="H464" s="18" t="s">
        <v>68</v>
      </c>
      <c r="I464" s="32"/>
      <c r="J464" s="32"/>
    </row>
    <row r="465" spans="1:10" s="45" customFormat="1" x14ac:dyDescent="0.25">
      <c r="A465" s="32">
        <f t="shared" si="7"/>
        <v>464</v>
      </c>
      <c r="B465" s="32" t="s">
        <v>10</v>
      </c>
      <c r="C465" s="32">
        <v>35352</v>
      </c>
      <c r="D465" s="32">
        <v>2017</v>
      </c>
      <c r="E465" s="32" t="s">
        <v>13</v>
      </c>
      <c r="F465" s="32" t="s">
        <v>16</v>
      </c>
      <c r="G465" s="32">
        <v>5000</v>
      </c>
      <c r="H465" s="18" t="s">
        <v>68</v>
      </c>
      <c r="I465" s="32"/>
      <c r="J465" s="32"/>
    </row>
    <row r="466" spans="1:10" s="45" customFormat="1" x14ac:dyDescent="0.25">
      <c r="A466" s="32">
        <f t="shared" si="7"/>
        <v>465</v>
      </c>
      <c r="B466" s="46" t="s">
        <v>10</v>
      </c>
      <c r="C466" s="46">
        <v>35467</v>
      </c>
      <c r="D466" s="46">
        <v>2017</v>
      </c>
      <c r="E466" s="46" t="s">
        <v>13</v>
      </c>
      <c r="F466" s="32" t="s">
        <v>16</v>
      </c>
      <c r="G466" s="32">
        <v>1250</v>
      </c>
      <c r="H466" s="18" t="s">
        <v>68</v>
      </c>
      <c r="I466" s="32"/>
      <c r="J466" s="32"/>
    </row>
    <row r="467" spans="1:10" s="45" customFormat="1" x14ac:dyDescent="0.25">
      <c r="A467" s="32">
        <f t="shared" si="7"/>
        <v>466</v>
      </c>
      <c r="B467" s="32" t="s">
        <v>10</v>
      </c>
      <c r="C467" s="32">
        <v>35482</v>
      </c>
      <c r="D467" s="32">
        <v>2017</v>
      </c>
      <c r="E467" s="32" t="s">
        <v>13</v>
      </c>
      <c r="F467" s="32" t="s">
        <v>24</v>
      </c>
      <c r="G467" s="32">
        <v>1250</v>
      </c>
      <c r="H467" s="63" t="s">
        <v>68</v>
      </c>
      <c r="I467" s="32"/>
      <c r="J467" s="32"/>
    </row>
    <row r="468" spans="1:10" s="45" customFormat="1" x14ac:dyDescent="0.25">
      <c r="A468" s="32">
        <f t="shared" si="7"/>
        <v>467</v>
      </c>
      <c r="B468" s="32" t="s">
        <v>10</v>
      </c>
      <c r="C468" s="32">
        <v>35743</v>
      </c>
      <c r="D468" s="32">
        <v>2017</v>
      </c>
      <c r="E468" s="32" t="s">
        <v>26</v>
      </c>
      <c r="F468" s="32" t="s">
        <v>29</v>
      </c>
      <c r="G468" s="32">
        <v>10000</v>
      </c>
      <c r="H468" s="63" t="s">
        <v>68</v>
      </c>
      <c r="I468" s="32"/>
      <c r="J468" s="32"/>
    </row>
    <row r="469" spans="1:10" s="45" customFormat="1" x14ac:dyDescent="0.25">
      <c r="A469" s="32">
        <f t="shared" si="7"/>
        <v>468</v>
      </c>
      <c r="B469" s="32" t="s">
        <v>10</v>
      </c>
      <c r="C469" s="32">
        <v>35795</v>
      </c>
      <c r="D469" s="32">
        <v>2017</v>
      </c>
      <c r="E469" s="32" t="s">
        <v>32</v>
      </c>
      <c r="F469" s="32" t="s">
        <v>28</v>
      </c>
      <c r="G469" s="32">
        <v>10000</v>
      </c>
      <c r="H469" s="63" t="s">
        <v>68</v>
      </c>
      <c r="I469" s="32"/>
      <c r="J469" s="32"/>
    </row>
    <row r="470" spans="1:10" s="45" customFormat="1" x14ac:dyDescent="0.25">
      <c r="A470" s="32">
        <f t="shared" si="7"/>
        <v>469</v>
      </c>
      <c r="B470" s="46" t="s">
        <v>10</v>
      </c>
      <c r="C470" s="46">
        <v>35999</v>
      </c>
      <c r="D470" s="46">
        <v>2017</v>
      </c>
      <c r="E470" s="46" t="s">
        <v>13</v>
      </c>
      <c r="F470" s="32" t="s">
        <v>24</v>
      </c>
      <c r="G470" s="32">
        <v>1250</v>
      </c>
      <c r="H470" s="18" t="s">
        <v>68</v>
      </c>
      <c r="I470" s="32"/>
      <c r="J470" s="32"/>
    </row>
    <row r="471" spans="1:10" s="45" customFormat="1" x14ac:dyDescent="0.25">
      <c r="A471" s="32">
        <f t="shared" si="7"/>
        <v>470</v>
      </c>
      <c r="B471" s="32" t="s">
        <v>10</v>
      </c>
      <c r="C471" s="32">
        <v>36050</v>
      </c>
      <c r="D471" s="32">
        <v>2016</v>
      </c>
      <c r="E471" s="32" t="s">
        <v>76</v>
      </c>
      <c r="F471" s="32" t="s">
        <v>27</v>
      </c>
      <c r="G471" s="32">
        <v>1000</v>
      </c>
      <c r="H471" s="63" t="s">
        <v>68</v>
      </c>
      <c r="I471" s="32"/>
      <c r="J471" s="32"/>
    </row>
    <row r="472" spans="1:10" s="45" customFormat="1" x14ac:dyDescent="0.25">
      <c r="A472" s="32">
        <f t="shared" si="7"/>
        <v>471</v>
      </c>
      <c r="B472" s="32" t="s">
        <v>10</v>
      </c>
      <c r="C472" s="32">
        <v>36283</v>
      </c>
      <c r="D472" s="32">
        <v>2017</v>
      </c>
      <c r="E472" s="32" t="s">
        <v>26</v>
      </c>
      <c r="F472" s="32" t="s">
        <v>18</v>
      </c>
      <c r="G472" s="32">
        <v>10000</v>
      </c>
      <c r="H472" s="63" t="s">
        <v>68</v>
      </c>
      <c r="I472" s="32"/>
      <c r="J472" s="32"/>
    </row>
    <row r="473" spans="1:10" s="45" customFormat="1" x14ac:dyDescent="0.25">
      <c r="A473" s="32">
        <f t="shared" si="7"/>
        <v>472</v>
      </c>
      <c r="B473" s="46" t="s">
        <v>10</v>
      </c>
      <c r="C473" s="46">
        <v>36340</v>
      </c>
      <c r="D473" s="46">
        <v>2017</v>
      </c>
      <c r="E473" s="46" t="s">
        <v>13</v>
      </c>
      <c r="F473" s="32" t="s">
        <v>16</v>
      </c>
      <c r="G473" s="32">
        <v>1250</v>
      </c>
      <c r="H473" s="18" t="s">
        <v>68</v>
      </c>
      <c r="I473" s="32"/>
      <c r="J473" s="32"/>
    </row>
    <row r="474" spans="1:10" s="45" customFormat="1" x14ac:dyDescent="0.25">
      <c r="A474" s="32">
        <f t="shared" si="7"/>
        <v>473</v>
      </c>
      <c r="B474" s="32" t="s">
        <v>10</v>
      </c>
      <c r="C474" s="32">
        <v>36423</v>
      </c>
      <c r="D474" s="32">
        <v>2017</v>
      </c>
      <c r="E474" s="32" t="s">
        <v>26</v>
      </c>
      <c r="F474" s="32" t="s">
        <v>19</v>
      </c>
      <c r="G474" s="32">
        <v>10000</v>
      </c>
      <c r="H474" s="18" t="s">
        <v>68</v>
      </c>
      <c r="I474" s="32"/>
      <c r="J474" s="32"/>
    </row>
    <row r="475" spans="1:10" s="45" customFormat="1" x14ac:dyDescent="0.25">
      <c r="A475" s="32">
        <f t="shared" si="7"/>
        <v>474</v>
      </c>
      <c r="B475" s="32" t="s">
        <v>10</v>
      </c>
      <c r="C475" s="32">
        <v>36564</v>
      </c>
      <c r="D475" s="32">
        <v>2017</v>
      </c>
      <c r="E475" s="32" t="s">
        <v>13</v>
      </c>
      <c r="F475" s="32" t="s">
        <v>16</v>
      </c>
      <c r="G475" s="32">
        <v>1250</v>
      </c>
      <c r="H475" s="18" t="s">
        <v>68</v>
      </c>
      <c r="I475" s="32"/>
      <c r="J475" s="32"/>
    </row>
    <row r="476" spans="1:10" s="45" customFormat="1" x14ac:dyDescent="0.25">
      <c r="A476" s="32">
        <f t="shared" si="7"/>
        <v>475</v>
      </c>
      <c r="B476" s="32" t="s">
        <v>10</v>
      </c>
      <c r="C476" s="32">
        <v>36607</v>
      </c>
      <c r="D476" s="32">
        <v>2017</v>
      </c>
      <c r="E476" s="32" t="s">
        <v>13</v>
      </c>
      <c r="F476" s="32" t="s">
        <v>24</v>
      </c>
      <c r="G476" s="32">
        <v>1250</v>
      </c>
      <c r="H476" s="18" t="s">
        <v>68</v>
      </c>
      <c r="I476" s="32"/>
      <c r="J476" s="32"/>
    </row>
    <row r="477" spans="1:10" s="45" customFormat="1" x14ac:dyDescent="0.25">
      <c r="A477" s="32">
        <f t="shared" si="7"/>
        <v>476</v>
      </c>
      <c r="B477" s="32" t="s">
        <v>10</v>
      </c>
      <c r="C477" s="46">
        <v>36629</v>
      </c>
      <c r="D477" s="32">
        <v>2017</v>
      </c>
      <c r="E477" s="32" t="s">
        <v>32</v>
      </c>
      <c r="F477" s="32" t="s">
        <v>19</v>
      </c>
      <c r="G477" s="32">
        <v>10000</v>
      </c>
      <c r="H477" s="63" t="s">
        <v>68</v>
      </c>
      <c r="I477" s="32"/>
      <c r="J477" s="32"/>
    </row>
    <row r="478" spans="1:10" s="45" customFormat="1" x14ac:dyDescent="0.25">
      <c r="A478" s="32">
        <f t="shared" si="7"/>
        <v>477</v>
      </c>
      <c r="B478" s="32" t="s">
        <v>10</v>
      </c>
      <c r="C478" s="32">
        <v>36880</v>
      </c>
      <c r="D478" s="32">
        <v>2017</v>
      </c>
      <c r="E478" s="32" t="s">
        <v>26</v>
      </c>
      <c r="F478" s="32" t="s">
        <v>23</v>
      </c>
      <c r="G478" s="32">
        <v>10000</v>
      </c>
      <c r="H478" s="18" t="s">
        <v>68</v>
      </c>
      <c r="I478" s="32"/>
      <c r="J478" s="32"/>
    </row>
    <row r="479" spans="1:10" s="45" customFormat="1" x14ac:dyDescent="0.25">
      <c r="A479" s="32">
        <f t="shared" si="7"/>
        <v>478</v>
      </c>
      <c r="B479" s="32" t="s">
        <v>10</v>
      </c>
      <c r="C479" s="32">
        <v>36880</v>
      </c>
      <c r="D479" s="32">
        <v>2017</v>
      </c>
      <c r="E479" s="32" t="s">
        <v>13</v>
      </c>
      <c r="F479" s="32" t="s">
        <v>23</v>
      </c>
      <c r="G479" s="32">
        <v>5000</v>
      </c>
      <c r="H479" s="63" t="s">
        <v>68</v>
      </c>
      <c r="I479" s="32"/>
      <c r="J479" s="32"/>
    </row>
    <row r="480" spans="1:10" s="45" customFormat="1" x14ac:dyDescent="0.25">
      <c r="A480" s="32">
        <f t="shared" si="7"/>
        <v>479</v>
      </c>
      <c r="B480" s="46" t="s">
        <v>10</v>
      </c>
      <c r="C480" s="46">
        <v>36988</v>
      </c>
      <c r="D480" s="46">
        <v>2017</v>
      </c>
      <c r="E480" s="46" t="s">
        <v>13</v>
      </c>
      <c r="F480" s="32" t="s">
        <v>27</v>
      </c>
      <c r="G480" s="32">
        <v>1250</v>
      </c>
      <c r="H480" s="18" t="s">
        <v>68</v>
      </c>
      <c r="I480" s="32"/>
      <c r="J480" s="32"/>
    </row>
    <row r="481" spans="1:10" s="45" customFormat="1" x14ac:dyDescent="0.25">
      <c r="A481" s="32">
        <f t="shared" si="7"/>
        <v>480</v>
      </c>
      <c r="B481" s="32" t="s">
        <v>10</v>
      </c>
      <c r="C481" s="32">
        <v>37044</v>
      </c>
      <c r="D481" s="32">
        <v>2017</v>
      </c>
      <c r="E481" s="32" t="s">
        <v>26</v>
      </c>
      <c r="F481" s="32" t="s">
        <v>15</v>
      </c>
      <c r="G481" s="32">
        <v>2750</v>
      </c>
      <c r="H481" s="18" t="s">
        <v>68</v>
      </c>
      <c r="I481" s="32"/>
      <c r="J481" s="32"/>
    </row>
    <row r="482" spans="1:10" s="45" customFormat="1" x14ac:dyDescent="0.25">
      <c r="A482" s="32">
        <f t="shared" si="7"/>
        <v>481</v>
      </c>
      <c r="B482" s="46" t="s">
        <v>10</v>
      </c>
      <c r="C482" s="46">
        <v>37061</v>
      </c>
      <c r="D482" s="46">
        <v>2017</v>
      </c>
      <c r="E482" s="46" t="s">
        <v>26</v>
      </c>
      <c r="F482" s="32" t="s">
        <v>74</v>
      </c>
      <c r="G482" s="32">
        <v>10000</v>
      </c>
      <c r="H482" s="18" t="s">
        <v>68</v>
      </c>
      <c r="I482" s="32"/>
      <c r="J482" s="32"/>
    </row>
    <row r="483" spans="1:10" s="45" customFormat="1" x14ac:dyDescent="0.25">
      <c r="A483" s="32">
        <f t="shared" si="7"/>
        <v>482</v>
      </c>
      <c r="B483" s="46" t="s">
        <v>10</v>
      </c>
      <c r="C483" s="46">
        <v>37099</v>
      </c>
      <c r="D483" s="46">
        <v>2017</v>
      </c>
      <c r="E483" s="46" t="s">
        <v>13</v>
      </c>
      <c r="F483" s="32" t="s">
        <v>24</v>
      </c>
      <c r="G483" s="32">
        <v>1250</v>
      </c>
      <c r="H483" s="18" t="s">
        <v>68</v>
      </c>
      <c r="I483" s="32"/>
      <c r="J483" s="32"/>
    </row>
    <row r="484" spans="1:10" s="45" customFormat="1" x14ac:dyDescent="0.25">
      <c r="A484" s="32">
        <f t="shared" si="7"/>
        <v>483</v>
      </c>
      <c r="B484" s="32" t="s">
        <v>10</v>
      </c>
      <c r="C484" s="46">
        <v>37170</v>
      </c>
      <c r="D484" s="32">
        <v>2017</v>
      </c>
      <c r="E484" s="32" t="s">
        <v>32</v>
      </c>
      <c r="F484" s="32" t="s">
        <v>19</v>
      </c>
      <c r="G484" s="32">
        <v>10000</v>
      </c>
      <c r="H484" s="63" t="s">
        <v>68</v>
      </c>
      <c r="I484" s="32"/>
      <c r="J484" s="32"/>
    </row>
    <row r="485" spans="1:10" s="45" customFormat="1" x14ac:dyDescent="0.25">
      <c r="A485" s="32">
        <f t="shared" si="7"/>
        <v>484</v>
      </c>
      <c r="B485" s="46" t="s">
        <v>10</v>
      </c>
      <c r="C485" s="46">
        <v>37268</v>
      </c>
      <c r="D485" s="46">
        <v>2017</v>
      </c>
      <c r="E485" s="46" t="s">
        <v>13</v>
      </c>
      <c r="F485" s="32" t="s">
        <v>16</v>
      </c>
      <c r="G485" s="32">
        <v>1250</v>
      </c>
      <c r="H485" s="18" t="s">
        <v>68</v>
      </c>
      <c r="I485" s="32"/>
      <c r="J485" s="32"/>
    </row>
    <row r="486" spans="1:10" s="45" customFormat="1" x14ac:dyDescent="0.25">
      <c r="A486" s="32">
        <f t="shared" si="7"/>
        <v>485</v>
      </c>
      <c r="B486" s="32" t="s">
        <v>10</v>
      </c>
      <c r="C486" s="32">
        <v>37275</v>
      </c>
      <c r="D486" s="32">
        <v>2017</v>
      </c>
      <c r="E486" s="32" t="s">
        <v>25</v>
      </c>
      <c r="F486" s="32" t="s">
        <v>27</v>
      </c>
      <c r="G486" s="32">
        <v>12000</v>
      </c>
      <c r="H486" s="18" t="s">
        <v>68</v>
      </c>
      <c r="I486" s="32"/>
      <c r="J486" s="32"/>
    </row>
    <row r="487" spans="1:10" s="45" customFormat="1" x14ac:dyDescent="0.25">
      <c r="A487" s="32">
        <f t="shared" si="7"/>
        <v>486</v>
      </c>
      <c r="B487" s="32" t="s">
        <v>10</v>
      </c>
      <c r="C487" s="32">
        <v>37275</v>
      </c>
      <c r="D487" s="32">
        <v>2017</v>
      </c>
      <c r="E487" s="32" t="s">
        <v>13</v>
      </c>
      <c r="F487" s="32" t="s">
        <v>27</v>
      </c>
      <c r="G487" s="32">
        <v>5000</v>
      </c>
      <c r="H487" s="63" t="s">
        <v>68</v>
      </c>
      <c r="I487" s="32"/>
      <c r="J487" s="32"/>
    </row>
    <row r="488" spans="1:10" s="45" customFormat="1" x14ac:dyDescent="0.25">
      <c r="A488" s="32">
        <f t="shared" si="7"/>
        <v>487</v>
      </c>
      <c r="B488" s="46" t="s">
        <v>10</v>
      </c>
      <c r="C488" s="46">
        <v>37328</v>
      </c>
      <c r="D488" s="46">
        <v>2017</v>
      </c>
      <c r="E488" s="46" t="s">
        <v>13</v>
      </c>
      <c r="F488" s="32" t="s">
        <v>24</v>
      </c>
      <c r="G488" s="32">
        <v>1250</v>
      </c>
      <c r="H488" s="18" t="s">
        <v>68</v>
      </c>
      <c r="I488" s="32"/>
      <c r="J488" s="32"/>
    </row>
    <row r="489" spans="1:10" s="45" customFormat="1" x14ac:dyDescent="0.25">
      <c r="A489" s="32">
        <f t="shared" si="7"/>
        <v>488</v>
      </c>
      <c r="B489" s="46" t="s">
        <v>10</v>
      </c>
      <c r="C489" s="46">
        <v>37451</v>
      </c>
      <c r="D489" s="46">
        <v>2017</v>
      </c>
      <c r="E489" s="46" t="s">
        <v>13</v>
      </c>
      <c r="F489" s="32" t="s">
        <v>24</v>
      </c>
      <c r="G489" s="32">
        <v>1250</v>
      </c>
      <c r="H489" s="18" t="s">
        <v>68</v>
      </c>
      <c r="I489" s="32"/>
      <c r="J489" s="32"/>
    </row>
    <row r="490" spans="1:10" s="45" customFormat="1" x14ac:dyDescent="0.25">
      <c r="A490" s="32">
        <f t="shared" si="7"/>
        <v>489</v>
      </c>
      <c r="B490" s="32" t="s">
        <v>10</v>
      </c>
      <c r="C490" s="46">
        <v>37605</v>
      </c>
      <c r="D490" s="32">
        <v>2017</v>
      </c>
      <c r="E490" s="32" t="s">
        <v>32</v>
      </c>
      <c r="F490" s="32" t="s">
        <v>18</v>
      </c>
      <c r="G490" s="32">
        <v>10000</v>
      </c>
      <c r="H490" s="63" t="s">
        <v>68</v>
      </c>
      <c r="I490" s="32"/>
      <c r="J490" s="32"/>
    </row>
    <row r="491" spans="1:10" s="45" customFormat="1" x14ac:dyDescent="0.25">
      <c r="A491" s="32">
        <f t="shared" si="7"/>
        <v>490</v>
      </c>
      <c r="B491" s="32" t="s">
        <v>10</v>
      </c>
      <c r="C491" s="46">
        <v>37613</v>
      </c>
      <c r="D491" s="32">
        <v>2017</v>
      </c>
      <c r="E491" s="32" t="s">
        <v>32</v>
      </c>
      <c r="F491" s="32" t="s">
        <v>18</v>
      </c>
      <c r="G491" s="32">
        <v>10000</v>
      </c>
      <c r="H491" s="63" t="s">
        <v>68</v>
      </c>
      <c r="I491" s="32"/>
      <c r="J491" s="32"/>
    </row>
    <row r="492" spans="1:10" s="45" customFormat="1" x14ac:dyDescent="0.25">
      <c r="A492" s="32">
        <f t="shared" si="7"/>
        <v>491</v>
      </c>
      <c r="B492" s="32" t="s">
        <v>10</v>
      </c>
      <c r="C492" s="46">
        <v>37636</v>
      </c>
      <c r="D492" s="32">
        <v>2017</v>
      </c>
      <c r="E492" s="32" t="s">
        <v>32</v>
      </c>
      <c r="F492" s="32" t="s">
        <v>18</v>
      </c>
      <c r="G492" s="32">
        <v>10000</v>
      </c>
      <c r="H492" s="63" t="s">
        <v>68</v>
      </c>
      <c r="I492" s="32"/>
      <c r="J492" s="32"/>
    </row>
    <row r="493" spans="1:10" s="45" customFormat="1" x14ac:dyDescent="0.25">
      <c r="A493" s="32">
        <f t="shared" si="7"/>
        <v>492</v>
      </c>
      <c r="B493" s="32" t="s">
        <v>10</v>
      </c>
      <c r="C493" s="32">
        <v>38045</v>
      </c>
      <c r="D493" s="32">
        <v>2017</v>
      </c>
      <c r="E493" s="32" t="s">
        <v>26</v>
      </c>
      <c r="F493" s="32" t="s">
        <v>15</v>
      </c>
      <c r="G493" s="32">
        <v>10000</v>
      </c>
      <c r="H493" s="18" t="s">
        <v>68</v>
      </c>
      <c r="I493" s="32"/>
      <c r="J493" s="32"/>
    </row>
    <row r="494" spans="1:10" s="45" customFormat="1" x14ac:dyDescent="0.25">
      <c r="A494" s="32">
        <f t="shared" si="7"/>
        <v>493</v>
      </c>
      <c r="B494" s="46" t="s">
        <v>10</v>
      </c>
      <c r="C494" s="46">
        <v>38249</v>
      </c>
      <c r="D494" s="46">
        <v>2017</v>
      </c>
      <c r="E494" s="46" t="s">
        <v>13</v>
      </c>
      <c r="F494" s="32" t="s">
        <v>16</v>
      </c>
      <c r="G494" s="32">
        <v>1250</v>
      </c>
      <c r="H494" s="18" t="s">
        <v>68</v>
      </c>
      <c r="I494" s="32"/>
      <c r="J494" s="32"/>
    </row>
    <row r="495" spans="1:10" s="45" customFormat="1" x14ac:dyDescent="0.25">
      <c r="A495" s="32">
        <f t="shared" si="7"/>
        <v>494</v>
      </c>
      <c r="B495" s="32" t="s">
        <v>10</v>
      </c>
      <c r="C495" s="32">
        <v>38340</v>
      </c>
      <c r="D495" s="32">
        <v>2017</v>
      </c>
      <c r="E495" s="32" t="s">
        <v>13</v>
      </c>
      <c r="F495" s="32" t="s">
        <v>14</v>
      </c>
      <c r="G495" s="32">
        <v>1250</v>
      </c>
      <c r="H495" s="63" t="s">
        <v>68</v>
      </c>
      <c r="I495" s="32"/>
      <c r="J495" s="32"/>
    </row>
    <row r="496" spans="1:10" s="45" customFormat="1" x14ac:dyDescent="0.25">
      <c r="A496" s="32">
        <f t="shared" si="7"/>
        <v>495</v>
      </c>
      <c r="B496" s="46" t="s">
        <v>10</v>
      </c>
      <c r="C496" s="46">
        <v>38482</v>
      </c>
      <c r="D496" s="46">
        <v>2017</v>
      </c>
      <c r="E496" s="46" t="s">
        <v>13</v>
      </c>
      <c r="F496" s="32" t="s">
        <v>24</v>
      </c>
      <c r="G496" s="32">
        <v>1250</v>
      </c>
      <c r="H496" s="18" t="s">
        <v>68</v>
      </c>
      <c r="I496" s="32"/>
      <c r="J496" s="32"/>
    </row>
    <row r="497" spans="1:10" s="45" customFormat="1" x14ac:dyDescent="0.25">
      <c r="A497" s="32">
        <f t="shared" si="7"/>
        <v>496</v>
      </c>
      <c r="B497" s="46" t="s">
        <v>10</v>
      </c>
      <c r="C497" s="46">
        <v>38671</v>
      </c>
      <c r="D497" s="46">
        <v>2017</v>
      </c>
      <c r="E497" s="46" t="s">
        <v>13</v>
      </c>
      <c r="F497" s="32" t="s">
        <v>24</v>
      </c>
      <c r="G497" s="32">
        <v>1250</v>
      </c>
      <c r="H497" s="18" t="s">
        <v>68</v>
      </c>
      <c r="I497" s="32"/>
      <c r="J497" s="32"/>
    </row>
    <row r="498" spans="1:10" s="45" customFormat="1" x14ac:dyDescent="0.25">
      <c r="A498" s="32">
        <f t="shared" si="7"/>
        <v>497</v>
      </c>
      <c r="B498" s="46" t="s">
        <v>10</v>
      </c>
      <c r="C498" s="46">
        <v>38690</v>
      </c>
      <c r="D498" s="46">
        <v>2017</v>
      </c>
      <c r="E498" s="46" t="s">
        <v>13</v>
      </c>
      <c r="F498" s="32" t="s">
        <v>22</v>
      </c>
      <c r="G498" s="32">
        <v>1250</v>
      </c>
      <c r="H498" s="18" t="s">
        <v>68</v>
      </c>
      <c r="I498" s="32"/>
      <c r="J498" s="32"/>
    </row>
    <row r="499" spans="1:10" s="45" customFormat="1" x14ac:dyDescent="0.25">
      <c r="A499" s="32">
        <f t="shared" si="7"/>
        <v>498</v>
      </c>
      <c r="B499" s="32" t="s">
        <v>10</v>
      </c>
      <c r="C499" s="32">
        <v>38826</v>
      </c>
      <c r="D499" s="32">
        <v>2017</v>
      </c>
      <c r="E499" s="32" t="s">
        <v>26</v>
      </c>
      <c r="F499" s="32" t="s">
        <v>20</v>
      </c>
      <c r="G499" s="32">
        <v>10000</v>
      </c>
      <c r="H499" s="18" t="s">
        <v>68</v>
      </c>
      <c r="I499" s="32"/>
      <c r="J499" s="32"/>
    </row>
    <row r="500" spans="1:10" s="45" customFormat="1" x14ac:dyDescent="0.25">
      <c r="A500" s="32">
        <f t="shared" si="7"/>
        <v>499</v>
      </c>
      <c r="B500" s="46" t="s">
        <v>10</v>
      </c>
      <c r="C500" s="46">
        <v>39043</v>
      </c>
      <c r="D500" s="46">
        <v>2017</v>
      </c>
      <c r="E500" s="46" t="s">
        <v>13</v>
      </c>
      <c r="F500" s="32" t="s">
        <v>16</v>
      </c>
      <c r="G500" s="32">
        <v>1250</v>
      </c>
      <c r="H500" s="18" t="s">
        <v>68</v>
      </c>
      <c r="I500" s="32"/>
      <c r="J500" s="32"/>
    </row>
    <row r="501" spans="1:10" s="45" customFormat="1" x14ac:dyDescent="0.25">
      <c r="A501" s="32">
        <f t="shared" si="7"/>
        <v>500</v>
      </c>
      <c r="B501" s="32" t="s">
        <v>10</v>
      </c>
      <c r="C501" s="32">
        <v>39139</v>
      </c>
      <c r="D501" s="32">
        <v>2017</v>
      </c>
      <c r="E501" s="32" t="s">
        <v>25</v>
      </c>
      <c r="F501" s="32" t="s">
        <v>20</v>
      </c>
      <c r="G501" s="32">
        <v>12000</v>
      </c>
      <c r="H501" s="18" t="s">
        <v>68</v>
      </c>
      <c r="I501" s="32"/>
      <c r="J501" s="32"/>
    </row>
    <row r="502" spans="1:10" s="45" customFormat="1" x14ac:dyDescent="0.25">
      <c r="A502" s="32">
        <f t="shared" si="7"/>
        <v>501</v>
      </c>
      <c r="B502" s="32" t="s">
        <v>10</v>
      </c>
      <c r="C502" s="32">
        <v>39408</v>
      </c>
      <c r="D502" s="32">
        <v>2017</v>
      </c>
      <c r="E502" s="32" t="s">
        <v>13</v>
      </c>
      <c r="F502" s="32" t="s">
        <v>15</v>
      </c>
      <c r="G502" s="32">
        <v>1250</v>
      </c>
      <c r="H502" s="63" t="s">
        <v>68</v>
      </c>
      <c r="I502" s="32"/>
      <c r="J502" s="32"/>
    </row>
    <row r="503" spans="1:10" s="45" customFormat="1" x14ac:dyDescent="0.25">
      <c r="A503" s="32">
        <f t="shared" si="7"/>
        <v>502</v>
      </c>
      <c r="B503" s="32" t="s">
        <v>10</v>
      </c>
      <c r="C503" s="46">
        <v>39459</v>
      </c>
      <c r="D503" s="32">
        <v>2017</v>
      </c>
      <c r="E503" s="32" t="s">
        <v>32</v>
      </c>
      <c r="F503" s="32" t="s">
        <v>29</v>
      </c>
      <c r="G503" s="32">
        <v>10000</v>
      </c>
      <c r="H503" s="63" t="s">
        <v>68</v>
      </c>
      <c r="I503" s="32"/>
      <c r="J503" s="32"/>
    </row>
    <row r="504" spans="1:10" s="45" customFormat="1" x14ac:dyDescent="0.25">
      <c r="A504" s="32">
        <f t="shared" si="7"/>
        <v>503</v>
      </c>
      <c r="B504" s="46" t="s">
        <v>10</v>
      </c>
      <c r="C504" s="46">
        <v>39503</v>
      </c>
      <c r="D504" s="46">
        <v>2017</v>
      </c>
      <c r="E504" s="46" t="s">
        <v>13</v>
      </c>
      <c r="F504" s="32" t="s">
        <v>24</v>
      </c>
      <c r="G504" s="32">
        <v>1250</v>
      </c>
      <c r="H504" s="18" t="s">
        <v>68</v>
      </c>
      <c r="I504" s="32"/>
      <c r="J504" s="32"/>
    </row>
    <row r="505" spans="1:10" s="45" customFormat="1" x14ac:dyDescent="0.25">
      <c r="A505" s="32">
        <f t="shared" si="7"/>
        <v>504</v>
      </c>
      <c r="B505" s="46" t="s">
        <v>10</v>
      </c>
      <c r="C505" s="46">
        <v>39529</v>
      </c>
      <c r="D505" s="46">
        <v>2017</v>
      </c>
      <c r="E505" s="46" t="s">
        <v>13</v>
      </c>
      <c r="F505" s="32" t="s">
        <v>16</v>
      </c>
      <c r="G505" s="32">
        <v>1250</v>
      </c>
      <c r="H505" s="18" t="s">
        <v>68</v>
      </c>
      <c r="I505" s="32"/>
      <c r="J505" s="32"/>
    </row>
    <row r="506" spans="1:10" s="45" customFormat="1" x14ac:dyDescent="0.25">
      <c r="A506" s="32">
        <f t="shared" si="7"/>
        <v>505</v>
      </c>
      <c r="B506" s="46" t="s">
        <v>10</v>
      </c>
      <c r="C506" s="46">
        <v>39673</v>
      </c>
      <c r="D506" s="46">
        <v>2017</v>
      </c>
      <c r="E506" s="46" t="s">
        <v>26</v>
      </c>
      <c r="F506" s="32" t="s">
        <v>41</v>
      </c>
      <c r="G506" s="32">
        <v>10000</v>
      </c>
      <c r="H506" s="18" t="s">
        <v>68</v>
      </c>
      <c r="I506" s="32"/>
      <c r="J506" s="32"/>
    </row>
    <row r="507" spans="1:10" s="45" customFormat="1" x14ac:dyDescent="0.25">
      <c r="A507" s="32">
        <f t="shared" si="7"/>
        <v>506</v>
      </c>
      <c r="B507" s="32" t="s">
        <v>10</v>
      </c>
      <c r="C507" s="32">
        <v>39966</v>
      </c>
      <c r="D507" s="32">
        <v>2017</v>
      </c>
      <c r="E507" s="32" t="s">
        <v>26</v>
      </c>
      <c r="F507" s="32" t="s">
        <v>35</v>
      </c>
      <c r="G507" s="32">
        <v>2750</v>
      </c>
      <c r="H507" s="63" t="s">
        <v>68</v>
      </c>
      <c r="I507" s="32"/>
      <c r="J507" s="32"/>
    </row>
    <row r="508" spans="1:10" s="45" customFormat="1" x14ac:dyDescent="0.25">
      <c r="A508" s="32">
        <f t="shared" si="7"/>
        <v>507</v>
      </c>
      <c r="B508" s="46" t="s">
        <v>10</v>
      </c>
      <c r="C508" s="46">
        <v>40002</v>
      </c>
      <c r="D508" s="46">
        <v>2017</v>
      </c>
      <c r="E508" s="46" t="s">
        <v>13</v>
      </c>
      <c r="F508" s="32" t="s">
        <v>22</v>
      </c>
      <c r="G508" s="32">
        <v>1250</v>
      </c>
      <c r="H508" s="18" t="s">
        <v>68</v>
      </c>
      <c r="I508" s="32"/>
      <c r="J508" s="32"/>
    </row>
    <row r="509" spans="1:10" s="45" customFormat="1" x14ac:dyDescent="0.25">
      <c r="A509" s="32">
        <f t="shared" si="7"/>
        <v>508</v>
      </c>
      <c r="B509" s="46" t="s">
        <v>10</v>
      </c>
      <c r="C509" s="46">
        <v>40177</v>
      </c>
      <c r="D509" s="46">
        <v>2017</v>
      </c>
      <c r="E509" s="46" t="s">
        <v>13</v>
      </c>
      <c r="F509" s="32" t="s">
        <v>16</v>
      </c>
      <c r="G509" s="32">
        <v>1250</v>
      </c>
      <c r="H509" s="18" t="s">
        <v>68</v>
      </c>
      <c r="I509" s="32"/>
      <c r="J509" s="32"/>
    </row>
    <row r="510" spans="1:10" s="45" customFormat="1" x14ac:dyDescent="0.25">
      <c r="A510" s="32">
        <f t="shared" si="7"/>
        <v>509</v>
      </c>
      <c r="B510" s="46" t="s">
        <v>10</v>
      </c>
      <c r="C510" s="46">
        <v>40223</v>
      </c>
      <c r="D510" s="46">
        <v>2017</v>
      </c>
      <c r="E510" s="46" t="s">
        <v>13</v>
      </c>
      <c r="F510" s="32" t="s">
        <v>16</v>
      </c>
      <c r="G510" s="32">
        <v>1250</v>
      </c>
      <c r="H510" s="18" t="s">
        <v>68</v>
      </c>
      <c r="I510" s="32"/>
      <c r="J510" s="32"/>
    </row>
    <row r="511" spans="1:10" s="45" customFormat="1" x14ac:dyDescent="0.25">
      <c r="A511" s="32">
        <f t="shared" si="7"/>
        <v>510</v>
      </c>
      <c r="B511" s="32" t="s">
        <v>10</v>
      </c>
      <c r="C511" s="46">
        <v>40332</v>
      </c>
      <c r="D511" s="32">
        <v>2017</v>
      </c>
      <c r="E511" s="32" t="s">
        <v>32</v>
      </c>
      <c r="F511" s="32" t="s">
        <v>29</v>
      </c>
      <c r="G511" s="32">
        <v>10000</v>
      </c>
      <c r="H511" s="63" t="s">
        <v>68</v>
      </c>
      <c r="I511" s="32"/>
      <c r="J511" s="32"/>
    </row>
    <row r="512" spans="1:10" s="45" customFormat="1" x14ac:dyDescent="0.25">
      <c r="A512" s="32">
        <f t="shared" si="7"/>
        <v>511</v>
      </c>
      <c r="B512" s="46" t="s">
        <v>10</v>
      </c>
      <c r="C512" s="46">
        <v>40344</v>
      </c>
      <c r="D512" s="46">
        <v>2017</v>
      </c>
      <c r="E512" s="46" t="s">
        <v>13</v>
      </c>
      <c r="F512" s="32" t="s">
        <v>24</v>
      </c>
      <c r="G512" s="32">
        <v>1250</v>
      </c>
      <c r="H512" s="18" t="s">
        <v>68</v>
      </c>
      <c r="I512" s="32"/>
      <c r="J512" s="32"/>
    </row>
    <row r="513" spans="1:10" s="45" customFormat="1" x14ac:dyDescent="0.25">
      <c r="A513" s="32">
        <f t="shared" si="7"/>
        <v>512</v>
      </c>
      <c r="B513" s="32" t="s">
        <v>10</v>
      </c>
      <c r="C513" s="32">
        <v>40427</v>
      </c>
      <c r="D513" s="32">
        <v>2017</v>
      </c>
      <c r="E513" s="32" t="s">
        <v>25</v>
      </c>
      <c r="F513" s="32" t="s">
        <v>17</v>
      </c>
      <c r="G513" s="32">
        <v>12000</v>
      </c>
      <c r="H513" s="18" t="s">
        <v>68</v>
      </c>
      <c r="I513" s="32"/>
      <c r="J513" s="32"/>
    </row>
    <row r="514" spans="1:10" s="45" customFormat="1" x14ac:dyDescent="0.25">
      <c r="A514" s="32">
        <f t="shared" si="7"/>
        <v>513</v>
      </c>
      <c r="B514" s="32" t="s">
        <v>10</v>
      </c>
      <c r="C514" s="32">
        <v>40455</v>
      </c>
      <c r="D514" s="32">
        <v>2017</v>
      </c>
      <c r="E514" s="32" t="s">
        <v>13</v>
      </c>
      <c r="F514" s="32" t="s">
        <v>17</v>
      </c>
      <c r="G514" s="32">
        <v>1250</v>
      </c>
      <c r="H514" s="63" t="s">
        <v>68</v>
      </c>
      <c r="I514" s="32"/>
      <c r="J514" s="32"/>
    </row>
    <row r="515" spans="1:10" s="45" customFormat="1" x14ac:dyDescent="0.25">
      <c r="A515" s="32">
        <f t="shared" si="7"/>
        <v>514</v>
      </c>
      <c r="B515" s="32" t="s">
        <v>10</v>
      </c>
      <c r="C515" s="32">
        <v>40524</v>
      </c>
      <c r="D515" s="32">
        <v>2017</v>
      </c>
      <c r="E515" s="32" t="s">
        <v>26</v>
      </c>
      <c r="F515" s="32" t="s">
        <v>20</v>
      </c>
      <c r="G515" s="32">
        <v>10000</v>
      </c>
      <c r="H515" s="63" t="s">
        <v>68</v>
      </c>
      <c r="I515" s="32"/>
      <c r="J515" s="32"/>
    </row>
    <row r="516" spans="1:10" s="45" customFormat="1" x14ac:dyDescent="0.25">
      <c r="A516" s="32">
        <f t="shared" ref="A516:A547" si="8">A515+1</f>
        <v>515</v>
      </c>
      <c r="B516" s="32" t="s">
        <v>10</v>
      </c>
      <c r="C516" s="32">
        <v>40538</v>
      </c>
      <c r="D516" s="32">
        <v>2017</v>
      </c>
      <c r="E516" s="32" t="s">
        <v>26</v>
      </c>
      <c r="F516" s="32" t="s">
        <v>23</v>
      </c>
      <c r="G516" s="32">
        <v>2750</v>
      </c>
      <c r="H516" s="18" t="s">
        <v>68</v>
      </c>
      <c r="I516" s="32"/>
      <c r="J516" s="32"/>
    </row>
    <row r="517" spans="1:10" s="45" customFormat="1" x14ac:dyDescent="0.25">
      <c r="A517" s="32">
        <f t="shared" si="8"/>
        <v>516</v>
      </c>
      <c r="B517" s="32" t="s">
        <v>10</v>
      </c>
      <c r="C517" s="32">
        <v>40538</v>
      </c>
      <c r="D517" s="32">
        <v>2017</v>
      </c>
      <c r="E517" s="32" t="s">
        <v>13</v>
      </c>
      <c r="F517" s="32" t="s">
        <v>23</v>
      </c>
      <c r="G517" s="32">
        <v>5000</v>
      </c>
      <c r="H517" s="63" t="s">
        <v>68</v>
      </c>
      <c r="I517" s="32"/>
      <c r="J517" s="32"/>
    </row>
    <row r="518" spans="1:10" s="45" customFormat="1" x14ac:dyDescent="0.25">
      <c r="A518" s="32">
        <f t="shared" si="8"/>
        <v>517</v>
      </c>
      <c r="B518" s="46" t="s">
        <v>10</v>
      </c>
      <c r="C518" s="46">
        <v>40668</v>
      </c>
      <c r="D518" s="46">
        <v>2017</v>
      </c>
      <c r="E518" s="46" t="s">
        <v>13</v>
      </c>
      <c r="F518" s="32" t="s">
        <v>16</v>
      </c>
      <c r="G518" s="32">
        <v>1250</v>
      </c>
      <c r="H518" s="18" t="s">
        <v>68</v>
      </c>
      <c r="I518" s="32"/>
      <c r="J518" s="32"/>
    </row>
    <row r="519" spans="1:10" s="45" customFormat="1" x14ac:dyDescent="0.25">
      <c r="A519" s="32">
        <f t="shared" si="8"/>
        <v>518</v>
      </c>
      <c r="B519" s="32" t="s">
        <v>10</v>
      </c>
      <c r="C519" s="32">
        <v>40855</v>
      </c>
      <c r="D519" s="32">
        <v>2017</v>
      </c>
      <c r="E519" s="32" t="s">
        <v>13</v>
      </c>
      <c r="F519" s="32" t="s">
        <v>17</v>
      </c>
      <c r="G519" s="32">
        <v>1250</v>
      </c>
      <c r="H519" s="18" t="s">
        <v>68</v>
      </c>
      <c r="I519" s="32"/>
      <c r="J519" s="32"/>
    </row>
    <row r="520" spans="1:10" s="45" customFormat="1" x14ac:dyDescent="0.25">
      <c r="A520" s="32">
        <f t="shared" si="8"/>
        <v>519</v>
      </c>
      <c r="B520" s="32" t="s">
        <v>10</v>
      </c>
      <c r="C520" s="32">
        <v>40976</v>
      </c>
      <c r="D520" s="32">
        <v>2017</v>
      </c>
      <c r="E520" s="32" t="s">
        <v>13</v>
      </c>
      <c r="F520" s="32" t="s">
        <v>14</v>
      </c>
      <c r="G520" s="32">
        <v>1250</v>
      </c>
      <c r="H520" s="18" t="s">
        <v>68</v>
      </c>
      <c r="I520" s="32"/>
      <c r="J520" s="32"/>
    </row>
    <row r="521" spans="1:10" s="45" customFormat="1" x14ac:dyDescent="0.25">
      <c r="A521" s="32">
        <f t="shared" si="8"/>
        <v>520</v>
      </c>
      <c r="B521" s="32" t="s">
        <v>10</v>
      </c>
      <c r="C521" s="32">
        <v>40997</v>
      </c>
      <c r="D521" s="32">
        <v>2017</v>
      </c>
      <c r="E521" s="32" t="s">
        <v>13</v>
      </c>
      <c r="F521" s="32" t="s">
        <v>27</v>
      </c>
      <c r="G521" s="32">
        <v>1250</v>
      </c>
      <c r="H521" s="18" t="s">
        <v>68</v>
      </c>
      <c r="I521" s="32"/>
      <c r="J521" s="32"/>
    </row>
    <row r="522" spans="1:10" s="45" customFormat="1" x14ac:dyDescent="0.25">
      <c r="A522" s="32">
        <f t="shared" si="8"/>
        <v>521</v>
      </c>
      <c r="B522" s="32" t="s">
        <v>10</v>
      </c>
      <c r="C522" s="32">
        <v>41815</v>
      </c>
      <c r="D522" s="32">
        <v>2017</v>
      </c>
      <c r="E522" s="32" t="s">
        <v>13</v>
      </c>
      <c r="F522" s="32" t="s">
        <v>23</v>
      </c>
      <c r="G522" s="32">
        <v>1250</v>
      </c>
      <c r="H522" s="63" t="s">
        <v>68</v>
      </c>
      <c r="I522" s="32"/>
      <c r="J522" s="32"/>
    </row>
    <row r="523" spans="1:10" s="45" customFormat="1" x14ac:dyDescent="0.25">
      <c r="A523" s="32">
        <f t="shared" si="8"/>
        <v>522</v>
      </c>
      <c r="B523" s="46" t="s">
        <v>10</v>
      </c>
      <c r="C523" s="46">
        <v>42058</v>
      </c>
      <c r="D523" s="46">
        <v>2017</v>
      </c>
      <c r="E523" s="46" t="s">
        <v>26</v>
      </c>
      <c r="F523" s="32" t="s">
        <v>54</v>
      </c>
      <c r="G523" s="32">
        <v>10000</v>
      </c>
      <c r="H523" s="18" t="s">
        <v>68</v>
      </c>
      <c r="I523" s="32"/>
      <c r="J523" s="32"/>
    </row>
    <row r="524" spans="1:10" s="45" customFormat="1" x14ac:dyDescent="0.25">
      <c r="A524" s="32">
        <f t="shared" si="8"/>
        <v>523</v>
      </c>
      <c r="B524" s="46" t="s">
        <v>10</v>
      </c>
      <c r="C524" s="46">
        <v>42058</v>
      </c>
      <c r="D524" s="46">
        <v>2017</v>
      </c>
      <c r="E524" s="46" t="s">
        <v>13</v>
      </c>
      <c r="F524" s="32" t="s">
        <v>54</v>
      </c>
      <c r="G524" s="32">
        <v>5000</v>
      </c>
      <c r="H524" s="18" t="s">
        <v>68</v>
      </c>
      <c r="I524" s="32"/>
      <c r="J524" s="32"/>
    </row>
    <row r="525" spans="1:10" s="45" customFormat="1" x14ac:dyDescent="0.25">
      <c r="A525" s="32">
        <f t="shared" si="8"/>
        <v>524</v>
      </c>
      <c r="B525" s="46" t="s">
        <v>10</v>
      </c>
      <c r="C525" s="46">
        <v>42145</v>
      </c>
      <c r="D525" s="46">
        <v>2017</v>
      </c>
      <c r="E525" s="46" t="s">
        <v>13</v>
      </c>
      <c r="F525" s="32" t="s">
        <v>16</v>
      </c>
      <c r="G525" s="32">
        <v>1250</v>
      </c>
      <c r="H525" s="18" t="s">
        <v>68</v>
      </c>
      <c r="I525" s="32"/>
      <c r="J525" s="32"/>
    </row>
    <row r="526" spans="1:10" s="45" customFormat="1" x14ac:dyDescent="0.25">
      <c r="A526" s="32">
        <f t="shared" si="8"/>
        <v>525</v>
      </c>
      <c r="B526" s="46" t="s">
        <v>10</v>
      </c>
      <c r="C526" s="46">
        <v>42966</v>
      </c>
      <c r="D526" s="46">
        <v>2017</v>
      </c>
      <c r="E526" s="46" t="s">
        <v>13</v>
      </c>
      <c r="F526" s="32" t="s">
        <v>22</v>
      </c>
      <c r="G526" s="32">
        <v>1250</v>
      </c>
      <c r="H526" s="18" t="s">
        <v>68</v>
      </c>
      <c r="I526" s="32"/>
      <c r="J526" s="32"/>
    </row>
    <row r="527" spans="1:10" s="45" customFormat="1" x14ac:dyDescent="0.25">
      <c r="A527" s="32">
        <f t="shared" si="8"/>
        <v>526</v>
      </c>
      <c r="B527" s="32" t="s">
        <v>10</v>
      </c>
      <c r="C527" s="32">
        <v>43622</v>
      </c>
      <c r="D527" s="32">
        <v>2017</v>
      </c>
      <c r="E527" s="32" t="s">
        <v>13</v>
      </c>
      <c r="F527" s="32" t="s">
        <v>27</v>
      </c>
      <c r="G527" s="32">
        <v>5000</v>
      </c>
      <c r="H527" s="63" t="s">
        <v>68</v>
      </c>
      <c r="I527" s="32"/>
      <c r="J527" s="32"/>
    </row>
    <row r="528" spans="1:10" s="45" customFormat="1" x14ac:dyDescent="0.25">
      <c r="A528" s="32">
        <f t="shared" si="8"/>
        <v>527</v>
      </c>
      <c r="B528" s="32" t="s">
        <v>10</v>
      </c>
      <c r="C528" s="32">
        <v>43631</v>
      </c>
      <c r="D528" s="32">
        <v>2017</v>
      </c>
      <c r="E528" s="32" t="s">
        <v>13</v>
      </c>
      <c r="F528" s="32" t="s">
        <v>20</v>
      </c>
      <c r="G528" s="32">
        <v>5000</v>
      </c>
      <c r="H528" s="63" t="s">
        <v>68</v>
      </c>
      <c r="I528" s="32"/>
      <c r="J528" s="32"/>
    </row>
    <row r="529" spans="1:10" s="45" customFormat="1" x14ac:dyDescent="0.25">
      <c r="A529" s="32">
        <f t="shared" si="8"/>
        <v>528</v>
      </c>
      <c r="B529" s="32" t="s">
        <v>10</v>
      </c>
      <c r="C529" s="32">
        <v>43635</v>
      </c>
      <c r="D529" s="32">
        <v>2017</v>
      </c>
      <c r="E529" s="32" t="s">
        <v>13</v>
      </c>
      <c r="F529" s="32" t="s">
        <v>18</v>
      </c>
      <c r="G529" s="32">
        <v>5000</v>
      </c>
      <c r="H529" s="63" t="s">
        <v>68</v>
      </c>
      <c r="I529" s="32"/>
      <c r="J529" s="32"/>
    </row>
    <row r="530" spans="1:10" s="45" customFormat="1" x14ac:dyDescent="0.25">
      <c r="A530" s="32">
        <f t="shared" si="8"/>
        <v>529</v>
      </c>
      <c r="B530" s="32" t="s">
        <v>10</v>
      </c>
      <c r="C530" s="32">
        <v>43703</v>
      </c>
      <c r="D530" s="32">
        <v>2017</v>
      </c>
      <c r="E530" s="32" t="s">
        <v>26</v>
      </c>
      <c r="F530" s="32" t="s">
        <v>18</v>
      </c>
      <c r="G530" s="32">
        <v>10000</v>
      </c>
      <c r="H530" s="63" t="s">
        <v>68</v>
      </c>
      <c r="I530" s="32"/>
      <c r="J530" s="32"/>
    </row>
    <row r="531" spans="1:10" s="45" customFormat="1" x14ac:dyDescent="0.25">
      <c r="A531" s="32">
        <f t="shared" si="8"/>
        <v>530</v>
      </c>
      <c r="B531" s="32" t="s">
        <v>10</v>
      </c>
      <c r="C531" s="32">
        <v>43766</v>
      </c>
      <c r="D531" s="32">
        <v>2017</v>
      </c>
      <c r="E531" s="32" t="s">
        <v>26</v>
      </c>
      <c r="F531" s="32" t="s">
        <v>15</v>
      </c>
      <c r="G531" s="32">
        <v>10000</v>
      </c>
      <c r="H531" s="18" t="s">
        <v>68</v>
      </c>
      <c r="I531" s="32"/>
      <c r="J531" s="32"/>
    </row>
    <row r="532" spans="1:10" s="45" customFormat="1" x14ac:dyDescent="0.25">
      <c r="A532" s="32">
        <f t="shared" si="8"/>
        <v>531</v>
      </c>
      <c r="B532" s="32" t="s">
        <v>10</v>
      </c>
      <c r="C532" s="32">
        <v>43766</v>
      </c>
      <c r="D532" s="32">
        <v>2017</v>
      </c>
      <c r="E532" s="32" t="s">
        <v>13</v>
      </c>
      <c r="F532" s="32" t="s">
        <v>15</v>
      </c>
      <c r="G532" s="32">
        <v>5000</v>
      </c>
      <c r="H532" s="63" t="s">
        <v>68</v>
      </c>
      <c r="I532" s="32"/>
      <c r="J532" s="32"/>
    </row>
    <row r="533" spans="1:10" s="45" customFormat="1" x14ac:dyDescent="0.25">
      <c r="A533" s="32">
        <f t="shared" si="8"/>
        <v>532</v>
      </c>
      <c r="B533" s="32" t="s">
        <v>10</v>
      </c>
      <c r="C533" s="32">
        <v>44166</v>
      </c>
      <c r="D533" s="32">
        <v>2017</v>
      </c>
      <c r="E533" s="32" t="s">
        <v>26</v>
      </c>
      <c r="F533" s="32" t="s">
        <v>17</v>
      </c>
      <c r="G533" s="32">
        <v>10000</v>
      </c>
      <c r="H533" s="63" t="s">
        <v>68</v>
      </c>
      <c r="I533" s="32"/>
      <c r="J533" s="32"/>
    </row>
    <row r="534" spans="1:10" s="45" customFormat="1" x14ac:dyDescent="0.25">
      <c r="A534" s="32">
        <f t="shared" si="8"/>
        <v>533</v>
      </c>
      <c r="B534" s="32" t="s">
        <v>10</v>
      </c>
      <c r="C534" s="32">
        <v>44216</v>
      </c>
      <c r="D534" s="32">
        <v>2017</v>
      </c>
      <c r="E534" s="32" t="s">
        <v>13</v>
      </c>
      <c r="F534" s="32" t="s">
        <v>16</v>
      </c>
      <c r="G534" s="32">
        <v>5000</v>
      </c>
      <c r="H534" s="63" t="s">
        <v>68</v>
      </c>
      <c r="I534" s="32"/>
      <c r="J534" s="32"/>
    </row>
    <row r="535" spans="1:10" s="45" customFormat="1" x14ac:dyDescent="0.25">
      <c r="A535" s="32">
        <f t="shared" si="8"/>
        <v>534</v>
      </c>
      <c r="B535" s="32" t="s">
        <v>10</v>
      </c>
      <c r="C535" s="32">
        <v>44540</v>
      </c>
      <c r="D535" s="32">
        <v>2017</v>
      </c>
      <c r="E535" s="32" t="s">
        <v>26</v>
      </c>
      <c r="F535" s="32" t="s">
        <v>22</v>
      </c>
      <c r="G535" s="32">
        <v>10000</v>
      </c>
      <c r="H535" s="18" t="s">
        <v>68</v>
      </c>
      <c r="I535" s="32"/>
      <c r="J535" s="32"/>
    </row>
    <row r="536" spans="1:10" s="45" customFormat="1" x14ac:dyDescent="0.25">
      <c r="A536" s="32">
        <f t="shared" si="8"/>
        <v>535</v>
      </c>
      <c r="B536" s="32" t="s">
        <v>10</v>
      </c>
      <c r="C536" s="32">
        <v>44540</v>
      </c>
      <c r="D536" s="32">
        <v>2017</v>
      </c>
      <c r="E536" s="32" t="s">
        <v>13</v>
      </c>
      <c r="F536" s="32" t="s">
        <v>22</v>
      </c>
      <c r="G536" s="32">
        <v>5000</v>
      </c>
      <c r="H536" s="63" t="s">
        <v>68</v>
      </c>
      <c r="I536" s="32"/>
      <c r="J536" s="32"/>
    </row>
    <row r="537" spans="1:10" s="45" customFormat="1" x14ac:dyDescent="0.25">
      <c r="A537" s="32">
        <f t="shared" si="8"/>
        <v>536</v>
      </c>
      <c r="B537" s="32" t="s">
        <v>10</v>
      </c>
      <c r="C537" s="32">
        <v>44642</v>
      </c>
      <c r="D537" s="32">
        <v>2017</v>
      </c>
      <c r="E537" s="32" t="s">
        <v>13</v>
      </c>
      <c r="F537" s="32" t="s">
        <v>24</v>
      </c>
      <c r="G537" s="32">
        <v>5000</v>
      </c>
      <c r="H537" s="18" t="s">
        <v>68</v>
      </c>
      <c r="I537" s="32"/>
      <c r="J537" s="32"/>
    </row>
    <row r="538" spans="1:10" s="45" customFormat="1" x14ac:dyDescent="0.25">
      <c r="A538" s="32">
        <f t="shared" si="8"/>
        <v>537</v>
      </c>
      <c r="B538" s="32" t="s">
        <v>10</v>
      </c>
      <c r="C538" s="32">
        <v>44744</v>
      </c>
      <c r="D538" s="32">
        <v>2017</v>
      </c>
      <c r="E538" s="32" t="s">
        <v>13</v>
      </c>
      <c r="F538" s="32" t="s">
        <v>22</v>
      </c>
      <c r="G538" s="32">
        <v>5000</v>
      </c>
      <c r="H538" s="18" t="s">
        <v>68</v>
      </c>
      <c r="I538" s="32"/>
      <c r="J538" s="32"/>
    </row>
    <row r="539" spans="1:10" s="45" customFormat="1" x14ac:dyDescent="0.25">
      <c r="A539" s="32">
        <f t="shared" si="8"/>
        <v>538</v>
      </c>
      <c r="B539" s="32" t="s">
        <v>10</v>
      </c>
      <c r="C539" s="32">
        <v>44753</v>
      </c>
      <c r="D539" s="32">
        <v>2017</v>
      </c>
      <c r="E539" s="32" t="s">
        <v>13</v>
      </c>
      <c r="F539" s="32" t="s">
        <v>23</v>
      </c>
      <c r="G539" s="32">
        <v>5000</v>
      </c>
      <c r="H539" s="18" t="s">
        <v>68</v>
      </c>
      <c r="I539" s="32"/>
      <c r="J539" s="32"/>
    </row>
    <row r="540" spans="1:10" s="45" customFormat="1" x14ac:dyDescent="0.25">
      <c r="A540" s="32">
        <f t="shared" si="8"/>
        <v>539</v>
      </c>
      <c r="B540" s="32" t="s">
        <v>10</v>
      </c>
      <c r="C540" s="32">
        <v>44810</v>
      </c>
      <c r="D540" s="32">
        <v>2017</v>
      </c>
      <c r="E540" s="32" t="s">
        <v>25</v>
      </c>
      <c r="F540" s="32" t="s">
        <v>35</v>
      </c>
      <c r="G540" s="32">
        <v>12000</v>
      </c>
      <c r="H540" s="63" t="s">
        <v>68</v>
      </c>
      <c r="I540" s="32"/>
      <c r="J540" s="32"/>
    </row>
    <row r="541" spans="1:10" s="45" customFormat="1" x14ac:dyDescent="0.25">
      <c r="A541" s="32">
        <f t="shared" si="8"/>
        <v>540</v>
      </c>
      <c r="B541" s="46" t="s">
        <v>10</v>
      </c>
      <c r="C541" s="46">
        <v>44816</v>
      </c>
      <c r="D541" s="46">
        <v>2017</v>
      </c>
      <c r="E541" s="46" t="s">
        <v>13</v>
      </c>
      <c r="F541" s="32" t="s">
        <v>22</v>
      </c>
      <c r="G541" s="32">
        <v>5000</v>
      </c>
      <c r="H541" s="18" t="s">
        <v>68</v>
      </c>
      <c r="I541" s="32"/>
      <c r="J541" s="32"/>
    </row>
    <row r="542" spans="1:10" s="45" customFormat="1" x14ac:dyDescent="0.25">
      <c r="A542" s="32">
        <f t="shared" si="8"/>
        <v>541</v>
      </c>
      <c r="B542" s="32" t="s">
        <v>10</v>
      </c>
      <c r="C542" s="32">
        <v>44987</v>
      </c>
      <c r="D542" s="32">
        <v>2017</v>
      </c>
      <c r="E542" s="32" t="s">
        <v>13</v>
      </c>
      <c r="F542" s="32" t="s">
        <v>15</v>
      </c>
      <c r="G542" s="32">
        <v>5000</v>
      </c>
      <c r="H542" s="63" t="s">
        <v>68</v>
      </c>
      <c r="I542" s="32"/>
      <c r="J542" s="32"/>
    </row>
    <row r="543" spans="1:10" s="45" customFormat="1" x14ac:dyDescent="0.25">
      <c r="A543" s="32">
        <f t="shared" si="8"/>
        <v>542</v>
      </c>
      <c r="B543" s="32" t="s">
        <v>10</v>
      </c>
      <c r="C543" s="32">
        <v>45020</v>
      </c>
      <c r="D543" s="32">
        <v>2017</v>
      </c>
      <c r="E543" s="32" t="s">
        <v>25</v>
      </c>
      <c r="F543" s="32" t="s">
        <v>27</v>
      </c>
      <c r="G543" s="32">
        <v>12000</v>
      </c>
      <c r="H543" s="18" t="s">
        <v>68</v>
      </c>
      <c r="I543" s="32"/>
      <c r="J543" s="32"/>
    </row>
    <row r="544" spans="1:10" s="45" customFormat="1" x14ac:dyDescent="0.25">
      <c r="A544" s="32">
        <f t="shared" si="8"/>
        <v>543</v>
      </c>
      <c r="B544" s="32" t="s">
        <v>10</v>
      </c>
      <c r="C544" s="32">
        <v>45076</v>
      </c>
      <c r="D544" s="32">
        <v>2017</v>
      </c>
      <c r="E544" s="32" t="s">
        <v>26</v>
      </c>
      <c r="F544" s="32" t="s">
        <v>15</v>
      </c>
      <c r="G544" s="32">
        <v>10000</v>
      </c>
      <c r="H544" s="18" t="s">
        <v>68</v>
      </c>
      <c r="I544" s="32"/>
      <c r="J544" s="32"/>
    </row>
    <row r="545" spans="1:10" s="45" customFormat="1" x14ac:dyDescent="0.25">
      <c r="A545" s="32">
        <f t="shared" si="8"/>
        <v>544</v>
      </c>
      <c r="B545" s="46" t="s">
        <v>10</v>
      </c>
      <c r="C545" s="46">
        <v>45143</v>
      </c>
      <c r="D545" s="46">
        <v>2017</v>
      </c>
      <c r="E545" s="46" t="s">
        <v>13</v>
      </c>
      <c r="F545" s="32" t="s">
        <v>16</v>
      </c>
      <c r="G545" s="32">
        <v>5000</v>
      </c>
      <c r="H545" s="64" t="s">
        <v>68</v>
      </c>
      <c r="I545" s="32"/>
      <c r="J545" s="32"/>
    </row>
    <row r="546" spans="1:10" s="45" customFormat="1" x14ac:dyDescent="0.25">
      <c r="A546" s="32">
        <f t="shared" si="8"/>
        <v>545</v>
      </c>
      <c r="B546" s="46" t="s">
        <v>10</v>
      </c>
      <c r="C546" s="46">
        <v>45146</v>
      </c>
      <c r="D546" s="46">
        <v>2017</v>
      </c>
      <c r="E546" s="46" t="s">
        <v>13</v>
      </c>
      <c r="F546" s="32" t="s">
        <v>16</v>
      </c>
      <c r="G546" s="32">
        <v>5000</v>
      </c>
      <c r="H546" s="18" t="s">
        <v>68</v>
      </c>
      <c r="I546" s="32"/>
      <c r="J546" s="32"/>
    </row>
    <row r="547" spans="1:10" s="45" customFormat="1" x14ac:dyDescent="0.25">
      <c r="A547" s="32">
        <f t="shared" si="8"/>
        <v>546</v>
      </c>
      <c r="B547" s="46" t="s">
        <v>10</v>
      </c>
      <c r="C547" s="46">
        <v>45261</v>
      </c>
      <c r="D547" s="46">
        <v>2017</v>
      </c>
      <c r="E547" s="46" t="s">
        <v>13</v>
      </c>
      <c r="F547" s="32" t="s">
        <v>16</v>
      </c>
      <c r="G547" s="32">
        <v>5000</v>
      </c>
      <c r="H547" s="64" t="s">
        <v>68</v>
      </c>
      <c r="I547" s="32"/>
      <c r="J547" s="32"/>
    </row>
    <row r="548" spans="1:10" s="26" customFormat="1" x14ac:dyDescent="0.25"/>
  </sheetData>
  <sortState ref="A2:K547">
    <sortCondition ref="C2:C547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workbookViewId="0">
      <selection activeCell="A6" sqref="A6:J6"/>
    </sheetView>
  </sheetViews>
  <sheetFormatPr defaultRowHeight="15" x14ac:dyDescent="0.25"/>
  <cols>
    <col min="3" max="3" width="10.85546875" customWidth="1"/>
    <col min="5" max="5" width="12.28515625" customWidth="1"/>
    <col min="6" max="6" width="16.285156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10</v>
      </c>
      <c r="C3" s="5">
        <v>8384</v>
      </c>
      <c r="D3" s="5">
        <v>2017</v>
      </c>
      <c r="E3" s="5" t="s">
        <v>26</v>
      </c>
      <c r="F3" s="5" t="s">
        <v>73</v>
      </c>
      <c r="G3" s="5">
        <v>2750</v>
      </c>
      <c r="H3" s="5" t="s">
        <v>68</v>
      </c>
      <c r="I3" s="5"/>
      <c r="J3" s="57"/>
    </row>
    <row r="4" spans="1:10" x14ac:dyDescent="0.25">
      <c r="A4" s="56">
        <v>2</v>
      </c>
      <c r="B4" s="5" t="s">
        <v>10</v>
      </c>
      <c r="C4" s="5">
        <v>21598</v>
      </c>
      <c r="D4" s="5">
        <v>2017</v>
      </c>
      <c r="E4" s="5" t="s">
        <v>13</v>
      </c>
      <c r="F4" s="5" t="s">
        <v>73</v>
      </c>
      <c r="G4" s="5">
        <v>1250</v>
      </c>
      <c r="H4" s="5" t="s">
        <v>68</v>
      </c>
      <c r="I4" s="5"/>
      <c r="J4" s="57"/>
    </row>
    <row r="5" spans="1:10" ht="15.75" thickBot="1" x14ac:dyDescent="0.3">
      <c r="A5" s="59">
        <v>3</v>
      </c>
      <c r="B5" s="53" t="s">
        <v>10</v>
      </c>
      <c r="C5" s="53">
        <v>31794</v>
      </c>
      <c r="D5" s="53">
        <v>2017</v>
      </c>
      <c r="E5" s="53" t="s">
        <v>26</v>
      </c>
      <c r="F5" s="53" t="s">
        <v>73</v>
      </c>
      <c r="G5" s="53">
        <v>10000</v>
      </c>
      <c r="H5" s="53" t="s">
        <v>68</v>
      </c>
      <c r="I5" s="53"/>
      <c r="J5" s="60"/>
    </row>
    <row r="6" spans="1:10" ht="15.75" thickBot="1" x14ac:dyDescent="0.3">
      <c r="A6" s="105" t="s">
        <v>81</v>
      </c>
      <c r="B6" s="106"/>
      <c r="C6" s="106"/>
      <c r="D6" s="106"/>
      <c r="E6" s="106"/>
      <c r="F6" s="107"/>
      <c r="G6" s="76">
        <f>SUBTOTAL(109,Table17[AMOUNT])</f>
        <v>14000</v>
      </c>
      <c r="H6" s="72"/>
      <c r="I6" s="73"/>
      <c r="J6" s="74"/>
    </row>
  </sheetData>
  <mergeCells count="2">
    <mergeCell ref="A1:J1"/>
    <mergeCell ref="A6:F6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sqref="A1:J34"/>
    </sheetView>
  </sheetViews>
  <sheetFormatPr defaultRowHeight="15" x14ac:dyDescent="0.25"/>
  <cols>
    <col min="3" max="3" width="10.85546875" customWidth="1"/>
    <col min="5" max="5" width="19.140625" bestFit="1" customWidth="1"/>
    <col min="6" max="6" width="13.1406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10</v>
      </c>
      <c r="C3" s="5">
        <v>2547</v>
      </c>
      <c r="D3" s="5">
        <v>2017</v>
      </c>
      <c r="E3" s="5" t="s">
        <v>13</v>
      </c>
      <c r="F3" s="5" t="s">
        <v>54</v>
      </c>
      <c r="G3" s="5">
        <v>1250</v>
      </c>
      <c r="H3" s="5" t="s">
        <v>68</v>
      </c>
      <c r="I3" s="5"/>
      <c r="J3" s="51"/>
    </row>
    <row r="4" spans="1:10" x14ac:dyDescent="0.25">
      <c r="A4" s="50">
        <f>A3+1</f>
        <v>2</v>
      </c>
      <c r="B4" s="5" t="s">
        <v>10</v>
      </c>
      <c r="C4" s="5">
        <v>2677</v>
      </c>
      <c r="D4" s="5">
        <v>2017</v>
      </c>
      <c r="E4" s="5" t="s">
        <v>13</v>
      </c>
      <c r="F4" s="5" t="s">
        <v>54</v>
      </c>
      <c r="G4" s="5">
        <v>1250</v>
      </c>
      <c r="H4" s="5" t="s">
        <v>68</v>
      </c>
      <c r="I4" s="5"/>
      <c r="J4" s="51"/>
    </row>
    <row r="5" spans="1:10" x14ac:dyDescent="0.25">
      <c r="A5" s="50">
        <f t="shared" ref="A5:A19" si="0">A4+1</f>
        <v>3</v>
      </c>
      <c r="B5" s="5" t="s">
        <v>10</v>
      </c>
      <c r="C5" s="5">
        <v>3527</v>
      </c>
      <c r="D5" s="5">
        <v>2017</v>
      </c>
      <c r="E5" s="5" t="s">
        <v>13</v>
      </c>
      <c r="F5" s="5" t="s">
        <v>54</v>
      </c>
      <c r="G5" s="5">
        <v>1250</v>
      </c>
      <c r="H5" s="5" t="s">
        <v>68</v>
      </c>
      <c r="I5" s="5"/>
      <c r="J5" s="51"/>
    </row>
    <row r="6" spans="1:10" x14ac:dyDescent="0.25">
      <c r="A6" s="50">
        <f t="shared" si="0"/>
        <v>4</v>
      </c>
      <c r="B6" s="5" t="s">
        <v>10</v>
      </c>
      <c r="C6" s="5">
        <v>4987</v>
      </c>
      <c r="D6" s="5">
        <v>2017</v>
      </c>
      <c r="E6" s="5" t="s">
        <v>13</v>
      </c>
      <c r="F6" s="5" t="s">
        <v>54</v>
      </c>
      <c r="G6" s="5">
        <v>1250</v>
      </c>
      <c r="H6" s="5" t="s">
        <v>68</v>
      </c>
      <c r="I6" s="5"/>
      <c r="J6" s="51"/>
    </row>
    <row r="7" spans="1:10" x14ac:dyDescent="0.25">
      <c r="A7" s="50">
        <f t="shared" si="0"/>
        <v>5</v>
      </c>
      <c r="B7" s="5" t="s">
        <v>10</v>
      </c>
      <c r="C7" s="5">
        <v>7112</v>
      </c>
      <c r="D7" s="5">
        <v>2017</v>
      </c>
      <c r="E7" s="5" t="s">
        <v>26</v>
      </c>
      <c r="F7" s="5" t="s">
        <v>54</v>
      </c>
      <c r="G7" s="5">
        <v>2750</v>
      </c>
      <c r="H7" s="5" t="s">
        <v>68</v>
      </c>
      <c r="I7" s="5"/>
      <c r="J7" s="51"/>
    </row>
    <row r="8" spans="1:10" x14ac:dyDescent="0.25">
      <c r="A8" s="50">
        <f t="shared" si="0"/>
        <v>6</v>
      </c>
      <c r="B8" s="5" t="s">
        <v>10</v>
      </c>
      <c r="C8" s="5">
        <v>9096</v>
      </c>
      <c r="D8" s="5">
        <v>2017</v>
      </c>
      <c r="E8" s="5" t="s">
        <v>13</v>
      </c>
      <c r="F8" s="5" t="s">
        <v>54</v>
      </c>
      <c r="G8" s="5">
        <v>1250</v>
      </c>
      <c r="H8" s="5" t="s">
        <v>68</v>
      </c>
      <c r="I8" s="5"/>
      <c r="J8" s="51"/>
    </row>
    <row r="9" spans="1:10" x14ac:dyDescent="0.25">
      <c r="A9" s="50">
        <f t="shared" si="0"/>
        <v>7</v>
      </c>
      <c r="B9" s="5" t="s">
        <v>10</v>
      </c>
      <c r="C9" s="5">
        <v>10577</v>
      </c>
      <c r="D9" s="5">
        <v>2017</v>
      </c>
      <c r="E9" s="5" t="s">
        <v>25</v>
      </c>
      <c r="F9" s="5" t="s">
        <v>54</v>
      </c>
      <c r="G9" s="5">
        <v>4750</v>
      </c>
      <c r="H9" s="5" t="s">
        <v>68</v>
      </c>
      <c r="I9" s="5"/>
      <c r="J9" s="51"/>
    </row>
    <row r="10" spans="1:10" x14ac:dyDescent="0.25">
      <c r="A10" s="50">
        <f t="shared" si="0"/>
        <v>8</v>
      </c>
      <c r="B10" s="5" t="s">
        <v>10</v>
      </c>
      <c r="C10" s="5">
        <v>10577</v>
      </c>
      <c r="D10" s="5">
        <v>2017</v>
      </c>
      <c r="E10" s="5" t="s">
        <v>13</v>
      </c>
      <c r="F10" s="5" t="s">
        <v>54</v>
      </c>
      <c r="G10" s="5">
        <v>5000</v>
      </c>
      <c r="H10" s="5" t="s">
        <v>68</v>
      </c>
      <c r="I10" s="5"/>
      <c r="J10" s="51"/>
    </row>
    <row r="11" spans="1:10" x14ac:dyDescent="0.25">
      <c r="A11" s="50">
        <f t="shared" si="0"/>
        <v>9</v>
      </c>
      <c r="B11" s="5" t="s">
        <v>10</v>
      </c>
      <c r="C11" s="5">
        <v>22189</v>
      </c>
      <c r="D11" s="5">
        <v>2017</v>
      </c>
      <c r="E11" s="5" t="s">
        <v>26</v>
      </c>
      <c r="F11" s="5" t="s">
        <v>54</v>
      </c>
      <c r="G11" s="5">
        <v>10000</v>
      </c>
      <c r="H11" s="5" t="s">
        <v>68</v>
      </c>
      <c r="I11" s="5"/>
      <c r="J11" s="51"/>
    </row>
    <row r="12" spans="1:10" x14ac:dyDescent="0.25">
      <c r="A12" s="50">
        <f t="shared" si="0"/>
        <v>10</v>
      </c>
      <c r="B12" s="5" t="s">
        <v>10</v>
      </c>
      <c r="C12" s="5">
        <v>23108</v>
      </c>
      <c r="D12" s="5">
        <v>2017</v>
      </c>
      <c r="E12" s="5" t="s">
        <v>26</v>
      </c>
      <c r="F12" s="5" t="s">
        <v>54</v>
      </c>
      <c r="G12" s="5">
        <v>2750</v>
      </c>
      <c r="H12" s="5" t="s">
        <v>68</v>
      </c>
      <c r="I12" s="5"/>
      <c r="J12" s="51"/>
    </row>
    <row r="13" spans="1:10" x14ac:dyDescent="0.25">
      <c r="A13" s="50">
        <f t="shared" si="0"/>
        <v>11</v>
      </c>
      <c r="B13" s="5" t="s">
        <v>10</v>
      </c>
      <c r="C13" s="5">
        <v>24642</v>
      </c>
      <c r="D13" s="5">
        <v>2017</v>
      </c>
      <c r="E13" s="5" t="s">
        <v>26</v>
      </c>
      <c r="F13" s="5" t="s">
        <v>54</v>
      </c>
      <c r="G13" s="5">
        <v>10000</v>
      </c>
      <c r="H13" s="5" t="s">
        <v>68</v>
      </c>
      <c r="I13" s="5"/>
      <c r="J13" s="51"/>
    </row>
    <row r="14" spans="1:10" x14ac:dyDescent="0.25">
      <c r="A14" s="50">
        <f t="shared" si="0"/>
        <v>12</v>
      </c>
      <c r="B14" s="5" t="s">
        <v>10</v>
      </c>
      <c r="C14" s="5">
        <v>24700</v>
      </c>
      <c r="D14" s="5">
        <v>2017</v>
      </c>
      <c r="E14" s="5" t="s">
        <v>26</v>
      </c>
      <c r="F14" s="5" t="s">
        <v>54</v>
      </c>
      <c r="G14" s="5">
        <v>10000</v>
      </c>
      <c r="H14" s="5" t="s">
        <v>68</v>
      </c>
      <c r="I14" s="5"/>
      <c r="J14" s="51"/>
    </row>
    <row r="15" spans="1:10" x14ac:dyDescent="0.25">
      <c r="A15" s="50">
        <f t="shared" si="0"/>
        <v>13</v>
      </c>
      <c r="B15" s="5" t="s">
        <v>10</v>
      </c>
      <c r="C15" s="5">
        <v>24715</v>
      </c>
      <c r="D15" s="5">
        <v>2017</v>
      </c>
      <c r="E15" s="5" t="s">
        <v>13</v>
      </c>
      <c r="F15" s="5" t="s">
        <v>54</v>
      </c>
      <c r="G15" s="5">
        <v>5000</v>
      </c>
      <c r="H15" s="5" t="s">
        <v>68</v>
      </c>
      <c r="I15" s="5"/>
      <c r="J15" s="51"/>
    </row>
    <row r="16" spans="1:10" x14ac:dyDescent="0.25">
      <c r="A16" s="50">
        <f t="shared" si="0"/>
        <v>14</v>
      </c>
      <c r="B16" s="5" t="s">
        <v>10</v>
      </c>
      <c r="C16" s="5">
        <v>24715</v>
      </c>
      <c r="D16" s="5">
        <v>2017</v>
      </c>
      <c r="E16" s="5" t="s">
        <v>26</v>
      </c>
      <c r="F16" s="5" t="s">
        <v>54</v>
      </c>
      <c r="G16" s="5">
        <v>10000</v>
      </c>
      <c r="H16" s="5" t="s">
        <v>68</v>
      </c>
      <c r="I16" s="5"/>
      <c r="J16" s="51"/>
    </row>
    <row r="17" spans="1:10" x14ac:dyDescent="0.25">
      <c r="A17" s="50">
        <f t="shared" si="0"/>
        <v>15</v>
      </c>
      <c r="B17" s="5" t="s">
        <v>10</v>
      </c>
      <c r="C17" s="5">
        <v>32097</v>
      </c>
      <c r="D17" s="5">
        <v>2017</v>
      </c>
      <c r="E17" s="5" t="s">
        <v>26</v>
      </c>
      <c r="F17" s="5" t="s">
        <v>54</v>
      </c>
      <c r="G17" s="5">
        <v>2750</v>
      </c>
      <c r="H17" s="5" t="s">
        <v>68</v>
      </c>
      <c r="I17" s="5"/>
      <c r="J17" s="51"/>
    </row>
    <row r="18" spans="1:10" x14ac:dyDescent="0.25">
      <c r="A18" s="50">
        <f t="shared" si="0"/>
        <v>16</v>
      </c>
      <c r="B18" s="5" t="s">
        <v>10</v>
      </c>
      <c r="C18" s="5">
        <v>42058</v>
      </c>
      <c r="D18" s="5">
        <v>2017</v>
      </c>
      <c r="E18" s="5" t="s">
        <v>13</v>
      </c>
      <c r="F18" s="5" t="s">
        <v>54</v>
      </c>
      <c r="G18" s="5">
        <v>5000</v>
      </c>
      <c r="H18" s="5" t="s">
        <v>68</v>
      </c>
      <c r="I18" s="5"/>
      <c r="J18" s="51"/>
    </row>
    <row r="19" spans="1:10" ht="15.75" thickBot="1" x14ac:dyDescent="0.3">
      <c r="A19" s="50">
        <f t="shared" si="0"/>
        <v>17</v>
      </c>
      <c r="B19" s="53" t="s">
        <v>10</v>
      </c>
      <c r="C19" s="53">
        <v>42058</v>
      </c>
      <c r="D19" s="53">
        <v>2017</v>
      </c>
      <c r="E19" s="53" t="s">
        <v>26</v>
      </c>
      <c r="F19" s="53" t="s">
        <v>54</v>
      </c>
      <c r="G19" s="53">
        <v>10000</v>
      </c>
      <c r="H19" s="53" t="s">
        <v>68</v>
      </c>
      <c r="I19" s="53"/>
      <c r="J19" s="54"/>
    </row>
    <row r="20" spans="1:10" ht="15.75" thickBot="1" x14ac:dyDescent="0.3">
      <c r="A20" s="105" t="s">
        <v>81</v>
      </c>
      <c r="B20" s="106"/>
      <c r="C20" s="106"/>
      <c r="D20" s="106"/>
      <c r="E20" s="106"/>
      <c r="F20" s="107"/>
      <c r="G20" s="76">
        <f>SUBTOTAL(109,Table18[AMOUNT])</f>
        <v>84250</v>
      </c>
      <c r="H20" s="72"/>
      <c r="I20" s="73"/>
      <c r="J20" s="74"/>
    </row>
    <row r="22" spans="1:10" ht="15.75" thickBot="1" x14ac:dyDescent="0.3"/>
    <row r="23" spans="1:10" ht="15.75" x14ac:dyDescent="0.25">
      <c r="A23" s="117" t="s">
        <v>82</v>
      </c>
      <c r="B23" s="118"/>
      <c r="C23" s="118"/>
      <c r="D23" s="118"/>
      <c r="E23" s="118"/>
      <c r="F23" s="118"/>
      <c r="G23" s="118"/>
      <c r="H23" s="118"/>
      <c r="I23" s="118"/>
      <c r="J23" s="119"/>
    </row>
    <row r="24" spans="1:10" x14ac:dyDescent="0.25">
      <c r="A24" s="61" t="s">
        <v>0</v>
      </c>
      <c r="B24" s="55" t="s">
        <v>1</v>
      </c>
      <c r="C24" s="55" t="s">
        <v>2</v>
      </c>
      <c r="D24" s="55" t="s">
        <v>3</v>
      </c>
      <c r="E24" s="55" t="s">
        <v>5</v>
      </c>
      <c r="F24" s="55" t="s">
        <v>6</v>
      </c>
      <c r="G24" s="55" t="s">
        <v>57</v>
      </c>
      <c r="H24" s="55" t="s">
        <v>67</v>
      </c>
      <c r="I24" s="55" t="s">
        <v>59</v>
      </c>
      <c r="J24" s="62" t="s">
        <v>9</v>
      </c>
    </row>
    <row r="25" spans="1:10" x14ac:dyDescent="0.25">
      <c r="A25" s="56">
        <v>1</v>
      </c>
      <c r="B25" s="5" t="s">
        <v>50</v>
      </c>
      <c r="C25" s="5">
        <v>44</v>
      </c>
      <c r="D25" s="5">
        <v>2017</v>
      </c>
      <c r="E25" s="5" t="s">
        <v>63</v>
      </c>
      <c r="F25" s="5" t="s">
        <v>54</v>
      </c>
      <c r="G25" s="5"/>
      <c r="H25" s="5" t="s">
        <v>69</v>
      </c>
      <c r="I25" s="5"/>
      <c r="J25" s="57"/>
    </row>
    <row r="26" spans="1:10" x14ac:dyDescent="0.25">
      <c r="A26" s="56">
        <f>A25+1</f>
        <v>2</v>
      </c>
      <c r="B26" s="5" t="s">
        <v>10</v>
      </c>
      <c r="C26" s="5">
        <v>18064</v>
      </c>
      <c r="D26" s="5">
        <v>2017</v>
      </c>
      <c r="E26" s="5" t="s">
        <v>32</v>
      </c>
      <c r="F26" s="5" t="s">
        <v>54</v>
      </c>
      <c r="G26" s="5">
        <v>10000</v>
      </c>
      <c r="H26" s="5" t="s">
        <v>69</v>
      </c>
      <c r="I26" s="5"/>
      <c r="J26" s="57"/>
    </row>
    <row r="27" spans="1:10" x14ac:dyDescent="0.25">
      <c r="A27" s="56">
        <f t="shared" ref="A27:A33" si="1">A26+1</f>
        <v>3</v>
      </c>
      <c r="B27" s="5" t="s">
        <v>10</v>
      </c>
      <c r="C27" s="5">
        <v>18082</v>
      </c>
      <c r="D27" s="5">
        <v>2017</v>
      </c>
      <c r="E27" s="5" t="s">
        <v>32</v>
      </c>
      <c r="F27" s="5" t="s">
        <v>54</v>
      </c>
      <c r="G27" s="5">
        <v>10000</v>
      </c>
      <c r="H27" s="5" t="s">
        <v>69</v>
      </c>
      <c r="I27" s="5"/>
      <c r="J27" s="57"/>
    </row>
    <row r="28" spans="1:10" x14ac:dyDescent="0.25">
      <c r="A28" s="56">
        <f t="shared" si="1"/>
        <v>4</v>
      </c>
      <c r="B28" s="5" t="s">
        <v>10</v>
      </c>
      <c r="C28" s="5">
        <v>23143</v>
      </c>
      <c r="D28" s="5">
        <v>2017</v>
      </c>
      <c r="E28" s="5" t="s">
        <v>26</v>
      </c>
      <c r="F28" s="5" t="s">
        <v>54</v>
      </c>
      <c r="G28" s="5">
        <v>10000</v>
      </c>
      <c r="H28" s="5" t="s">
        <v>69</v>
      </c>
      <c r="I28" s="5"/>
      <c r="J28" s="57"/>
    </row>
    <row r="29" spans="1:10" x14ac:dyDescent="0.25">
      <c r="A29" s="56">
        <f t="shared" si="1"/>
        <v>5</v>
      </c>
      <c r="B29" s="5" t="s">
        <v>10</v>
      </c>
      <c r="C29" s="5">
        <v>24182</v>
      </c>
      <c r="D29" s="5">
        <v>2017</v>
      </c>
      <c r="E29" s="5" t="s">
        <v>13</v>
      </c>
      <c r="F29" s="5" t="s">
        <v>54</v>
      </c>
      <c r="G29" s="5">
        <v>1250</v>
      </c>
      <c r="H29" s="5" t="s">
        <v>69</v>
      </c>
      <c r="I29" s="5"/>
      <c r="J29" s="57"/>
    </row>
    <row r="30" spans="1:10" x14ac:dyDescent="0.25">
      <c r="A30" s="56">
        <f t="shared" si="1"/>
        <v>6</v>
      </c>
      <c r="B30" s="5" t="s">
        <v>10</v>
      </c>
      <c r="C30" s="5">
        <v>24644</v>
      </c>
      <c r="D30" s="5">
        <v>2017</v>
      </c>
      <c r="E30" s="5" t="s">
        <v>26</v>
      </c>
      <c r="F30" s="5" t="s">
        <v>54</v>
      </c>
      <c r="G30" s="5">
        <v>10000</v>
      </c>
      <c r="H30" s="5" t="s">
        <v>69</v>
      </c>
      <c r="I30" s="5"/>
      <c r="J30" s="57"/>
    </row>
    <row r="31" spans="1:10" x14ac:dyDescent="0.25">
      <c r="A31" s="56">
        <f t="shared" si="1"/>
        <v>7</v>
      </c>
      <c r="B31" s="5" t="s">
        <v>10</v>
      </c>
      <c r="C31" s="5">
        <v>24644</v>
      </c>
      <c r="D31" s="5">
        <v>2017</v>
      </c>
      <c r="E31" s="5" t="s">
        <v>13</v>
      </c>
      <c r="F31" s="5" t="s">
        <v>54</v>
      </c>
      <c r="G31" s="5">
        <v>5000</v>
      </c>
      <c r="H31" s="5" t="s">
        <v>69</v>
      </c>
      <c r="I31" s="5"/>
      <c r="J31" s="57"/>
    </row>
    <row r="32" spans="1:10" x14ac:dyDescent="0.25">
      <c r="A32" s="56">
        <f t="shared" si="1"/>
        <v>8</v>
      </c>
      <c r="B32" s="5" t="s">
        <v>10</v>
      </c>
      <c r="C32" s="5">
        <v>25673</v>
      </c>
      <c r="D32" s="5">
        <v>2017</v>
      </c>
      <c r="E32" s="5" t="s">
        <v>13</v>
      </c>
      <c r="F32" s="5" t="s">
        <v>54</v>
      </c>
      <c r="G32" s="5">
        <v>1250</v>
      </c>
      <c r="H32" s="5" t="s">
        <v>69</v>
      </c>
      <c r="I32" s="5"/>
      <c r="J32" s="57"/>
    </row>
    <row r="33" spans="1:10" ht="15.75" thickBot="1" x14ac:dyDescent="0.3">
      <c r="A33" s="56">
        <f t="shared" si="1"/>
        <v>9</v>
      </c>
      <c r="B33" s="58" t="s">
        <v>10</v>
      </c>
      <c r="C33" s="58">
        <v>28674</v>
      </c>
      <c r="D33" s="58">
        <v>2017</v>
      </c>
      <c r="E33" s="58" t="s">
        <v>13</v>
      </c>
      <c r="F33" s="58" t="s">
        <v>54</v>
      </c>
      <c r="G33" s="58">
        <v>5000</v>
      </c>
      <c r="H33" s="58" t="s">
        <v>69</v>
      </c>
      <c r="I33" s="58"/>
      <c r="J33" s="77"/>
    </row>
    <row r="34" spans="1:10" ht="15.75" thickBot="1" x14ac:dyDescent="0.3">
      <c r="A34" s="105" t="s">
        <v>81</v>
      </c>
      <c r="B34" s="106"/>
      <c r="C34" s="106"/>
      <c r="D34" s="106"/>
      <c r="E34" s="106"/>
      <c r="F34" s="107"/>
      <c r="G34" s="76">
        <f>SUM(G25:G33)</f>
        <v>52500</v>
      </c>
      <c r="H34" s="72"/>
      <c r="I34" s="73"/>
      <c r="J34" s="74"/>
    </row>
  </sheetData>
  <sortState ref="A25:J33">
    <sortCondition ref="C25:C33"/>
  </sortState>
  <mergeCells count="4">
    <mergeCell ref="A1:J1"/>
    <mergeCell ref="A23:J23"/>
    <mergeCell ref="A20:F20"/>
    <mergeCell ref="A34:F34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workbookViewId="0">
      <selection sqref="A1:J27"/>
    </sheetView>
  </sheetViews>
  <sheetFormatPr defaultRowHeight="15" x14ac:dyDescent="0.25"/>
  <cols>
    <col min="3" max="3" width="10.85546875" customWidth="1"/>
    <col min="5" max="5" width="14.28515625" bestFit="1" customWidth="1"/>
    <col min="6" max="6" width="16.8554687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10</v>
      </c>
      <c r="C3" s="5">
        <v>5413</v>
      </c>
      <c r="D3" s="5">
        <v>2017</v>
      </c>
      <c r="E3" s="5" t="s">
        <v>26</v>
      </c>
      <c r="F3" s="5" t="s">
        <v>29</v>
      </c>
      <c r="G3" s="5">
        <v>2750</v>
      </c>
      <c r="H3" s="5" t="s">
        <v>68</v>
      </c>
      <c r="I3" s="5"/>
      <c r="J3" s="51"/>
    </row>
    <row r="4" spans="1:10" x14ac:dyDescent="0.25">
      <c r="A4" s="50">
        <f>A3+1</f>
        <v>2</v>
      </c>
      <c r="B4" s="5" t="s">
        <v>10</v>
      </c>
      <c r="C4" s="5">
        <v>7620</v>
      </c>
      <c r="D4" s="5">
        <v>2017</v>
      </c>
      <c r="E4" s="5" t="s">
        <v>25</v>
      </c>
      <c r="F4" s="5" t="s">
        <v>29</v>
      </c>
      <c r="G4" s="5">
        <v>12000</v>
      </c>
      <c r="H4" s="5" t="s">
        <v>68</v>
      </c>
      <c r="I4" s="5"/>
      <c r="J4" s="51"/>
    </row>
    <row r="5" spans="1:10" x14ac:dyDescent="0.25">
      <c r="A5" s="50">
        <f t="shared" ref="A5:A17" si="0">A4+1</f>
        <v>3</v>
      </c>
      <c r="B5" s="5" t="s">
        <v>10</v>
      </c>
      <c r="C5" s="5">
        <v>9307</v>
      </c>
      <c r="D5" s="5">
        <v>2017</v>
      </c>
      <c r="E5" s="5" t="s">
        <v>13</v>
      </c>
      <c r="F5" s="5" t="s">
        <v>29</v>
      </c>
      <c r="G5" s="5">
        <v>1250</v>
      </c>
      <c r="H5" s="5" t="s">
        <v>68</v>
      </c>
      <c r="I5" s="5"/>
      <c r="J5" s="51"/>
    </row>
    <row r="6" spans="1:10" x14ac:dyDescent="0.25">
      <c r="A6" s="50">
        <f t="shared" si="0"/>
        <v>4</v>
      </c>
      <c r="B6" s="5" t="s">
        <v>10</v>
      </c>
      <c r="C6" s="5">
        <v>13157</v>
      </c>
      <c r="D6" s="5">
        <v>2017</v>
      </c>
      <c r="E6" s="5" t="s">
        <v>13</v>
      </c>
      <c r="F6" s="5" t="s">
        <v>29</v>
      </c>
      <c r="G6" s="5">
        <v>1250</v>
      </c>
      <c r="H6" s="5" t="s">
        <v>68</v>
      </c>
      <c r="I6" s="5"/>
      <c r="J6" s="51"/>
    </row>
    <row r="7" spans="1:10" x14ac:dyDescent="0.25">
      <c r="A7" s="50">
        <f t="shared" si="0"/>
        <v>5</v>
      </c>
      <c r="B7" s="5" t="s">
        <v>10</v>
      </c>
      <c r="C7" s="5">
        <v>17038</v>
      </c>
      <c r="D7" s="5">
        <v>2017</v>
      </c>
      <c r="E7" s="5" t="s">
        <v>26</v>
      </c>
      <c r="F7" s="5" t="s">
        <v>29</v>
      </c>
      <c r="G7" s="5">
        <v>2750</v>
      </c>
      <c r="H7" s="5" t="s">
        <v>68</v>
      </c>
      <c r="I7" s="5"/>
      <c r="J7" s="51"/>
    </row>
    <row r="8" spans="1:10" x14ac:dyDescent="0.25">
      <c r="A8" s="50">
        <f t="shared" si="0"/>
        <v>6</v>
      </c>
      <c r="B8" s="5" t="s">
        <v>10</v>
      </c>
      <c r="C8" s="5">
        <v>22351</v>
      </c>
      <c r="D8" s="5">
        <v>2017</v>
      </c>
      <c r="E8" s="5" t="s">
        <v>13</v>
      </c>
      <c r="F8" s="5" t="s">
        <v>29</v>
      </c>
      <c r="G8" s="5">
        <v>1250</v>
      </c>
      <c r="H8" s="5" t="s">
        <v>68</v>
      </c>
      <c r="I8" s="5"/>
      <c r="J8" s="51"/>
    </row>
    <row r="9" spans="1:10" x14ac:dyDescent="0.25">
      <c r="A9" s="50">
        <f t="shared" si="0"/>
        <v>7</v>
      </c>
      <c r="B9" s="5" t="s">
        <v>10</v>
      </c>
      <c r="C9" s="5">
        <v>22977</v>
      </c>
      <c r="D9" s="5">
        <v>2017</v>
      </c>
      <c r="E9" s="5" t="s">
        <v>13</v>
      </c>
      <c r="F9" s="5" t="s">
        <v>29</v>
      </c>
      <c r="G9" s="5">
        <v>1250</v>
      </c>
      <c r="H9" s="5" t="s">
        <v>68</v>
      </c>
      <c r="I9" s="5"/>
      <c r="J9" s="51"/>
    </row>
    <row r="10" spans="1:10" x14ac:dyDescent="0.25">
      <c r="A10" s="50">
        <f t="shared" si="0"/>
        <v>8</v>
      </c>
      <c r="B10" s="5" t="s">
        <v>10</v>
      </c>
      <c r="C10" s="5">
        <v>26111</v>
      </c>
      <c r="D10" s="5">
        <v>2017</v>
      </c>
      <c r="E10" s="5" t="s">
        <v>26</v>
      </c>
      <c r="F10" s="5" t="s">
        <v>29</v>
      </c>
      <c r="G10" s="5">
        <v>10000</v>
      </c>
      <c r="H10" s="5" t="s">
        <v>68</v>
      </c>
      <c r="I10" s="5"/>
      <c r="J10" s="51"/>
    </row>
    <row r="11" spans="1:10" x14ac:dyDescent="0.25">
      <c r="A11" s="50">
        <f t="shared" si="0"/>
        <v>9</v>
      </c>
      <c r="B11" s="5" t="s">
        <v>10</v>
      </c>
      <c r="C11" s="5">
        <v>27013</v>
      </c>
      <c r="D11" s="5">
        <v>2017</v>
      </c>
      <c r="E11" s="5" t="s">
        <v>26</v>
      </c>
      <c r="F11" s="5" t="s">
        <v>29</v>
      </c>
      <c r="G11" s="5">
        <v>2750</v>
      </c>
      <c r="H11" s="5" t="s">
        <v>68</v>
      </c>
      <c r="I11" s="5"/>
      <c r="J11" s="51"/>
    </row>
    <row r="12" spans="1:10" x14ac:dyDescent="0.25">
      <c r="A12" s="50">
        <f t="shared" si="0"/>
        <v>10</v>
      </c>
      <c r="B12" s="5" t="s">
        <v>10</v>
      </c>
      <c r="C12" s="5">
        <v>27063</v>
      </c>
      <c r="D12" s="5">
        <v>2017</v>
      </c>
      <c r="E12" s="5" t="s">
        <v>26</v>
      </c>
      <c r="F12" s="5" t="s">
        <v>29</v>
      </c>
      <c r="G12" s="5">
        <v>2750</v>
      </c>
      <c r="H12" s="5" t="s">
        <v>68</v>
      </c>
      <c r="I12" s="5"/>
      <c r="J12" s="51"/>
    </row>
    <row r="13" spans="1:10" x14ac:dyDescent="0.25">
      <c r="A13" s="50">
        <f t="shared" si="0"/>
        <v>11</v>
      </c>
      <c r="B13" s="5" t="s">
        <v>10</v>
      </c>
      <c r="C13" s="5">
        <v>27177</v>
      </c>
      <c r="D13" s="5">
        <v>2017</v>
      </c>
      <c r="E13" s="5" t="s">
        <v>13</v>
      </c>
      <c r="F13" s="5" t="s">
        <v>29</v>
      </c>
      <c r="G13" s="5">
        <v>1250</v>
      </c>
      <c r="H13" s="5" t="s">
        <v>68</v>
      </c>
      <c r="I13" s="5"/>
      <c r="J13" s="51"/>
    </row>
    <row r="14" spans="1:10" x14ac:dyDescent="0.25">
      <c r="A14" s="50">
        <f t="shared" si="0"/>
        <v>12</v>
      </c>
      <c r="B14" s="5" t="s">
        <v>10</v>
      </c>
      <c r="C14" s="5">
        <v>27670</v>
      </c>
      <c r="D14" s="5">
        <v>2017</v>
      </c>
      <c r="E14" s="5" t="s">
        <v>13</v>
      </c>
      <c r="F14" s="5" t="s">
        <v>29</v>
      </c>
      <c r="G14" s="5">
        <v>1250</v>
      </c>
      <c r="H14" s="5" t="s">
        <v>68</v>
      </c>
      <c r="I14" s="5"/>
      <c r="J14" s="51"/>
    </row>
    <row r="15" spans="1:10" x14ac:dyDescent="0.25">
      <c r="A15" s="50">
        <f t="shared" si="0"/>
        <v>13</v>
      </c>
      <c r="B15" s="5" t="s">
        <v>10</v>
      </c>
      <c r="C15" s="5">
        <v>27781</v>
      </c>
      <c r="D15" s="5">
        <v>2017</v>
      </c>
      <c r="E15" s="5" t="s">
        <v>13</v>
      </c>
      <c r="F15" s="5" t="s">
        <v>29</v>
      </c>
      <c r="G15" s="5">
        <v>1250</v>
      </c>
      <c r="H15" s="5" t="s">
        <v>68</v>
      </c>
      <c r="I15" s="5"/>
      <c r="J15" s="51"/>
    </row>
    <row r="16" spans="1:10" x14ac:dyDescent="0.25">
      <c r="A16" s="50">
        <f t="shared" si="0"/>
        <v>14</v>
      </c>
      <c r="B16" s="5" t="s">
        <v>10</v>
      </c>
      <c r="C16" s="5">
        <v>28429</v>
      </c>
      <c r="D16" s="5">
        <v>2017</v>
      </c>
      <c r="E16" s="5" t="s">
        <v>13</v>
      </c>
      <c r="F16" s="5" t="s">
        <v>29</v>
      </c>
      <c r="G16" s="5">
        <v>5000</v>
      </c>
      <c r="H16" s="5" t="s">
        <v>68</v>
      </c>
      <c r="I16" s="5"/>
      <c r="J16" s="51"/>
    </row>
    <row r="17" spans="1:10" ht="15.75" thickBot="1" x14ac:dyDescent="0.3">
      <c r="A17" s="50">
        <f t="shared" si="0"/>
        <v>15</v>
      </c>
      <c r="B17" s="53" t="s">
        <v>10</v>
      </c>
      <c r="C17" s="53">
        <v>28429</v>
      </c>
      <c r="D17" s="53">
        <v>2017</v>
      </c>
      <c r="E17" s="53" t="s">
        <v>26</v>
      </c>
      <c r="F17" s="53" t="s">
        <v>29</v>
      </c>
      <c r="G17" s="53">
        <v>2750</v>
      </c>
      <c r="H17" s="53" t="s">
        <v>68</v>
      </c>
      <c r="I17" s="53"/>
      <c r="J17" s="54"/>
    </row>
    <row r="18" spans="1:10" ht="15.75" thickBot="1" x14ac:dyDescent="0.3">
      <c r="A18" s="105" t="s">
        <v>81</v>
      </c>
      <c r="B18" s="106"/>
      <c r="C18" s="106"/>
      <c r="D18" s="106"/>
      <c r="E18" s="106"/>
      <c r="F18" s="107"/>
      <c r="G18" s="76">
        <f>SUBTOTAL(109,Table19[AMOUNT])</f>
        <v>49500</v>
      </c>
      <c r="H18" s="72"/>
      <c r="I18" s="73"/>
      <c r="J18" s="74"/>
    </row>
    <row r="20" spans="1:10" ht="15.75" thickBot="1" x14ac:dyDescent="0.3"/>
    <row r="21" spans="1:10" ht="15.75" x14ac:dyDescent="0.25">
      <c r="A21" s="117" t="s">
        <v>82</v>
      </c>
      <c r="B21" s="118"/>
      <c r="C21" s="118"/>
      <c r="D21" s="118"/>
      <c r="E21" s="118"/>
      <c r="F21" s="118"/>
      <c r="G21" s="118"/>
      <c r="H21" s="118"/>
      <c r="I21" s="118"/>
      <c r="J21" s="119"/>
    </row>
    <row r="22" spans="1:10" x14ac:dyDescent="0.25">
      <c r="A22" s="61" t="s">
        <v>0</v>
      </c>
      <c r="B22" s="55" t="s">
        <v>1</v>
      </c>
      <c r="C22" s="55" t="s">
        <v>2</v>
      </c>
      <c r="D22" s="55" t="s">
        <v>3</v>
      </c>
      <c r="E22" s="55" t="s">
        <v>5</v>
      </c>
      <c r="F22" s="55" t="s">
        <v>6</v>
      </c>
      <c r="G22" s="55" t="s">
        <v>57</v>
      </c>
      <c r="H22" s="55" t="s">
        <v>67</v>
      </c>
      <c r="I22" s="55" t="s">
        <v>59</v>
      </c>
      <c r="J22" s="62" t="s">
        <v>9</v>
      </c>
    </row>
    <row r="23" spans="1:10" x14ac:dyDescent="0.25">
      <c r="A23" s="56">
        <v>1</v>
      </c>
      <c r="B23" s="5" t="s">
        <v>10</v>
      </c>
      <c r="C23" s="5">
        <v>5413</v>
      </c>
      <c r="D23" s="5">
        <v>2017</v>
      </c>
      <c r="E23" s="5" t="s">
        <v>13</v>
      </c>
      <c r="F23" s="5" t="s">
        <v>29</v>
      </c>
      <c r="G23" s="5">
        <v>1250</v>
      </c>
      <c r="H23" s="5" t="s">
        <v>69</v>
      </c>
      <c r="I23" s="5"/>
      <c r="J23" s="57"/>
    </row>
    <row r="24" spans="1:10" x14ac:dyDescent="0.25">
      <c r="A24" s="56">
        <f>A23+1</f>
        <v>2</v>
      </c>
      <c r="B24" s="5" t="s">
        <v>10</v>
      </c>
      <c r="C24" s="5">
        <v>35743</v>
      </c>
      <c r="D24" s="5">
        <v>2017</v>
      </c>
      <c r="E24" s="5" t="s">
        <v>26</v>
      </c>
      <c r="F24" s="5" t="s">
        <v>29</v>
      </c>
      <c r="G24" s="5">
        <v>10000</v>
      </c>
      <c r="H24" s="5" t="s">
        <v>69</v>
      </c>
      <c r="I24" s="5"/>
      <c r="J24" s="57"/>
    </row>
    <row r="25" spans="1:10" x14ac:dyDescent="0.25">
      <c r="A25" s="56">
        <f t="shared" ref="A25:A26" si="1">A24+1</f>
        <v>3</v>
      </c>
      <c r="B25" s="5" t="s">
        <v>10</v>
      </c>
      <c r="C25" s="5">
        <v>39459</v>
      </c>
      <c r="D25" s="5">
        <v>2017</v>
      </c>
      <c r="E25" s="5" t="s">
        <v>32</v>
      </c>
      <c r="F25" s="5" t="s">
        <v>29</v>
      </c>
      <c r="G25" s="5">
        <v>10000</v>
      </c>
      <c r="H25" s="5" t="s">
        <v>69</v>
      </c>
      <c r="I25" s="5"/>
      <c r="J25" s="57"/>
    </row>
    <row r="26" spans="1:10" ht="15.75" thickBot="1" x14ac:dyDescent="0.3">
      <c r="A26" s="56">
        <f t="shared" si="1"/>
        <v>4</v>
      </c>
      <c r="B26" s="58" t="s">
        <v>10</v>
      </c>
      <c r="C26" s="58">
        <v>40332</v>
      </c>
      <c r="D26" s="58">
        <v>2017</v>
      </c>
      <c r="E26" s="58" t="s">
        <v>32</v>
      </c>
      <c r="F26" s="58" t="s">
        <v>29</v>
      </c>
      <c r="G26" s="58">
        <v>10000</v>
      </c>
      <c r="H26" s="58" t="s">
        <v>69</v>
      </c>
      <c r="I26" s="58"/>
      <c r="J26" s="77"/>
    </row>
    <row r="27" spans="1:10" ht="15.75" thickBot="1" x14ac:dyDescent="0.3">
      <c r="A27" s="105" t="s">
        <v>81</v>
      </c>
      <c r="B27" s="106"/>
      <c r="C27" s="106"/>
      <c r="D27" s="106"/>
      <c r="E27" s="106"/>
      <c r="F27" s="107"/>
      <c r="G27" s="76">
        <f>SUM(G23:G26)</f>
        <v>31250</v>
      </c>
      <c r="H27" s="72"/>
      <c r="I27" s="73"/>
      <c r="J27" s="74"/>
    </row>
  </sheetData>
  <sortState ref="A23:J26">
    <sortCondition ref="C23:C26"/>
  </sortState>
  <mergeCells count="4">
    <mergeCell ref="A1:J1"/>
    <mergeCell ref="A21:J21"/>
    <mergeCell ref="A18:F18"/>
    <mergeCell ref="A27:F27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workbookViewId="0">
      <selection sqref="A1:J25"/>
    </sheetView>
  </sheetViews>
  <sheetFormatPr defaultRowHeight="15" x14ac:dyDescent="0.25"/>
  <cols>
    <col min="3" max="3" width="10.85546875" customWidth="1"/>
    <col min="5" max="5" width="14.28515625" bestFit="1" customWidth="1"/>
    <col min="6" max="6" width="13.1406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10</v>
      </c>
      <c r="C3" s="5">
        <v>5933</v>
      </c>
      <c r="D3" s="5">
        <v>2017</v>
      </c>
      <c r="E3" s="5" t="s">
        <v>25</v>
      </c>
      <c r="F3" s="5" t="s">
        <v>20</v>
      </c>
      <c r="G3" s="5">
        <v>4750</v>
      </c>
      <c r="H3" s="5" t="s">
        <v>68</v>
      </c>
      <c r="I3" s="5"/>
      <c r="J3" s="51"/>
    </row>
    <row r="4" spans="1:10" x14ac:dyDescent="0.25">
      <c r="A4" s="50">
        <f>A3+1</f>
        <v>2</v>
      </c>
      <c r="B4" s="5" t="s">
        <v>10</v>
      </c>
      <c r="C4" s="5">
        <v>6579</v>
      </c>
      <c r="D4" s="5">
        <v>2017</v>
      </c>
      <c r="E4" s="5" t="s">
        <v>25</v>
      </c>
      <c r="F4" s="5" t="s">
        <v>20</v>
      </c>
      <c r="G4" s="5">
        <v>4750</v>
      </c>
      <c r="H4" s="5" t="s">
        <v>68</v>
      </c>
      <c r="I4" s="5"/>
      <c r="J4" s="51"/>
    </row>
    <row r="5" spans="1:10" x14ac:dyDescent="0.25">
      <c r="A5" s="50">
        <f t="shared" ref="A5:A11" si="0">A4+1</f>
        <v>3</v>
      </c>
      <c r="B5" s="5" t="s">
        <v>10</v>
      </c>
      <c r="C5" s="5">
        <v>6736</v>
      </c>
      <c r="D5" s="5">
        <v>2017</v>
      </c>
      <c r="E5" s="5" t="s">
        <v>26</v>
      </c>
      <c r="F5" s="5" t="s">
        <v>20</v>
      </c>
      <c r="G5" s="5">
        <v>2750</v>
      </c>
      <c r="H5" s="5" t="s">
        <v>68</v>
      </c>
      <c r="I5" s="5"/>
      <c r="J5" s="51"/>
    </row>
    <row r="6" spans="1:10" x14ac:dyDescent="0.25">
      <c r="A6" s="50">
        <f t="shared" si="0"/>
        <v>4</v>
      </c>
      <c r="B6" s="5" t="s">
        <v>10</v>
      </c>
      <c r="C6" s="5">
        <v>13455</v>
      </c>
      <c r="D6" s="5">
        <v>2017</v>
      </c>
      <c r="E6" s="5" t="s">
        <v>25</v>
      </c>
      <c r="F6" s="5" t="s">
        <v>20</v>
      </c>
      <c r="G6" s="5">
        <v>4750</v>
      </c>
      <c r="H6" s="5" t="s">
        <v>68</v>
      </c>
      <c r="I6" s="5"/>
      <c r="J6" s="51"/>
    </row>
    <row r="7" spans="1:10" x14ac:dyDescent="0.25">
      <c r="A7" s="50">
        <f t="shared" si="0"/>
        <v>5</v>
      </c>
      <c r="B7" s="5" t="s">
        <v>10</v>
      </c>
      <c r="C7" s="5">
        <v>20347</v>
      </c>
      <c r="D7" s="5">
        <v>2017</v>
      </c>
      <c r="E7" s="5" t="s">
        <v>25</v>
      </c>
      <c r="F7" s="5" t="s">
        <v>20</v>
      </c>
      <c r="G7" s="5">
        <v>4750</v>
      </c>
      <c r="H7" s="5" t="s">
        <v>68</v>
      </c>
      <c r="I7" s="5"/>
      <c r="J7" s="51"/>
    </row>
    <row r="8" spans="1:10" x14ac:dyDescent="0.25">
      <c r="A8" s="50">
        <f t="shared" si="0"/>
        <v>6</v>
      </c>
      <c r="B8" s="5" t="s">
        <v>10</v>
      </c>
      <c r="C8" s="5">
        <v>26412</v>
      </c>
      <c r="D8" s="5">
        <v>2017</v>
      </c>
      <c r="E8" s="5" t="s">
        <v>13</v>
      </c>
      <c r="F8" s="5" t="s">
        <v>20</v>
      </c>
      <c r="G8" s="5">
        <v>1250</v>
      </c>
      <c r="H8" s="5" t="s">
        <v>68</v>
      </c>
      <c r="I8" s="5"/>
      <c r="J8" s="51"/>
    </row>
    <row r="9" spans="1:10" x14ac:dyDescent="0.25">
      <c r="A9" s="50">
        <f t="shared" si="0"/>
        <v>7</v>
      </c>
      <c r="B9" s="5" t="s">
        <v>10</v>
      </c>
      <c r="C9" s="5">
        <v>29348</v>
      </c>
      <c r="D9" s="5">
        <v>2017</v>
      </c>
      <c r="E9" s="5" t="s">
        <v>13</v>
      </c>
      <c r="F9" s="5" t="s">
        <v>20</v>
      </c>
      <c r="G9" s="5">
        <v>1250</v>
      </c>
      <c r="H9" s="5" t="s">
        <v>68</v>
      </c>
      <c r="I9" s="5"/>
      <c r="J9" s="51"/>
    </row>
    <row r="10" spans="1:10" x14ac:dyDescent="0.25">
      <c r="A10" s="50">
        <f t="shared" si="0"/>
        <v>8</v>
      </c>
      <c r="B10" s="5" t="s">
        <v>10</v>
      </c>
      <c r="C10" s="5">
        <v>38826</v>
      </c>
      <c r="D10" s="5">
        <v>2017</v>
      </c>
      <c r="E10" s="5" t="s">
        <v>26</v>
      </c>
      <c r="F10" s="5" t="s">
        <v>20</v>
      </c>
      <c r="G10" s="5">
        <v>10000</v>
      </c>
      <c r="H10" s="5" t="s">
        <v>68</v>
      </c>
      <c r="I10" s="5"/>
      <c r="J10" s="51"/>
    </row>
    <row r="11" spans="1:10" ht="15.75" thickBot="1" x14ac:dyDescent="0.3">
      <c r="A11" s="50">
        <f t="shared" si="0"/>
        <v>9</v>
      </c>
      <c r="B11" s="53" t="s">
        <v>10</v>
      </c>
      <c r="C11" s="53">
        <v>39139</v>
      </c>
      <c r="D11" s="53">
        <v>2017</v>
      </c>
      <c r="E11" s="53" t="s">
        <v>25</v>
      </c>
      <c r="F11" s="53" t="s">
        <v>20</v>
      </c>
      <c r="G11" s="53">
        <v>12000</v>
      </c>
      <c r="H11" s="53" t="s">
        <v>68</v>
      </c>
      <c r="I11" s="53"/>
      <c r="J11" s="54"/>
    </row>
    <row r="12" spans="1:10" ht="15.75" thickBot="1" x14ac:dyDescent="0.3">
      <c r="A12" s="105" t="s">
        <v>81</v>
      </c>
      <c r="B12" s="106"/>
      <c r="C12" s="106"/>
      <c r="D12" s="106"/>
      <c r="E12" s="106"/>
      <c r="F12" s="107"/>
      <c r="G12" s="76">
        <f>SUBTOTAL(109,Table20[AMOUNT])</f>
        <v>46250</v>
      </c>
      <c r="H12" s="72"/>
      <c r="I12" s="73"/>
      <c r="J12" s="74"/>
    </row>
    <row r="14" spans="1:10" ht="15.75" thickBot="1" x14ac:dyDescent="0.3"/>
    <row r="15" spans="1:10" ht="15.75" x14ac:dyDescent="0.25">
      <c r="A15" s="117" t="s">
        <v>82</v>
      </c>
      <c r="B15" s="118"/>
      <c r="C15" s="118"/>
      <c r="D15" s="118"/>
      <c r="E15" s="118"/>
      <c r="F15" s="118"/>
      <c r="G15" s="118"/>
      <c r="H15" s="118"/>
      <c r="I15" s="118"/>
      <c r="J15" s="119"/>
    </row>
    <row r="16" spans="1:10" x14ac:dyDescent="0.25">
      <c r="A16" s="61" t="s">
        <v>0</v>
      </c>
      <c r="B16" s="55" t="s">
        <v>1</v>
      </c>
      <c r="C16" s="55" t="s">
        <v>2</v>
      </c>
      <c r="D16" s="55" t="s">
        <v>3</v>
      </c>
      <c r="E16" s="55" t="s">
        <v>5</v>
      </c>
      <c r="F16" s="55" t="s">
        <v>6</v>
      </c>
      <c r="G16" s="55" t="s">
        <v>57</v>
      </c>
      <c r="H16" s="55" t="s">
        <v>67</v>
      </c>
      <c r="I16" s="55" t="s">
        <v>59</v>
      </c>
      <c r="J16" s="62" t="s">
        <v>9</v>
      </c>
    </row>
    <row r="17" spans="1:10" x14ac:dyDescent="0.25">
      <c r="A17" s="56">
        <v>1</v>
      </c>
      <c r="B17" s="5" t="s">
        <v>10</v>
      </c>
      <c r="C17" s="5">
        <v>7373</v>
      </c>
      <c r="D17" s="5">
        <v>2017</v>
      </c>
      <c r="E17" s="5" t="s">
        <v>13</v>
      </c>
      <c r="F17" s="5" t="s">
        <v>20</v>
      </c>
      <c r="G17" s="5">
        <v>5000</v>
      </c>
      <c r="H17" s="5" t="s">
        <v>69</v>
      </c>
      <c r="I17" s="5"/>
      <c r="J17" s="57"/>
    </row>
    <row r="18" spans="1:10" x14ac:dyDescent="0.25">
      <c r="A18" s="56">
        <f>A17+1</f>
        <v>2</v>
      </c>
      <c r="B18" s="5" t="s">
        <v>10</v>
      </c>
      <c r="C18" s="5">
        <v>17885</v>
      </c>
      <c r="D18" s="5">
        <v>2017</v>
      </c>
      <c r="E18" s="5" t="s">
        <v>32</v>
      </c>
      <c r="F18" s="5" t="s">
        <v>20</v>
      </c>
      <c r="G18" s="5">
        <v>10000</v>
      </c>
      <c r="H18" s="5" t="s">
        <v>69</v>
      </c>
      <c r="I18" s="5"/>
      <c r="J18" s="57"/>
    </row>
    <row r="19" spans="1:10" x14ac:dyDescent="0.25">
      <c r="A19" s="56">
        <f t="shared" ref="A19:A24" si="1">A18+1</f>
        <v>3</v>
      </c>
      <c r="B19" s="5" t="s">
        <v>10</v>
      </c>
      <c r="C19" s="5">
        <v>19846</v>
      </c>
      <c r="D19" s="5">
        <v>2017</v>
      </c>
      <c r="E19" s="5" t="s">
        <v>32</v>
      </c>
      <c r="F19" s="5" t="s">
        <v>20</v>
      </c>
      <c r="G19" s="5">
        <v>10000</v>
      </c>
      <c r="H19" s="5" t="s">
        <v>69</v>
      </c>
      <c r="I19" s="5"/>
      <c r="J19" s="57"/>
    </row>
    <row r="20" spans="1:10" x14ac:dyDescent="0.25">
      <c r="A20" s="56">
        <f t="shared" si="1"/>
        <v>4</v>
      </c>
      <c r="B20" s="5" t="s">
        <v>10</v>
      </c>
      <c r="C20" s="5">
        <v>25075</v>
      </c>
      <c r="D20" s="5">
        <v>2017</v>
      </c>
      <c r="E20" s="5" t="s">
        <v>32</v>
      </c>
      <c r="F20" s="5" t="s">
        <v>20</v>
      </c>
      <c r="G20" s="5">
        <v>10000</v>
      </c>
      <c r="H20" s="5" t="s">
        <v>69</v>
      </c>
      <c r="I20" s="5"/>
      <c r="J20" s="57"/>
    </row>
    <row r="21" spans="1:10" x14ac:dyDescent="0.25">
      <c r="A21" s="56">
        <f t="shared" si="1"/>
        <v>5</v>
      </c>
      <c r="B21" s="5" t="s">
        <v>10</v>
      </c>
      <c r="C21" s="5">
        <v>25187</v>
      </c>
      <c r="D21" s="5">
        <v>2017</v>
      </c>
      <c r="E21" s="5" t="s">
        <v>13</v>
      </c>
      <c r="F21" s="5" t="s">
        <v>20</v>
      </c>
      <c r="G21" s="5">
        <v>1250</v>
      </c>
      <c r="H21" s="5" t="s">
        <v>69</v>
      </c>
      <c r="I21" s="5"/>
      <c r="J21" s="57"/>
    </row>
    <row r="22" spans="1:10" x14ac:dyDescent="0.25">
      <c r="A22" s="56">
        <f t="shared" si="1"/>
        <v>6</v>
      </c>
      <c r="B22" s="5" t="s">
        <v>10</v>
      </c>
      <c r="C22" s="5">
        <v>34213</v>
      </c>
      <c r="D22" s="5">
        <v>2017</v>
      </c>
      <c r="E22" s="5" t="s">
        <v>13</v>
      </c>
      <c r="F22" s="5" t="s">
        <v>20</v>
      </c>
      <c r="G22" s="5">
        <v>1250</v>
      </c>
      <c r="H22" s="5" t="s">
        <v>69</v>
      </c>
      <c r="I22" s="5"/>
      <c r="J22" s="57"/>
    </row>
    <row r="23" spans="1:10" x14ac:dyDescent="0.25">
      <c r="A23" s="56">
        <f t="shared" si="1"/>
        <v>7</v>
      </c>
      <c r="B23" s="5" t="s">
        <v>10</v>
      </c>
      <c r="C23" s="5">
        <v>40524</v>
      </c>
      <c r="D23" s="5">
        <v>2017</v>
      </c>
      <c r="E23" s="5" t="s">
        <v>26</v>
      </c>
      <c r="F23" s="5" t="s">
        <v>20</v>
      </c>
      <c r="G23" s="5">
        <v>10000</v>
      </c>
      <c r="H23" s="5" t="s">
        <v>69</v>
      </c>
      <c r="I23" s="5"/>
      <c r="J23" s="57"/>
    </row>
    <row r="24" spans="1:10" ht="15.75" thickBot="1" x14ac:dyDescent="0.3">
      <c r="A24" s="56">
        <f t="shared" si="1"/>
        <v>8</v>
      </c>
      <c r="B24" s="58" t="s">
        <v>10</v>
      </c>
      <c r="C24" s="58">
        <v>43631</v>
      </c>
      <c r="D24" s="58">
        <v>2017</v>
      </c>
      <c r="E24" s="58" t="s">
        <v>13</v>
      </c>
      <c r="F24" s="58" t="s">
        <v>20</v>
      </c>
      <c r="G24" s="58">
        <v>5000</v>
      </c>
      <c r="H24" s="58" t="s">
        <v>69</v>
      </c>
      <c r="I24" s="58"/>
      <c r="J24" s="77"/>
    </row>
    <row r="25" spans="1:10" ht="15.75" thickBot="1" x14ac:dyDescent="0.3">
      <c r="A25" s="105" t="s">
        <v>81</v>
      </c>
      <c r="B25" s="106"/>
      <c r="C25" s="106"/>
      <c r="D25" s="106"/>
      <c r="E25" s="106"/>
      <c r="F25" s="107"/>
      <c r="G25" s="76">
        <f>SUM(G17:G24)</f>
        <v>52500</v>
      </c>
      <c r="H25" s="72"/>
      <c r="I25" s="73"/>
      <c r="J25" s="74"/>
    </row>
  </sheetData>
  <sortState ref="A17:J24">
    <sortCondition ref="C17:C24"/>
  </sortState>
  <mergeCells count="4">
    <mergeCell ref="A1:J1"/>
    <mergeCell ref="A15:J15"/>
    <mergeCell ref="A12:F12"/>
    <mergeCell ref="A25:F25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sqref="A1:J34"/>
    </sheetView>
  </sheetViews>
  <sheetFormatPr defaultRowHeight="15" x14ac:dyDescent="0.25"/>
  <cols>
    <col min="3" max="3" width="10.85546875" customWidth="1"/>
    <col min="5" max="5" width="12.28515625" customWidth="1"/>
    <col min="6" max="6" width="1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10</v>
      </c>
      <c r="C3" s="5">
        <v>1769</v>
      </c>
      <c r="D3" s="5">
        <v>2017</v>
      </c>
      <c r="E3" s="5" t="s">
        <v>13</v>
      </c>
      <c r="F3" s="5" t="s">
        <v>17</v>
      </c>
      <c r="G3" s="5">
        <v>5000</v>
      </c>
      <c r="H3" s="5" t="s">
        <v>68</v>
      </c>
      <c r="I3" s="5"/>
      <c r="J3" s="51"/>
    </row>
    <row r="4" spans="1:10" x14ac:dyDescent="0.25">
      <c r="A4" s="50">
        <f>A3+1</f>
        <v>2</v>
      </c>
      <c r="B4" s="5" t="s">
        <v>10</v>
      </c>
      <c r="C4" s="5">
        <v>1769</v>
      </c>
      <c r="D4" s="5">
        <v>2017</v>
      </c>
      <c r="E4" s="5" t="s">
        <v>25</v>
      </c>
      <c r="F4" s="5" t="s">
        <v>17</v>
      </c>
      <c r="G4" s="5">
        <v>4750</v>
      </c>
      <c r="H4" s="5" t="s">
        <v>68</v>
      </c>
      <c r="I4" s="5"/>
      <c r="J4" s="51"/>
    </row>
    <row r="5" spans="1:10" x14ac:dyDescent="0.25">
      <c r="A5" s="50">
        <f t="shared" ref="A5:A23" si="0">A4+1</f>
        <v>3</v>
      </c>
      <c r="B5" s="5" t="s">
        <v>11</v>
      </c>
      <c r="C5" s="5">
        <v>2822</v>
      </c>
      <c r="D5" s="5">
        <v>2017</v>
      </c>
      <c r="E5" s="5" t="s">
        <v>26</v>
      </c>
      <c r="F5" s="5" t="s">
        <v>17</v>
      </c>
      <c r="G5" s="5">
        <v>10000</v>
      </c>
      <c r="H5" s="5" t="s">
        <v>68</v>
      </c>
      <c r="I5" s="5"/>
      <c r="J5" s="51"/>
    </row>
    <row r="6" spans="1:10" x14ac:dyDescent="0.25">
      <c r="A6" s="50">
        <f t="shared" si="0"/>
        <v>4</v>
      </c>
      <c r="B6" s="5" t="s">
        <v>10</v>
      </c>
      <c r="C6" s="5">
        <v>3240</v>
      </c>
      <c r="D6" s="5">
        <v>2017</v>
      </c>
      <c r="E6" s="5" t="s">
        <v>13</v>
      </c>
      <c r="F6" s="5" t="s">
        <v>17</v>
      </c>
      <c r="G6" s="5">
        <v>5000</v>
      </c>
      <c r="H6" s="5" t="s">
        <v>68</v>
      </c>
      <c r="I6" s="5"/>
      <c r="J6" s="51"/>
    </row>
    <row r="7" spans="1:10" x14ac:dyDescent="0.25">
      <c r="A7" s="50">
        <f t="shared" si="0"/>
        <v>5</v>
      </c>
      <c r="B7" s="5" t="s">
        <v>10</v>
      </c>
      <c r="C7" s="5">
        <v>6613</v>
      </c>
      <c r="D7" s="5">
        <v>2017</v>
      </c>
      <c r="E7" s="5" t="s">
        <v>13</v>
      </c>
      <c r="F7" s="5" t="s">
        <v>17</v>
      </c>
      <c r="G7" s="5">
        <v>1250</v>
      </c>
      <c r="H7" s="5" t="s">
        <v>68</v>
      </c>
      <c r="I7" s="5"/>
      <c r="J7" s="51"/>
    </row>
    <row r="8" spans="1:10" x14ac:dyDescent="0.25">
      <c r="A8" s="50">
        <f t="shared" si="0"/>
        <v>6</v>
      </c>
      <c r="B8" s="5" t="s">
        <v>10</v>
      </c>
      <c r="C8" s="5">
        <v>6633</v>
      </c>
      <c r="D8" s="5">
        <v>2017</v>
      </c>
      <c r="E8" s="5" t="s">
        <v>13</v>
      </c>
      <c r="F8" s="5" t="s">
        <v>17</v>
      </c>
      <c r="G8" s="5">
        <v>1250</v>
      </c>
      <c r="H8" s="5" t="s">
        <v>68</v>
      </c>
      <c r="I8" s="5"/>
      <c r="J8" s="51"/>
    </row>
    <row r="9" spans="1:10" x14ac:dyDescent="0.25">
      <c r="A9" s="50">
        <f t="shared" si="0"/>
        <v>7</v>
      </c>
      <c r="B9" s="5" t="s">
        <v>10</v>
      </c>
      <c r="C9" s="5">
        <v>6647</v>
      </c>
      <c r="D9" s="5">
        <v>2017</v>
      </c>
      <c r="E9" s="5" t="s">
        <v>13</v>
      </c>
      <c r="F9" s="5" t="s">
        <v>17</v>
      </c>
      <c r="G9" s="5">
        <v>1250</v>
      </c>
      <c r="H9" s="5" t="s">
        <v>68</v>
      </c>
      <c r="I9" s="5"/>
      <c r="J9" s="51"/>
    </row>
    <row r="10" spans="1:10" x14ac:dyDescent="0.25">
      <c r="A10" s="50">
        <f t="shared" si="0"/>
        <v>8</v>
      </c>
      <c r="B10" s="5" t="s">
        <v>10</v>
      </c>
      <c r="C10" s="5">
        <v>6648</v>
      </c>
      <c r="D10" s="5">
        <v>2017</v>
      </c>
      <c r="E10" s="5" t="s">
        <v>13</v>
      </c>
      <c r="F10" s="5" t="s">
        <v>17</v>
      </c>
      <c r="G10" s="5">
        <v>1250</v>
      </c>
      <c r="H10" s="5" t="s">
        <v>68</v>
      </c>
      <c r="I10" s="5"/>
      <c r="J10" s="51"/>
    </row>
    <row r="11" spans="1:10" x14ac:dyDescent="0.25">
      <c r="A11" s="50">
        <f t="shared" si="0"/>
        <v>9</v>
      </c>
      <c r="B11" s="5" t="s">
        <v>10</v>
      </c>
      <c r="C11" s="5">
        <v>6837</v>
      </c>
      <c r="D11" s="5">
        <v>2017</v>
      </c>
      <c r="E11" s="5" t="s">
        <v>13</v>
      </c>
      <c r="F11" s="5" t="s">
        <v>17</v>
      </c>
      <c r="G11" s="5">
        <v>1250</v>
      </c>
      <c r="H11" s="5" t="s">
        <v>68</v>
      </c>
      <c r="I11" s="5"/>
      <c r="J11" s="51"/>
    </row>
    <row r="12" spans="1:10" x14ac:dyDescent="0.25">
      <c r="A12" s="50">
        <f t="shared" si="0"/>
        <v>10</v>
      </c>
      <c r="B12" s="5" t="s">
        <v>10</v>
      </c>
      <c r="C12" s="5">
        <v>7434</v>
      </c>
      <c r="D12" s="5">
        <v>2017</v>
      </c>
      <c r="E12" s="5" t="s">
        <v>13</v>
      </c>
      <c r="F12" s="5" t="s">
        <v>17</v>
      </c>
      <c r="G12" s="5">
        <v>1250</v>
      </c>
      <c r="H12" s="5" t="s">
        <v>68</v>
      </c>
      <c r="I12" s="5"/>
      <c r="J12" s="51"/>
    </row>
    <row r="13" spans="1:10" x14ac:dyDescent="0.25">
      <c r="A13" s="50">
        <f t="shared" si="0"/>
        <v>11</v>
      </c>
      <c r="B13" s="5" t="s">
        <v>10</v>
      </c>
      <c r="C13" s="5">
        <v>10318</v>
      </c>
      <c r="D13" s="5">
        <v>2017</v>
      </c>
      <c r="E13" s="5" t="s">
        <v>26</v>
      </c>
      <c r="F13" s="5" t="s">
        <v>17</v>
      </c>
      <c r="G13" s="5">
        <v>2750</v>
      </c>
      <c r="H13" s="5" t="s">
        <v>68</v>
      </c>
      <c r="I13" s="5"/>
      <c r="J13" s="51"/>
    </row>
    <row r="14" spans="1:10" x14ac:dyDescent="0.25">
      <c r="A14" s="50">
        <f t="shared" si="0"/>
        <v>12</v>
      </c>
      <c r="B14" s="5" t="s">
        <v>10</v>
      </c>
      <c r="C14" s="5">
        <v>11939</v>
      </c>
      <c r="D14" s="5">
        <v>2017</v>
      </c>
      <c r="E14" s="5" t="s">
        <v>25</v>
      </c>
      <c r="F14" s="5" t="s">
        <v>17</v>
      </c>
      <c r="G14" s="5">
        <v>4750</v>
      </c>
      <c r="H14" s="5" t="s">
        <v>68</v>
      </c>
      <c r="I14" s="5"/>
      <c r="J14" s="51"/>
    </row>
    <row r="15" spans="1:10" x14ac:dyDescent="0.25">
      <c r="A15" s="50">
        <f t="shared" si="0"/>
        <v>13</v>
      </c>
      <c r="B15" s="5" t="s">
        <v>10</v>
      </c>
      <c r="C15" s="5">
        <v>12914</v>
      </c>
      <c r="D15" s="5">
        <v>2017</v>
      </c>
      <c r="E15" s="5" t="s">
        <v>26</v>
      </c>
      <c r="F15" s="5" t="s">
        <v>17</v>
      </c>
      <c r="G15" s="5">
        <v>2750</v>
      </c>
      <c r="H15" s="5" t="s">
        <v>68</v>
      </c>
      <c r="I15" s="5"/>
      <c r="J15" s="51"/>
    </row>
    <row r="16" spans="1:10" x14ac:dyDescent="0.25">
      <c r="A16" s="50">
        <f t="shared" si="0"/>
        <v>14</v>
      </c>
      <c r="B16" s="5" t="s">
        <v>10</v>
      </c>
      <c r="C16" s="5">
        <v>15129</v>
      </c>
      <c r="D16" s="5">
        <v>2017</v>
      </c>
      <c r="E16" s="5" t="s">
        <v>25</v>
      </c>
      <c r="F16" s="5" t="s">
        <v>17</v>
      </c>
      <c r="G16" s="5">
        <v>4750</v>
      </c>
      <c r="H16" s="5" t="s">
        <v>68</v>
      </c>
      <c r="I16" s="5"/>
      <c r="J16" s="51"/>
    </row>
    <row r="17" spans="1:10" x14ac:dyDescent="0.25">
      <c r="A17" s="50">
        <f t="shared" si="0"/>
        <v>15</v>
      </c>
      <c r="B17" s="5" t="s">
        <v>10</v>
      </c>
      <c r="C17" s="5">
        <v>17501</v>
      </c>
      <c r="D17" s="5">
        <v>2017</v>
      </c>
      <c r="E17" s="5" t="s">
        <v>13</v>
      </c>
      <c r="F17" s="5" t="s">
        <v>17</v>
      </c>
      <c r="G17" s="5">
        <v>1250</v>
      </c>
      <c r="H17" s="5" t="s">
        <v>68</v>
      </c>
      <c r="I17" s="5"/>
      <c r="J17" s="51"/>
    </row>
    <row r="18" spans="1:10" x14ac:dyDescent="0.25">
      <c r="A18" s="50">
        <f t="shared" si="0"/>
        <v>16</v>
      </c>
      <c r="B18" s="5" t="s">
        <v>10</v>
      </c>
      <c r="C18" s="5">
        <v>17536</v>
      </c>
      <c r="D18" s="5">
        <v>2017</v>
      </c>
      <c r="E18" s="5" t="s">
        <v>13</v>
      </c>
      <c r="F18" s="5" t="s">
        <v>17</v>
      </c>
      <c r="G18" s="5">
        <v>1250</v>
      </c>
      <c r="H18" s="5" t="s">
        <v>68</v>
      </c>
      <c r="I18" s="5"/>
      <c r="J18" s="51"/>
    </row>
    <row r="19" spans="1:10" x14ac:dyDescent="0.25">
      <c r="A19" s="50">
        <f t="shared" si="0"/>
        <v>17</v>
      </c>
      <c r="B19" s="5" t="s">
        <v>10</v>
      </c>
      <c r="C19" s="5">
        <v>19043</v>
      </c>
      <c r="D19" s="5">
        <v>2017</v>
      </c>
      <c r="E19" s="5" t="s">
        <v>13</v>
      </c>
      <c r="F19" s="5" t="s">
        <v>17</v>
      </c>
      <c r="G19" s="5">
        <v>1250</v>
      </c>
      <c r="H19" s="5" t="s">
        <v>68</v>
      </c>
      <c r="I19" s="5"/>
      <c r="J19" s="51"/>
    </row>
    <row r="20" spans="1:10" x14ac:dyDescent="0.25">
      <c r="A20" s="50">
        <f t="shared" si="0"/>
        <v>18</v>
      </c>
      <c r="B20" s="5" t="s">
        <v>10</v>
      </c>
      <c r="C20" s="5">
        <v>30530</v>
      </c>
      <c r="D20" s="5">
        <v>2017</v>
      </c>
      <c r="E20" s="5" t="s">
        <v>13</v>
      </c>
      <c r="F20" s="5" t="s">
        <v>17</v>
      </c>
      <c r="G20" s="5">
        <v>1250</v>
      </c>
      <c r="H20" s="5" t="s">
        <v>68</v>
      </c>
      <c r="I20" s="5"/>
      <c r="J20" s="51"/>
    </row>
    <row r="21" spans="1:10" x14ac:dyDescent="0.25">
      <c r="A21" s="50">
        <f t="shared" si="0"/>
        <v>19</v>
      </c>
      <c r="B21" s="5" t="s">
        <v>10</v>
      </c>
      <c r="C21" s="5">
        <v>31148</v>
      </c>
      <c r="D21" s="5">
        <v>2017</v>
      </c>
      <c r="E21" s="5" t="s">
        <v>13</v>
      </c>
      <c r="F21" s="5" t="s">
        <v>17</v>
      </c>
      <c r="G21" s="5">
        <v>1250</v>
      </c>
      <c r="H21" s="5" t="s">
        <v>68</v>
      </c>
      <c r="I21" s="5"/>
      <c r="J21" s="51"/>
    </row>
    <row r="22" spans="1:10" x14ac:dyDescent="0.25">
      <c r="A22" s="50">
        <f t="shared" si="0"/>
        <v>20</v>
      </c>
      <c r="B22" s="5" t="s">
        <v>10</v>
      </c>
      <c r="C22" s="5">
        <v>40427</v>
      </c>
      <c r="D22" s="5">
        <v>2017</v>
      </c>
      <c r="E22" s="5" t="s">
        <v>25</v>
      </c>
      <c r="F22" s="5" t="s">
        <v>17</v>
      </c>
      <c r="G22" s="5">
        <v>12000</v>
      </c>
      <c r="H22" s="5" t="s">
        <v>68</v>
      </c>
      <c r="I22" s="5"/>
      <c r="J22" s="51"/>
    </row>
    <row r="23" spans="1:10" ht="15.75" thickBot="1" x14ac:dyDescent="0.3">
      <c r="A23" s="50">
        <f t="shared" si="0"/>
        <v>21</v>
      </c>
      <c r="B23" s="53" t="s">
        <v>10</v>
      </c>
      <c r="C23" s="53">
        <v>40855</v>
      </c>
      <c r="D23" s="53">
        <v>2017</v>
      </c>
      <c r="E23" s="53" t="s">
        <v>13</v>
      </c>
      <c r="F23" s="53" t="s">
        <v>17</v>
      </c>
      <c r="G23" s="53">
        <v>1250</v>
      </c>
      <c r="H23" s="53" t="s">
        <v>68</v>
      </c>
      <c r="I23" s="53"/>
      <c r="J23" s="54"/>
    </row>
    <row r="24" spans="1:10" ht="15.75" thickBot="1" x14ac:dyDescent="0.3">
      <c r="A24" s="105" t="s">
        <v>81</v>
      </c>
      <c r="B24" s="106"/>
      <c r="C24" s="106"/>
      <c r="D24" s="106"/>
      <c r="E24" s="106"/>
      <c r="F24" s="107"/>
      <c r="G24" s="76">
        <f>SUBTOTAL(109,Table21[AMOUNT])</f>
        <v>66750</v>
      </c>
      <c r="H24" s="72"/>
      <c r="I24" s="73"/>
      <c r="J24" s="74"/>
    </row>
    <row r="26" spans="1:10" ht="15.75" thickBot="1" x14ac:dyDescent="0.3"/>
    <row r="27" spans="1:10" ht="15.75" x14ac:dyDescent="0.25">
      <c r="A27" s="117" t="s">
        <v>82</v>
      </c>
      <c r="B27" s="118"/>
      <c r="C27" s="118"/>
      <c r="D27" s="118"/>
      <c r="E27" s="118"/>
      <c r="F27" s="118"/>
      <c r="G27" s="118"/>
      <c r="H27" s="118"/>
      <c r="I27" s="118"/>
      <c r="J27" s="119"/>
    </row>
    <row r="28" spans="1:10" x14ac:dyDescent="0.25">
      <c r="A28" s="61" t="s">
        <v>0</v>
      </c>
      <c r="B28" s="55" t="s">
        <v>1</v>
      </c>
      <c r="C28" s="55" t="s">
        <v>2</v>
      </c>
      <c r="D28" s="55" t="s">
        <v>3</v>
      </c>
      <c r="E28" s="55" t="s">
        <v>5</v>
      </c>
      <c r="F28" s="55" t="s">
        <v>6</v>
      </c>
      <c r="G28" s="55" t="s">
        <v>57</v>
      </c>
      <c r="H28" s="55" t="s">
        <v>67</v>
      </c>
      <c r="I28" s="55" t="s">
        <v>59</v>
      </c>
      <c r="J28" s="62" t="s">
        <v>9</v>
      </c>
    </row>
    <row r="29" spans="1:10" x14ac:dyDescent="0.25">
      <c r="A29" s="56">
        <v>1</v>
      </c>
      <c r="B29" s="5" t="s">
        <v>10</v>
      </c>
      <c r="C29" s="5">
        <v>24966</v>
      </c>
      <c r="D29" s="5">
        <v>2017</v>
      </c>
      <c r="E29" s="5" t="s">
        <v>25</v>
      </c>
      <c r="F29" s="5" t="s">
        <v>17</v>
      </c>
      <c r="G29" s="5">
        <v>10000</v>
      </c>
      <c r="H29" s="5" t="s">
        <v>69</v>
      </c>
      <c r="I29" s="5"/>
      <c r="J29" s="57"/>
    </row>
    <row r="30" spans="1:10" x14ac:dyDescent="0.25">
      <c r="A30" s="56">
        <f>A29+1</f>
        <v>2</v>
      </c>
      <c r="B30" s="5" t="s">
        <v>10</v>
      </c>
      <c r="C30" s="5">
        <v>25319</v>
      </c>
      <c r="D30" s="5">
        <v>2017</v>
      </c>
      <c r="E30" s="5" t="s">
        <v>26</v>
      </c>
      <c r="F30" s="5" t="s">
        <v>17</v>
      </c>
      <c r="G30" s="5">
        <v>10000</v>
      </c>
      <c r="H30" s="5" t="s">
        <v>69</v>
      </c>
      <c r="I30" s="5"/>
      <c r="J30" s="57"/>
    </row>
    <row r="31" spans="1:10" x14ac:dyDescent="0.25">
      <c r="A31" s="56">
        <f t="shared" ref="A31:A33" si="1">A30+1</f>
        <v>3</v>
      </c>
      <c r="B31" s="5" t="s">
        <v>10</v>
      </c>
      <c r="C31" s="5">
        <v>26739</v>
      </c>
      <c r="D31" s="5">
        <v>2017</v>
      </c>
      <c r="E31" s="5" t="s">
        <v>13</v>
      </c>
      <c r="F31" s="5" t="s">
        <v>17</v>
      </c>
      <c r="G31" s="5">
        <v>5000</v>
      </c>
      <c r="H31" s="5" t="s">
        <v>69</v>
      </c>
      <c r="I31" s="5"/>
      <c r="J31" s="57"/>
    </row>
    <row r="32" spans="1:10" x14ac:dyDescent="0.25">
      <c r="A32" s="56">
        <f t="shared" si="1"/>
        <v>4</v>
      </c>
      <c r="B32" s="5" t="s">
        <v>10</v>
      </c>
      <c r="C32" s="5">
        <v>40455</v>
      </c>
      <c r="D32" s="5">
        <v>2017</v>
      </c>
      <c r="E32" s="5" t="s">
        <v>13</v>
      </c>
      <c r="F32" s="5" t="s">
        <v>17</v>
      </c>
      <c r="G32" s="5">
        <v>1250</v>
      </c>
      <c r="H32" s="5" t="s">
        <v>69</v>
      </c>
      <c r="I32" s="5"/>
      <c r="J32" s="57"/>
    </row>
    <row r="33" spans="1:10" ht="15.75" thickBot="1" x14ac:dyDescent="0.3">
      <c r="A33" s="56">
        <f t="shared" si="1"/>
        <v>5</v>
      </c>
      <c r="B33" s="58" t="s">
        <v>10</v>
      </c>
      <c r="C33" s="58">
        <v>44166</v>
      </c>
      <c r="D33" s="58">
        <v>2017</v>
      </c>
      <c r="E33" s="58" t="s">
        <v>26</v>
      </c>
      <c r="F33" s="58" t="s">
        <v>17</v>
      </c>
      <c r="G33" s="58">
        <v>10000</v>
      </c>
      <c r="H33" s="58" t="s">
        <v>69</v>
      </c>
      <c r="I33" s="58"/>
      <c r="J33" s="77"/>
    </row>
    <row r="34" spans="1:10" ht="15.75" thickBot="1" x14ac:dyDescent="0.3">
      <c r="A34" s="105" t="s">
        <v>81</v>
      </c>
      <c r="B34" s="106"/>
      <c r="C34" s="106"/>
      <c r="D34" s="106"/>
      <c r="E34" s="106"/>
      <c r="F34" s="107"/>
      <c r="G34" s="76">
        <f>SUM(G29:G33)</f>
        <v>36250</v>
      </c>
      <c r="H34" s="72"/>
      <c r="I34" s="73"/>
      <c r="J34" s="74"/>
    </row>
  </sheetData>
  <sortState ref="A29:J33">
    <sortCondition ref="C29:C33"/>
  </sortState>
  <mergeCells count="4">
    <mergeCell ref="A1:J1"/>
    <mergeCell ref="A27:J27"/>
    <mergeCell ref="A24:F24"/>
    <mergeCell ref="A34:F34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topLeftCell="A61" workbookViewId="0">
      <selection activeCell="A74" sqref="A74:J80"/>
    </sheetView>
  </sheetViews>
  <sheetFormatPr defaultRowHeight="15" x14ac:dyDescent="0.25"/>
  <cols>
    <col min="3" max="3" width="10.85546875" customWidth="1"/>
    <col min="5" max="5" width="12.28515625" customWidth="1"/>
    <col min="6" max="6" width="15.425781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11</v>
      </c>
      <c r="C3" s="5">
        <v>419</v>
      </c>
      <c r="D3" s="5">
        <v>2017</v>
      </c>
      <c r="E3" s="5" t="s">
        <v>13</v>
      </c>
      <c r="F3" s="5" t="s">
        <v>22</v>
      </c>
      <c r="G3" s="5">
        <v>1250</v>
      </c>
      <c r="H3" s="5" t="s">
        <v>68</v>
      </c>
      <c r="I3" s="5"/>
      <c r="J3" s="57"/>
    </row>
    <row r="4" spans="1:10" x14ac:dyDescent="0.25">
      <c r="A4" s="56">
        <f>A3+1</f>
        <v>2</v>
      </c>
      <c r="B4" s="5" t="s">
        <v>10</v>
      </c>
      <c r="C4" s="5">
        <v>6154</v>
      </c>
      <c r="D4" s="5">
        <v>2017</v>
      </c>
      <c r="E4" s="5" t="s">
        <v>13</v>
      </c>
      <c r="F4" s="5" t="s">
        <v>22</v>
      </c>
      <c r="G4" s="5">
        <v>1250</v>
      </c>
      <c r="H4" s="5" t="s">
        <v>68</v>
      </c>
      <c r="I4" s="5"/>
      <c r="J4" s="57"/>
    </row>
    <row r="5" spans="1:10" x14ac:dyDescent="0.25">
      <c r="A5" s="56">
        <f t="shared" ref="A5:A68" si="0">A4+1</f>
        <v>3</v>
      </c>
      <c r="B5" s="5" t="s">
        <v>10</v>
      </c>
      <c r="C5" s="5">
        <v>6158</v>
      </c>
      <c r="D5" s="5">
        <v>2017</v>
      </c>
      <c r="E5" s="5" t="s">
        <v>13</v>
      </c>
      <c r="F5" s="5" t="s">
        <v>22</v>
      </c>
      <c r="G5" s="5">
        <v>1250</v>
      </c>
      <c r="H5" s="5" t="s">
        <v>68</v>
      </c>
      <c r="I5" s="5"/>
      <c r="J5" s="57"/>
    </row>
    <row r="6" spans="1:10" x14ac:dyDescent="0.25">
      <c r="A6" s="56">
        <f t="shared" si="0"/>
        <v>4</v>
      </c>
      <c r="B6" s="5" t="s">
        <v>10</v>
      </c>
      <c r="C6" s="5">
        <v>6352</v>
      </c>
      <c r="D6" s="5">
        <v>2017</v>
      </c>
      <c r="E6" s="5" t="s">
        <v>13</v>
      </c>
      <c r="F6" s="5" t="s">
        <v>22</v>
      </c>
      <c r="G6" s="5">
        <v>1250</v>
      </c>
      <c r="H6" s="5" t="s">
        <v>68</v>
      </c>
      <c r="I6" s="5"/>
      <c r="J6" s="57"/>
    </row>
    <row r="7" spans="1:10" x14ac:dyDescent="0.25">
      <c r="A7" s="56">
        <f t="shared" si="0"/>
        <v>5</v>
      </c>
      <c r="B7" s="5" t="s">
        <v>10</v>
      </c>
      <c r="C7" s="5">
        <v>6916</v>
      </c>
      <c r="D7" s="5">
        <v>2017</v>
      </c>
      <c r="E7" s="5" t="s">
        <v>25</v>
      </c>
      <c r="F7" s="5" t="s">
        <v>22</v>
      </c>
      <c r="G7" s="5">
        <v>4750</v>
      </c>
      <c r="H7" s="5" t="s">
        <v>68</v>
      </c>
      <c r="I7" s="5"/>
      <c r="J7" s="57"/>
    </row>
    <row r="8" spans="1:10" x14ac:dyDescent="0.25">
      <c r="A8" s="56">
        <f t="shared" si="0"/>
        <v>6</v>
      </c>
      <c r="B8" s="5" t="s">
        <v>10</v>
      </c>
      <c r="C8" s="5">
        <v>6916</v>
      </c>
      <c r="D8" s="5">
        <v>2017</v>
      </c>
      <c r="E8" s="5" t="s">
        <v>13</v>
      </c>
      <c r="F8" s="5" t="s">
        <v>22</v>
      </c>
      <c r="G8" s="5">
        <v>1250</v>
      </c>
      <c r="H8" s="5" t="s">
        <v>68</v>
      </c>
      <c r="I8" s="5"/>
      <c r="J8" s="57"/>
    </row>
    <row r="9" spans="1:10" x14ac:dyDescent="0.25">
      <c r="A9" s="56">
        <f t="shared" si="0"/>
        <v>7</v>
      </c>
      <c r="B9" s="5" t="s">
        <v>10</v>
      </c>
      <c r="C9" s="5">
        <v>6918</v>
      </c>
      <c r="D9" s="5">
        <v>2017</v>
      </c>
      <c r="E9" s="5" t="s">
        <v>13</v>
      </c>
      <c r="F9" s="5" t="s">
        <v>22</v>
      </c>
      <c r="G9" s="5">
        <v>1250</v>
      </c>
      <c r="H9" s="5" t="s">
        <v>68</v>
      </c>
      <c r="I9" s="5"/>
      <c r="J9" s="57"/>
    </row>
    <row r="10" spans="1:10" x14ac:dyDescent="0.25">
      <c r="A10" s="56">
        <f t="shared" si="0"/>
        <v>8</v>
      </c>
      <c r="B10" s="5" t="s">
        <v>10</v>
      </c>
      <c r="C10" s="5">
        <v>6918</v>
      </c>
      <c r="D10" s="5">
        <v>2017</v>
      </c>
      <c r="E10" s="5" t="s">
        <v>25</v>
      </c>
      <c r="F10" s="5" t="s">
        <v>22</v>
      </c>
      <c r="G10" s="5">
        <v>4750</v>
      </c>
      <c r="H10" s="5" t="s">
        <v>68</v>
      </c>
      <c r="I10" s="5"/>
      <c r="J10" s="57"/>
    </row>
    <row r="11" spans="1:10" x14ac:dyDescent="0.25">
      <c r="A11" s="56">
        <f t="shared" si="0"/>
        <v>9</v>
      </c>
      <c r="B11" s="5" t="s">
        <v>10</v>
      </c>
      <c r="C11" s="5">
        <v>6979</v>
      </c>
      <c r="D11" s="5">
        <v>2017</v>
      </c>
      <c r="E11" s="5" t="s">
        <v>13</v>
      </c>
      <c r="F11" s="5" t="s">
        <v>22</v>
      </c>
      <c r="G11" s="5">
        <v>1250</v>
      </c>
      <c r="H11" s="5" t="s">
        <v>68</v>
      </c>
      <c r="I11" s="5"/>
      <c r="J11" s="57"/>
    </row>
    <row r="12" spans="1:10" x14ac:dyDescent="0.25">
      <c r="A12" s="56">
        <f t="shared" si="0"/>
        <v>10</v>
      </c>
      <c r="B12" s="5" t="s">
        <v>10</v>
      </c>
      <c r="C12" s="5">
        <v>6979</v>
      </c>
      <c r="D12" s="5">
        <v>2017</v>
      </c>
      <c r="E12" s="5" t="s">
        <v>25</v>
      </c>
      <c r="F12" s="5" t="s">
        <v>22</v>
      </c>
      <c r="G12" s="5">
        <v>4750</v>
      </c>
      <c r="H12" s="5" t="s">
        <v>68</v>
      </c>
      <c r="I12" s="5"/>
      <c r="J12" s="57"/>
    </row>
    <row r="13" spans="1:10" x14ac:dyDescent="0.25">
      <c r="A13" s="56">
        <f t="shared" si="0"/>
        <v>11</v>
      </c>
      <c r="B13" s="5" t="s">
        <v>10</v>
      </c>
      <c r="C13" s="5">
        <v>6981</v>
      </c>
      <c r="D13" s="5">
        <v>2017</v>
      </c>
      <c r="E13" s="5" t="s">
        <v>13</v>
      </c>
      <c r="F13" s="5" t="s">
        <v>22</v>
      </c>
      <c r="G13" s="5">
        <v>1250</v>
      </c>
      <c r="H13" s="5" t="s">
        <v>68</v>
      </c>
      <c r="I13" s="5"/>
      <c r="J13" s="57"/>
    </row>
    <row r="14" spans="1:10" x14ac:dyDescent="0.25">
      <c r="A14" s="56">
        <f t="shared" si="0"/>
        <v>12</v>
      </c>
      <c r="B14" s="5" t="s">
        <v>10</v>
      </c>
      <c r="C14" s="5">
        <v>6981</v>
      </c>
      <c r="D14" s="5">
        <v>2017</v>
      </c>
      <c r="E14" s="5" t="s">
        <v>25</v>
      </c>
      <c r="F14" s="5" t="s">
        <v>22</v>
      </c>
      <c r="G14" s="5">
        <v>4750</v>
      </c>
      <c r="H14" s="5" t="s">
        <v>68</v>
      </c>
      <c r="I14" s="5"/>
      <c r="J14" s="57"/>
    </row>
    <row r="15" spans="1:10" x14ac:dyDescent="0.25">
      <c r="A15" s="56">
        <f t="shared" si="0"/>
        <v>13</v>
      </c>
      <c r="B15" s="5" t="s">
        <v>10</v>
      </c>
      <c r="C15" s="5">
        <v>8096</v>
      </c>
      <c r="D15" s="5">
        <v>2017</v>
      </c>
      <c r="E15" s="5" t="s">
        <v>13</v>
      </c>
      <c r="F15" s="5" t="s">
        <v>22</v>
      </c>
      <c r="G15" s="5">
        <v>1250</v>
      </c>
      <c r="H15" s="5" t="s">
        <v>68</v>
      </c>
      <c r="I15" s="5"/>
      <c r="J15" s="57"/>
    </row>
    <row r="16" spans="1:10" x14ac:dyDescent="0.25">
      <c r="A16" s="56">
        <f t="shared" si="0"/>
        <v>14</v>
      </c>
      <c r="B16" s="5" t="s">
        <v>10</v>
      </c>
      <c r="C16" s="5">
        <v>9495</v>
      </c>
      <c r="D16" s="5">
        <v>2017</v>
      </c>
      <c r="E16" s="5" t="s">
        <v>13</v>
      </c>
      <c r="F16" s="5" t="s">
        <v>22</v>
      </c>
      <c r="G16" s="5">
        <v>1250</v>
      </c>
      <c r="H16" s="5" t="s">
        <v>68</v>
      </c>
      <c r="I16" s="5"/>
      <c r="J16" s="57"/>
    </row>
    <row r="17" spans="1:10" x14ac:dyDescent="0.25">
      <c r="A17" s="56">
        <f t="shared" si="0"/>
        <v>15</v>
      </c>
      <c r="B17" s="5" t="s">
        <v>10</v>
      </c>
      <c r="C17" s="5">
        <v>9495</v>
      </c>
      <c r="D17" s="5">
        <v>2017</v>
      </c>
      <c r="E17" s="5" t="s">
        <v>25</v>
      </c>
      <c r="F17" s="5" t="s">
        <v>22</v>
      </c>
      <c r="G17" s="5">
        <v>4750</v>
      </c>
      <c r="H17" s="5" t="s">
        <v>68</v>
      </c>
      <c r="I17" s="5"/>
      <c r="J17" s="57"/>
    </row>
    <row r="18" spans="1:10" x14ac:dyDescent="0.25">
      <c r="A18" s="56">
        <f t="shared" si="0"/>
        <v>16</v>
      </c>
      <c r="B18" s="5" t="s">
        <v>10</v>
      </c>
      <c r="C18" s="5">
        <v>9499</v>
      </c>
      <c r="D18" s="5">
        <v>2017</v>
      </c>
      <c r="E18" s="5" t="s">
        <v>13</v>
      </c>
      <c r="F18" s="5" t="s">
        <v>22</v>
      </c>
      <c r="G18" s="5">
        <v>1250</v>
      </c>
      <c r="H18" s="5" t="s">
        <v>68</v>
      </c>
      <c r="I18" s="5"/>
      <c r="J18" s="57"/>
    </row>
    <row r="19" spans="1:10" x14ac:dyDescent="0.25">
      <c r="A19" s="56">
        <f t="shared" si="0"/>
        <v>17</v>
      </c>
      <c r="B19" s="5" t="s">
        <v>10</v>
      </c>
      <c r="C19" s="5">
        <v>9499</v>
      </c>
      <c r="D19" s="5">
        <v>2017</v>
      </c>
      <c r="E19" s="5" t="s">
        <v>25</v>
      </c>
      <c r="F19" s="5" t="s">
        <v>22</v>
      </c>
      <c r="G19" s="5">
        <v>4750</v>
      </c>
      <c r="H19" s="5" t="s">
        <v>68</v>
      </c>
      <c r="I19" s="5"/>
      <c r="J19" s="57"/>
    </row>
    <row r="20" spans="1:10" x14ac:dyDescent="0.25">
      <c r="A20" s="56">
        <f t="shared" si="0"/>
        <v>18</v>
      </c>
      <c r="B20" s="5" t="s">
        <v>10</v>
      </c>
      <c r="C20" s="5">
        <v>9508</v>
      </c>
      <c r="D20" s="5">
        <v>2017</v>
      </c>
      <c r="E20" s="5" t="s">
        <v>13</v>
      </c>
      <c r="F20" s="5" t="s">
        <v>22</v>
      </c>
      <c r="G20" s="5">
        <v>1250</v>
      </c>
      <c r="H20" s="5" t="s">
        <v>68</v>
      </c>
      <c r="I20" s="5"/>
      <c r="J20" s="57"/>
    </row>
    <row r="21" spans="1:10" x14ac:dyDescent="0.25">
      <c r="A21" s="56">
        <f t="shared" si="0"/>
        <v>19</v>
      </c>
      <c r="B21" s="5" t="s">
        <v>10</v>
      </c>
      <c r="C21" s="5">
        <v>10270</v>
      </c>
      <c r="D21" s="5">
        <v>2017</v>
      </c>
      <c r="E21" s="5" t="s">
        <v>26</v>
      </c>
      <c r="F21" s="5" t="s">
        <v>22</v>
      </c>
      <c r="G21" s="5">
        <v>2750</v>
      </c>
      <c r="H21" s="5" t="s">
        <v>68</v>
      </c>
      <c r="I21" s="5"/>
      <c r="J21" s="57"/>
    </row>
    <row r="22" spans="1:10" x14ac:dyDescent="0.25">
      <c r="A22" s="56">
        <f t="shared" si="0"/>
        <v>20</v>
      </c>
      <c r="B22" s="5" t="s">
        <v>10</v>
      </c>
      <c r="C22" s="5">
        <v>10389</v>
      </c>
      <c r="D22" s="5">
        <v>2017</v>
      </c>
      <c r="E22" s="5" t="s">
        <v>13</v>
      </c>
      <c r="F22" s="5" t="s">
        <v>22</v>
      </c>
      <c r="G22" s="5">
        <v>1250</v>
      </c>
      <c r="H22" s="5" t="s">
        <v>68</v>
      </c>
      <c r="I22" s="5"/>
      <c r="J22" s="57"/>
    </row>
    <row r="23" spans="1:10" x14ac:dyDescent="0.25">
      <c r="A23" s="56">
        <f t="shared" si="0"/>
        <v>21</v>
      </c>
      <c r="B23" s="5" t="s">
        <v>10</v>
      </c>
      <c r="C23" s="5">
        <v>10389</v>
      </c>
      <c r="D23" s="5">
        <v>2017</v>
      </c>
      <c r="E23" s="5" t="s">
        <v>25</v>
      </c>
      <c r="F23" s="5" t="s">
        <v>22</v>
      </c>
      <c r="G23" s="5">
        <v>4750</v>
      </c>
      <c r="H23" s="5" t="s">
        <v>68</v>
      </c>
      <c r="I23" s="5"/>
      <c r="J23" s="57"/>
    </row>
    <row r="24" spans="1:10" x14ac:dyDescent="0.25">
      <c r="A24" s="56">
        <f t="shared" si="0"/>
        <v>22</v>
      </c>
      <c r="B24" s="5" t="s">
        <v>10</v>
      </c>
      <c r="C24" s="5">
        <v>10390</v>
      </c>
      <c r="D24" s="5">
        <v>2017</v>
      </c>
      <c r="E24" s="5" t="s">
        <v>13</v>
      </c>
      <c r="F24" s="5" t="s">
        <v>22</v>
      </c>
      <c r="G24" s="5">
        <v>1250</v>
      </c>
      <c r="H24" s="5" t="s">
        <v>68</v>
      </c>
      <c r="I24" s="5"/>
      <c r="J24" s="57"/>
    </row>
    <row r="25" spans="1:10" x14ac:dyDescent="0.25">
      <c r="A25" s="56">
        <f t="shared" si="0"/>
        <v>23</v>
      </c>
      <c r="B25" s="5" t="s">
        <v>10</v>
      </c>
      <c r="C25" s="5">
        <v>10390</v>
      </c>
      <c r="D25" s="5">
        <v>2017</v>
      </c>
      <c r="E25" s="5" t="s">
        <v>25</v>
      </c>
      <c r="F25" s="5" t="s">
        <v>22</v>
      </c>
      <c r="G25" s="5">
        <v>4750</v>
      </c>
      <c r="H25" s="5" t="s">
        <v>68</v>
      </c>
      <c r="I25" s="5"/>
      <c r="J25" s="57"/>
    </row>
    <row r="26" spans="1:10" x14ac:dyDescent="0.25">
      <c r="A26" s="56">
        <f t="shared" si="0"/>
        <v>24</v>
      </c>
      <c r="B26" s="5" t="s">
        <v>10</v>
      </c>
      <c r="C26" s="5">
        <v>13534</v>
      </c>
      <c r="D26" s="5">
        <v>2017</v>
      </c>
      <c r="E26" s="5" t="s">
        <v>26</v>
      </c>
      <c r="F26" s="5" t="s">
        <v>22</v>
      </c>
      <c r="G26" s="5">
        <v>2750</v>
      </c>
      <c r="H26" s="5" t="s">
        <v>68</v>
      </c>
      <c r="I26" s="5"/>
      <c r="J26" s="57"/>
    </row>
    <row r="27" spans="1:10" x14ac:dyDescent="0.25">
      <c r="A27" s="56">
        <f t="shared" si="0"/>
        <v>25</v>
      </c>
      <c r="B27" s="5" t="s">
        <v>10</v>
      </c>
      <c r="C27" s="5">
        <v>14082</v>
      </c>
      <c r="D27" s="5">
        <v>2017</v>
      </c>
      <c r="E27" s="5" t="s">
        <v>13</v>
      </c>
      <c r="F27" s="5" t="s">
        <v>22</v>
      </c>
      <c r="G27" s="5">
        <v>1250</v>
      </c>
      <c r="H27" s="5" t="s">
        <v>68</v>
      </c>
      <c r="I27" s="5"/>
      <c r="J27" s="57"/>
    </row>
    <row r="28" spans="1:10" x14ac:dyDescent="0.25">
      <c r="A28" s="56">
        <f t="shared" si="0"/>
        <v>26</v>
      </c>
      <c r="B28" s="5" t="s">
        <v>10</v>
      </c>
      <c r="C28" s="5">
        <v>14082</v>
      </c>
      <c r="D28" s="5">
        <v>2017</v>
      </c>
      <c r="E28" s="5" t="s">
        <v>25</v>
      </c>
      <c r="F28" s="5" t="s">
        <v>22</v>
      </c>
      <c r="G28" s="5">
        <v>4750</v>
      </c>
      <c r="H28" s="5" t="s">
        <v>68</v>
      </c>
      <c r="I28" s="5"/>
      <c r="J28" s="57"/>
    </row>
    <row r="29" spans="1:10" x14ac:dyDescent="0.25">
      <c r="A29" s="56">
        <f t="shared" si="0"/>
        <v>27</v>
      </c>
      <c r="B29" s="5" t="s">
        <v>10</v>
      </c>
      <c r="C29" s="5">
        <v>14083</v>
      </c>
      <c r="D29" s="5">
        <v>2017</v>
      </c>
      <c r="E29" s="5" t="s">
        <v>13</v>
      </c>
      <c r="F29" s="5" t="s">
        <v>22</v>
      </c>
      <c r="G29" s="5">
        <v>1250</v>
      </c>
      <c r="H29" s="5" t="s">
        <v>68</v>
      </c>
      <c r="I29" s="5"/>
      <c r="J29" s="57"/>
    </row>
    <row r="30" spans="1:10" x14ac:dyDescent="0.25">
      <c r="A30" s="56">
        <f t="shared" si="0"/>
        <v>28</v>
      </c>
      <c r="B30" s="5" t="s">
        <v>10</v>
      </c>
      <c r="C30" s="5">
        <v>14083</v>
      </c>
      <c r="D30" s="5">
        <v>2017</v>
      </c>
      <c r="E30" s="5" t="s">
        <v>25</v>
      </c>
      <c r="F30" s="5" t="s">
        <v>22</v>
      </c>
      <c r="G30" s="5">
        <v>4750</v>
      </c>
      <c r="H30" s="5" t="s">
        <v>68</v>
      </c>
      <c r="I30" s="5"/>
      <c r="J30" s="57"/>
    </row>
    <row r="31" spans="1:10" x14ac:dyDescent="0.25">
      <c r="A31" s="56">
        <f t="shared" si="0"/>
        <v>29</v>
      </c>
      <c r="B31" s="5" t="s">
        <v>10</v>
      </c>
      <c r="C31" s="5">
        <v>14652</v>
      </c>
      <c r="D31" s="5">
        <v>2017</v>
      </c>
      <c r="E31" s="5" t="s">
        <v>13</v>
      </c>
      <c r="F31" s="5" t="s">
        <v>22</v>
      </c>
      <c r="G31" s="5">
        <v>1250</v>
      </c>
      <c r="H31" s="5" t="s">
        <v>68</v>
      </c>
      <c r="I31" s="5"/>
      <c r="J31" s="57"/>
    </row>
    <row r="32" spans="1:10" x14ac:dyDescent="0.25">
      <c r="A32" s="56">
        <f t="shared" si="0"/>
        <v>30</v>
      </c>
      <c r="B32" s="5" t="s">
        <v>10</v>
      </c>
      <c r="C32" s="5">
        <v>14652</v>
      </c>
      <c r="D32" s="5">
        <v>2017</v>
      </c>
      <c r="E32" s="5" t="s">
        <v>25</v>
      </c>
      <c r="F32" s="5" t="s">
        <v>22</v>
      </c>
      <c r="G32" s="5">
        <v>4750</v>
      </c>
      <c r="H32" s="5" t="s">
        <v>68</v>
      </c>
      <c r="I32" s="5"/>
      <c r="J32" s="57"/>
    </row>
    <row r="33" spans="1:10" x14ac:dyDescent="0.25">
      <c r="A33" s="56">
        <f t="shared" si="0"/>
        <v>31</v>
      </c>
      <c r="B33" s="5" t="s">
        <v>10</v>
      </c>
      <c r="C33" s="5">
        <v>14660</v>
      </c>
      <c r="D33" s="5">
        <v>2017</v>
      </c>
      <c r="E33" s="5" t="s">
        <v>13</v>
      </c>
      <c r="F33" s="5" t="s">
        <v>22</v>
      </c>
      <c r="G33" s="5">
        <v>1250</v>
      </c>
      <c r="H33" s="5" t="s">
        <v>68</v>
      </c>
      <c r="I33" s="5"/>
      <c r="J33" s="57"/>
    </row>
    <row r="34" spans="1:10" x14ac:dyDescent="0.25">
      <c r="A34" s="56">
        <f t="shared" si="0"/>
        <v>32</v>
      </c>
      <c r="B34" s="5" t="s">
        <v>10</v>
      </c>
      <c r="C34" s="5">
        <v>14660</v>
      </c>
      <c r="D34" s="5">
        <v>2017</v>
      </c>
      <c r="E34" s="5" t="s">
        <v>25</v>
      </c>
      <c r="F34" s="5" t="s">
        <v>22</v>
      </c>
      <c r="G34" s="5">
        <v>4750</v>
      </c>
      <c r="H34" s="5" t="s">
        <v>68</v>
      </c>
      <c r="I34" s="5"/>
      <c r="J34" s="57"/>
    </row>
    <row r="35" spans="1:10" x14ac:dyDescent="0.25">
      <c r="A35" s="56">
        <f t="shared" si="0"/>
        <v>33</v>
      </c>
      <c r="B35" s="5" t="s">
        <v>10</v>
      </c>
      <c r="C35" s="5">
        <v>14661</v>
      </c>
      <c r="D35" s="5">
        <v>2017</v>
      </c>
      <c r="E35" s="5" t="s">
        <v>13</v>
      </c>
      <c r="F35" s="5" t="s">
        <v>22</v>
      </c>
      <c r="G35" s="5">
        <v>1250</v>
      </c>
      <c r="H35" s="5" t="s">
        <v>68</v>
      </c>
      <c r="I35" s="5"/>
      <c r="J35" s="57"/>
    </row>
    <row r="36" spans="1:10" x14ac:dyDescent="0.25">
      <c r="A36" s="56">
        <f t="shared" si="0"/>
        <v>34</v>
      </c>
      <c r="B36" s="5" t="s">
        <v>10</v>
      </c>
      <c r="C36" s="5">
        <v>14765</v>
      </c>
      <c r="D36" s="5">
        <v>2017</v>
      </c>
      <c r="E36" s="5" t="s">
        <v>25</v>
      </c>
      <c r="F36" s="5" t="s">
        <v>22</v>
      </c>
      <c r="G36" s="5">
        <v>4750</v>
      </c>
      <c r="H36" s="5" t="s">
        <v>68</v>
      </c>
      <c r="I36" s="5"/>
      <c r="J36" s="57"/>
    </row>
    <row r="37" spans="1:10" x14ac:dyDescent="0.25">
      <c r="A37" s="56">
        <f t="shared" si="0"/>
        <v>35</v>
      </c>
      <c r="B37" s="5" t="s">
        <v>10</v>
      </c>
      <c r="C37" s="5">
        <v>14947</v>
      </c>
      <c r="D37" s="5">
        <v>2017</v>
      </c>
      <c r="E37" s="5" t="s">
        <v>25</v>
      </c>
      <c r="F37" s="5" t="s">
        <v>22</v>
      </c>
      <c r="G37" s="5">
        <v>4750</v>
      </c>
      <c r="H37" s="5" t="s">
        <v>68</v>
      </c>
      <c r="I37" s="5"/>
      <c r="J37" s="57"/>
    </row>
    <row r="38" spans="1:10" x14ac:dyDescent="0.25">
      <c r="A38" s="56">
        <f t="shared" si="0"/>
        <v>36</v>
      </c>
      <c r="B38" s="5" t="s">
        <v>10</v>
      </c>
      <c r="C38" s="5">
        <v>14947</v>
      </c>
      <c r="D38" s="5">
        <v>2017</v>
      </c>
      <c r="E38" s="5" t="s">
        <v>13</v>
      </c>
      <c r="F38" s="5" t="s">
        <v>22</v>
      </c>
      <c r="G38" s="5">
        <v>1250</v>
      </c>
      <c r="H38" s="5" t="s">
        <v>68</v>
      </c>
      <c r="I38" s="5"/>
      <c r="J38" s="57"/>
    </row>
    <row r="39" spans="1:10" x14ac:dyDescent="0.25">
      <c r="A39" s="56">
        <f t="shared" si="0"/>
        <v>37</v>
      </c>
      <c r="B39" s="5" t="s">
        <v>10</v>
      </c>
      <c r="C39" s="5">
        <v>14956</v>
      </c>
      <c r="D39" s="5">
        <v>2017</v>
      </c>
      <c r="E39" s="5" t="s">
        <v>13</v>
      </c>
      <c r="F39" s="5" t="s">
        <v>22</v>
      </c>
      <c r="G39" s="5">
        <v>1250</v>
      </c>
      <c r="H39" s="5" t="s">
        <v>68</v>
      </c>
      <c r="I39" s="5"/>
      <c r="J39" s="57"/>
    </row>
    <row r="40" spans="1:10" x14ac:dyDescent="0.25">
      <c r="A40" s="56">
        <f t="shared" si="0"/>
        <v>38</v>
      </c>
      <c r="B40" s="5" t="s">
        <v>10</v>
      </c>
      <c r="C40" s="5">
        <v>14956</v>
      </c>
      <c r="D40" s="5">
        <v>2017</v>
      </c>
      <c r="E40" s="5" t="s">
        <v>25</v>
      </c>
      <c r="F40" s="5" t="s">
        <v>22</v>
      </c>
      <c r="G40" s="5">
        <v>4750</v>
      </c>
      <c r="H40" s="5" t="s">
        <v>68</v>
      </c>
      <c r="I40" s="5"/>
      <c r="J40" s="57"/>
    </row>
    <row r="41" spans="1:10" x14ac:dyDescent="0.25">
      <c r="A41" s="56">
        <f t="shared" si="0"/>
        <v>39</v>
      </c>
      <c r="B41" s="5" t="s">
        <v>10</v>
      </c>
      <c r="C41" s="5">
        <v>16504</v>
      </c>
      <c r="D41" s="5">
        <v>2017</v>
      </c>
      <c r="E41" s="5" t="s">
        <v>26</v>
      </c>
      <c r="F41" s="5" t="s">
        <v>22</v>
      </c>
      <c r="G41" s="5">
        <v>10000</v>
      </c>
      <c r="H41" s="5" t="s">
        <v>68</v>
      </c>
      <c r="I41" s="5"/>
      <c r="J41" s="57"/>
    </row>
    <row r="42" spans="1:10" x14ac:dyDescent="0.25">
      <c r="A42" s="56">
        <f t="shared" si="0"/>
        <v>40</v>
      </c>
      <c r="B42" s="5" t="s">
        <v>10</v>
      </c>
      <c r="C42" s="5">
        <v>16506</v>
      </c>
      <c r="D42" s="5">
        <v>2017</v>
      </c>
      <c r="E42" s="5" t="s">
        <v>25</v>
      </c>
      <c r="F42" s="5" t="s">
        <v>22</v>
      </c>
      <c r="G42" s="5">
        <v>4750</v>
      </c>
      <c r="H42" s="5" t="s">
        <v>68</v>
      </c>
      <c r="I42" s="5"/>
      <c r="J42" s="57"/>
    </row>
    <row r="43" spans="1:10" x14ac:dyDescent="0.25">
      <c r="A43" s="56">
        <f t="shared" si="0"/>
        <v>41</v>
      </c>
      <c r="B43" s="5" t="s">
        <v>10</v>
      </c>
      <c r="C43" s="5">
        <v>17825</v>
      </c>
      <c r="D43" s="5">
        <v>2017</v>
      </c>
      <c r="E43" s="5" t="s">
        <v>13</v>
      </c>
      <c r="F43" s="5" t="s">
        <v>22</v>
      </c>
      <c r="G43" s="5">
        <v>1250</v>
      </c>
      <c r="H43" s="5" t="s">
        <v>68</v>
      </c>
      <c r="I43" s="5"/>
      <c r="J43" s="57"/>
    </row>
    <row r="44" spans="1:10" x14ac:dyDescent="0.25">
      <c r="A44" s="56">
        <f t="shared" si="0"/>
        <v>42</v>
      </c>
      <c r="B44" s="5" t="s">
        <v>10</v>
      </c>
      <c r="C44" s="5">
        <v>17862</v>
      </c>
      <c r="D44" s="5">
        <v>2017</v>
      </c>
      <c r="E44" s="5" t="s">
        <v>13</v>
      </c>
      <c r="F44" s="5" t="s">
        <v>22</v>
      </c>
      <c r="G44" s="5">
        <v>1250</v>
      </c>
      <c r="H44" s="5" t="s">
        <v>68</v>
      </c>
      <c r="I44" s="5"/>
      <c r="J44" s="57"/>
    </row>
    <row r="45" spans="1:10" x14ac:dyDescent="0.25">
      <c r="A45" s="56">
        <f t="shared" si="0"/>
        <v>43</v>
      </c>
      <c r="B45" s="5" t="s">
        <v>10</v>
      </c>
      <c r="C45" s="5">
        <v>17915</v>
      </c>
      <c r="D45" s="5">
        <v>2017</v>
      </c>
      <c r="E45" s="5" t="s">
        <v>13</v>
      </c>
      <c r="F45" s="5" t="s">
        <v>22</v>
      </c>
      <c r="G45" s="5">
        <v>1250</v>
      </c>
      <c r="H45" s="5" t="s">
        <v>68</v>
      </c>
      <c r="I45" s="5"/>
      <c r="J45" s="57"/>
    </row>
    <row r="46" spans="1:10" x14ac:dyDescent="0.25">
      <c r="A46" s="56">
        <f t="shared" si="0"/>
        <v>44</v>
      </c>
      <c r="B46" s="5" t="s">
        <v>10</v>
      </c>
      <c r="C46" s="5">
        <v>19596</v>
      </c>
      <c r="D46" s="5">
        <v>2017</v>
      </c>
      <c r="E46" s="5" t="s">
        <v>13</v>
      </c>
      <c r="F46" s="5" t="s">
        <v>22</v>
      </c>
      <c r="G46" s="5">
        <v>1250</v>
      </c>
      <c r="H46" s="5" t="s">
        <v>68</v>
      </c>
      <c r="I46" s="5"/>
      <c r="J46" s="57"/>
    </row>
    <row r="47" spans="1:10" x14ac:dyDescent="0.25">
      <c r="A47" s="56">
        <f t="shared" si="0"/>
        <v>45</v>
      </c>
      <c r="B47" s="5" t="s">
        <v>10</v>
      </c>
      <c r="C47" s="5">
        <v>20086</v>
      </c>
      <c r="D47" s="5">
        <v>2017</v>
      </c>
      <c r="E47" s="5" t="s">
        <v>13</v>
      </c>
      <c r="F47" s="5" t="s">
        <v>22</v>
      </c>
      <c r="G47" s="5">
        <v>1250</v>
      </c>
      <c r="H47" s="5" t="s">
        <v>68</v>
      </c>
      <c r="I47" s="5"/>
      <c r="J47" s="57"/>
    </row>
    <row r="48" spans="1:10" x14ac:dyDescent="0.25">
      <c r="A48" s="56">
        <f t="shared" si="0"/>
        <v>46</v>
      </c>
      <c r="B48" s="5" t="s">
        <v>10</v>
      </c>
      <c r="C48" s="5">
        <v>20641</v>
      </c>
      <c r="D48" s="5">
        <v>2017</v>
      </c>
      <c r="E48" s="5" t="s">
        <v>13</v>
      </c>
      <c r="F48" s="5" t="s">
        <v>22</v>
      </c>
      <c r="G48" s="5">
        <v>1250</v>
      </c>
      <c r="H48" s="5" t="s">
        <v>68</v>
      </c>
      <c r="I48" s="5"/>
      <c r="J48" s="57"/>
    </row>
    <row r="49" spans="1:10" x14ac:dyDescent="0.25">
      <c r="A49" s="56">
        <f t="shared" si="0"/>
        <v>47</v>
      </c>
      <c r="B49" s="5" t="s">
        <v>10</v>
      </c>
      <c r="C49" s="5">
        <v>22908</v>
      </c>
      <c r="D49" s="5">
        <v>2017</v>
      </c>
      <c r="E49" s="5" t="s">
        <v>13</v>
      </c>
      <c r="F49" s="5" t="s">
        <v>22</v>
      </c>
      <c r="G49" s="5">
        <v>1250</v>
      </c>
      <c r="H49" s="5" t="s">
        <v>68</v>
      </c>
      <c r="I49" s="5"/>
      <c r="J49" s="57"/>
    </row>
    <row r="50" spans="1:10" x14ac:dyDescent="0.25">
      <c r="A50" s="56">
        <f t="shared" si="0"/>
        <v>48</v>
      </c>
      <c r="B50" s="5" t="s">
        <v>10</v>
      </c>
      <c r="C50" s="5">
        <v>23318</v>
      </c>
      <c r="D50" s="5">
        <v>2017</v>
      </c>
      <c r="E50" s="5" t="s">
        <v>13</v>
      </c>
      <c r="F50" s="5" t="s">
        <v>22</v>
      </c>
      <c r="G50" s="5">
        <v>1250</v>
      </c>
      <c r="H50" s="5" t="s">
        <v>68</v>
      </c>
      <c r="I50" s="5"/>
      <c r="J50" s="57"/>
    </row>
    <row r="51" spans="1:10" x14ac:dyDescent="0.25">
      <c r="A51" s="56">
        <f t="shared" si="0"/>
        <v>49</v>
      </c>
      <c r="B51" s="5" t="s">
        <v>10</v>
      </c>
      <c r="C51" s="5">
        <v>24274</v>
      </c>
      <c r="D51" s="5">
        <v>2017</v>
      </c>
      <c r="E51" s="5" t="s">
        <v>26</v>
      </c>
      <c r="F51" s="5" t="s">
        <v>22</v>
      </c>
      <c r="G51" s="5">
        <v>2750</v>
      </c>
      <c r="H51" s="5" t="s">
        <v>68</v>
      </c>
      <c r="I51" s="5"/>
      <c r="J51" s="57"/>
    </row>
    <row r="52" spans="1:10" x14ac:dyDescent="0.25">
      <c r="A52" s="56">
        <f t="shared" si="0"/>
        <v>50</v>
      </c>
      <c r="B52" s="5" t="s">
        <v>10</v>
      </c>
      <c r="C52" s="5">
        <v>24302</v>
      </c>
      <c r="D52" s="5">
        <v>2017</v>
      </c>
      <c r="E52" s="5" t="s">
        <v>26</v>
      </c>
      <c r="F52" s="5" t="s">
        <v>22</v>
      </c>
      <c r="G52" s="5">
        <v>2750</v>
      </c>
      <c r="H52" s="5" t="s">
        <v>68</v>
      </c>
      <c r="I52" s="5"/>
      <c r="J52" s="57"/>
    </row>
    <row r="53" spans="1:10" x14ac:dyDescent="0.25">
      <c r="A53" s="56">
        <f t="shared" si="0"/>
        <v>51</v>
      </c>
      <c r="B53" s="5" t="s">
        <v>10</v>
      </c>
      <c r="C53" s="5">
        <v>25352</v>
      </c>
      <c r="D53" s="5">
        <v>2017</v>
      </c>
      <c r="E53" s="5" t="s">
        <v>26</v>
      </c>
      <c r="F53" s="5" t="s">
        <v>22</v>
      </c>
      <c r="G53" s="5">
        <v>2750</v>
      </c>
      <c r="H53" s="5" t="s">
        <v>68</v>
      </c>
      <c r="I53" s="5"/>
      <c r="J53" s="57"/>
    </row>
    <row r="54" spans="1:10" x14ac:dyDescent="0.25">
      <c r="A54" s="56">
        <f t="shared" si="0"/>
        <v>52</v>
      </c>
      <c r="B54" s="5" t="s">
        <v>10</v>
      </c>
      <c r="C54" s="5">
        <v>28295</v>
      </c>
      <c r="D54" s="5">
        <v>2017</v>
      </c>
      <c r="E54" s="5" t="s">
        <v>26</v>
      </c>
      <c r="F54" s="5" t="s">
        <v>22</v>
      </c>
      <c r="G54" s="5">
        <v>10000</v>
      </c>
      <c r="H54" s="5" t="s">
        <v>68</v>
      </c>
      <c r="I54" s="5"/>
      <c r="J54" s="57"/>
    </row>
    <row r="55" spans="1:10" x14ac:dyDescent="0.25">
      <c r="A55" s="56">
        <f t="shared" si="0"/>
        <v>53</v>
      </c>
      <c r="B55" s="5" t="s">
        <v>10</v>
      </c>
      <c r="C55" s="5">
        <v>29126</v>
      </c>
      <c r="D55" s="5">
        <v>2017</v>
      </c>
      <c r="E55" s="5" t="s">
        <v>13</v>
      </c>
      <c r="F55" s="5" t="s">
        <v>22</v>
      </c>
      <c r="G55" s="5">
        <v>1250</v>
      </c>
      <c r="H55" s="5" t="s">
        <v>68</v>
      </c>
      <c r="I55" s="5"/>
      <c r="J55" s="57"/>
    </row>
    <row r="56" spans="1:10" x14ac:dyDescent="0.25">
      <c r="A56" s="56">
        <f t="shared" si="0"/>
        <v>54</v>
      </c>
      <c r="B56" s="5" t="s">
        <v>10</v>
      </c>
      <c r="C56" s="5">
        <v>29295</v>
      </c>
      <c r="D56" s="5">
        <v>2017</v>
      </c>
      <c r="E56" s="5" t="s">
        <v>13</v>
      </c>
      <c r="F56" s="5" t="s">
        <v>22</v>
      </c>
      <c r="G56" s="5">
        <v>1250</v>
      </c>
      <c r="H56" s="5" t="s">
        <v>68</v>
      </c>
      <c r="I56" s="5"/>
      <c r="J56" s="57"/>
    </row>
    <row r="57" spans="1:10" x14ac:dyDescent="0.25">
      <c r="A57" s="56">
        <f t="shared" si="0"/>
        <v>55</v>
      </c>
      <c r="B57" s="5" t="s">
        <v>10</v>
      </c>
      <c r="C57" s="5">
        <v>30341</v>
      </c>
      <c r="D57" s="5">
        <v>2017</v>
      </c>
      <c r="E57" s="5" t="s">
        <v>13</v>
      </c>
      <c r="F57" s="5" t="s">
        <v>22</v>
      </c>
      <c r="G57" s="5">
        <v>1250</v>
      </c>
      <c r="H57" s="5" t="s">
        <v>68</v>
      </c>
      <c r="I57" s="5"/>
      <c r="J57" s="57"/>
    </row>
    <row r="58" spans="1:10" x14ac:dyDescent="0.25">
      <c r="A58" s="56">
        <f t="shared" si="0"/>
        <v>56</v>
      </c>
      <c r="B58" s="5" t="s">
        <v>10</v>
      </c>
      <c r="C58" s="5">
        <v>32106</v>
      </c>
      <c r="D58" s="5">
        <v>2017</v>
      </c>
      <c r="E58" s="5" t="s">
        <v>13</v>
      </c>
      <c r="F58" s="5" t="s">
        <v>22</v>
      </c>
      <c r="G58" s="5">
        <v>1250</v>
      </c>
      <c r="H58" s="5" t="s">
        <v>68</v>
      </c>
      <c r="I58" s="5"/>
      <c r="J58" s="57"/>
    </row>
    <row r="59" spans="1:10" x14ac:dyDescent="0.25">
      <c r="A59" s="56">
        <f t="shared" si="0"/>
        <v>57</v>
      </c>
      <c r="B59" s="5" t="s">
        <v>10</v>
      </c>
      <c r="C59" s="5">
        <v>32134</v>
      </c>
      <c r="D59" s="5">
        <v>2017</v>
      </c>
      <c r="E59" s="5" t="s">
        <v>13</v>
      </c>
      <c r="F59" s="5" t="s">
        <v>22</v>
      </c>
      <c r="G59" s="5">
        <v>5000</v>
      </c>
      <c r="H59" s="5" t="s">
        <v>68</v>
      </c>
      <c r="I59" s="5"/>
      <c r="J59" s="57"/>
    </row>
    <row r="60" spans="1:10" x14ac:dyDescent="0.25">
      <c r="A60" s="56">
        <f t="shared" si="0"/>
        <v>58</v>
      </c>
      <c r="B60" s="5" t="s">
        <v>10</v>
      </c>
      <c r="C60" s="5">
        <v>33691</v>
      </c>
      <c r="D60" s="5">
        <v>2017</v>
      </c>
      <c r="E60" s="5" t="s">
        <v>13</v>
      </c>
      <c r="F60" s="5" t="s">
        <v>22</v>
      </c>
      <c r="G60" s="5">
        <v>1250</v>
      </c>
      <c r="H60" s="5" t="s">
        <v>68</v>
      </c>
      <c r="I60" s="5"/>
      <c r="J60" s="57"/>
    </row>
    <row r="61" spans="1:10" x14ac:dyDescent="0.25">
      <c r="A61" s="56">
        <f t="shared" si="0"/>
        <v>59</v>
      </c>
      <c r="B61" s="5" t="s">
        <v>10</v>
      </c>
      <c r="C61" s="5">
        <v>33698</v>
      </c>
      <c r="D61" s="5">
        <v>2017</v>
      </c>
      <c r="E61" s="5" t="s">
        <v>13</v>
      </c>
      <c r="F61" s="5" t="s">
        <v>22</v>
      </c>
      <c r="G61" s="5">
        <v>1250</v>
      </c>
      <c r="H61" s="5" t="s">
        <v>68</v>
      </c>
      <c r="I61" s="5"/>
      <c r="J61" s="57"/>
    </row>
    <row r="62" spans="1:10" x14ac:dyDescent="0.25">
      <c r="A62" s="56">
        <f t="shared" si="0"/>
        <v>60</v>
      </c>
      <c r="B62" s="5" t="s">
        <v>10</v>
      </c>
      <c r="C62" s="5">
        <v>33719</v>
      </c>
      <c r="D62" s="5">
        <v>2017</v>
      </c>
      <c r="E62" s="5" t="s">
        <v>13</v>
      </c>
      <c r="F62" s="5" t="s">
        <v>22</v>
      </c>
      <c r="G62" s="5">
        <v>1250</v>
      </c>
      <c r="H62" s="5" t="s">
        <v>68</v>
      </c>
      <c r="I62" s="5"/>
      <c r="J62" s="57"/>
    </row>
    <row r="63" spans="1:10" x14ac:dyDescent="0.25">
      <c r="A63" s="56">
        <f t="shared" si="0"/>
        <v>61</v>
      </c>
      <c r="B63" s="5" t="s">
        <v>10</v>
      </c>
      <c r="C63" s="5">
        <v>33725</v>
      </c>
      <c r="D63" s="5">
        <v>2017</v>
      </c>
      <c r="E63" s="5" t="s">
        <v>13</v>
      </c>
      <c r="F63" s="5" t="s">
        <v>22</v>
      </c>
      <c r="G63" s="5">
        <v>1250</v>
      </c>
      <c r="H63" s="5" t="s">
        <v>68</v>
      </c>
      <c r="I63" s="5"/>
      <c r="J63" s="57"/>
    </row>
    <row r="64" spans="1:10" x14ac:dyDescent="0.25">
      <c r="A64" s="56">
        <f t="shared" si="0"/>
        <v>62</v>
      </c>
      <c r="B64" s="5" t="s">
        <v>10</v>
      </c>
      <c r="C64" s="5">
        <v>38690</v>
      </c>
      <c r="D64" s="5">
        <v>2017</v>
      </c>
      <c r="E64" s="5" t="s">
        <v>13</v>
      </c>
      <c r="F64" s="5" t="s">
        <v>22</v>
      </c>
      <c r="G64" s="5">
        <v>1250</v>
      </c>
      <c r="H64" s="5" t="s">
        <v>68</v>
      </c>
      <c r="I64" s="5"/>
      <c r="J64" s="57"/>
    </row>
    <row r="65" spans="1:10" x14ac:dyDescent="0.25">
      <c r="A65" s="56">
        <f t="shared" si="0"/>
        <v>63</v>
      </c>
      <c r="B65" s="5" t="s">
        <v>10</v>
      </c>
      <c r="C65" s="5">
        <v>40002</v>
      </c>
      <c r="D65" s="5">
        <v>2017</v>
      </c>
      <c r="E65" s="5" t="s">
        <v>13</v>
      </c>
      <c r="F65" s="5" t="s">
        <v>22</v>
      </c>
      <c r="G65" s="5">
        <v>1250</v>
      </c>
      <c r="H65" s="5" t="s">
        <v>68</v>
      </c>
      <c r="I65" s="5"/>
      <c r="J65" s="57"/>
    </row>
    <row r="66" spans="1:10" x14ac:dyDescent="0.25">
      <c r="A66" s="56">
        <f t="shared" si="0"/>
        <v>64</v>
      </c>
      <c r="B66" s="5" t="s">
        <v>10</v>
      </c>
      <c r="C66" s="5">
        <v>42966</v>
      </c>
      <c r="D66" s="5">
        <v>2017</v>
      </c>
      <c r="E66" s="5" t="s">
        <v>13</v>
      </c>
      <c r="F66" s="5" t="s">
        <v>22</v>
      </c>
      <c r="G66" s="5">
        <v>1250</v>
      </c>
      <c r="H66" s="5" t="s">
        <v>68</v>
      </c>
      <c r="I66" s="5"/>
      <c r="J66" s="57"/>
    </row>
    <row r="67" spans="1:10" x14ac:dyDescent="0.25">
      <c r="A67" s="56">
        <f t="shared" si="0"/>
        <v>65</v>
      </c>
      <c r="B67" s="5" t="s">
        <v>10</v>
      </c>
      <c r="C67" s="5">
        <v>44540</v>
      </c>
      <c r="D67" s="5">
        <v>2017</v>
      </c>
      <c r="E67" s="5" t="s">
        <v>26</v>
      </c>
      <c r="F67" s="5" t="s">
        <v>22</v>
      </c>
      <c r="G67" s="5">
        <v>10000</v>
      </c>
      <c r="H67" s="5" t="s">
        <v>68</v>
      </c>
      <c r="I67" s="5"/>
      <c r="J67" s="57"/>
    </row>
    <row r="68" spans="1:10" x14ac:dyDescent="0.25">
      <c r="A68" s="56">
        <f t="shared" si="0"/>
        <v>66</v>
      </c>
      <c r="B68" s="5" t="s">
        <v>10</v>
      </c>
      <c r="C68" s="5">
        <v>44744</v>
      </c>
      <c r="D68" s="5">
        <v>2017</v>
      </c>
      <c r="E68" s="5" t="s">
        <v>13</v>
      </c>
      <c r="F68" s="5" t="s">
        <v>22</v>
      </c>
      <c r="G68" s="5">
        <v>5000</v>
      </c>
      <c r="H68" s="5" t="s">
        <v>68</v>
      </c>
      <c r="I68" s="5"/>
      <c r="J68" s="57"/>
    </row>
    <row r="69" spans="1:10" ht="15.75" thickBot="1" x14ac:dyDescent="0.3">
      <c r="A69" s="56">
        <f t="shared" ref="A69" si="1">A68+1</f>
        <v>67</v>
      </c>
      <c r="B69" s="53" t="s">
        <v>10</v>
      </c>
      <c r="C69" s="53">
        <v>44816</v>
      </c>
      <c r="D69" s="53">
        <v>2017</v>
      </c>
      <c r="E69" s="53" t="s">
        <v>13</v>
      </c>
      <c r="F69" s="53" t="s">
        <v>22</v>
      </c>
      <c r="G69" s="53">
        <v>5000</v>
      </c>
      <c r="H69" s="53" t="s">
        <v>68</v>
      </c>
      <c r="I69" s="53"/>
      <c r="J69" s="60"/>
    </row>
    <row r="70" spans="1:10" ht="15.75" thickBot="1" x14ac:dyDescent="0.3">
      <c r="A70" s="105" t="s">
        <v>81</v>
      </c>
      <c r="B70" s="106"/>
      <c r="C70" s="106"/>
      <c r="D70" s="106"/>
      <c r="E70" s="106"/>
      <c r="F70" s="107"/>
      <c r="G70" s="76">
        <f>SUBTOTAL(109,Table22[AMOUNT])</f>
        <v>184750</v>
      </c>
      <c r="H70" s="72"/>
      <c r="I70" s="73"/>
      <c r="J70" s="74"/>
    </row>
    <row r="73" spans="1:10" ht="15.75" thickBot="1" x14ac:dyDescent="0.3"/>
    <row r="74" spans="1:10" ht="15.75" x14ac:dyDescent="0.25">
      <c r="A74" s="117" t="s">
        <v>82</v>
      </c>
      <c r="B74" s="118"/>
      <c r="C74" s="118"/>
      <c r="D74" s="118"/>
      <c r="E74" s="118"/>
      <c r="F74" s="118"/>
      <c r="G74" s="118"/>
      <c r="H74" s="118"/>
      <c r="I74" s="118"/>
      <c r="J74" s="119"/>
    </row>
    <row r="75" spans="1:10" x14ac:dyDescent="0.25">
      <c r="A75" s="61" t="s">
        <v>0</v>
      </c>
      <c r="B75" s="55" t="s">
        <v>1</v>
      </c>
      <c r="C75" s="55" t="s">
        <v>2</v>
      </c>
      <c r="D75" s="55" t="s">
        <v>3</v>
      </c>
      <c r="E75" s="55" t="s">
        <v>5</v>
      </c>
      <c r="F75" s="55" t="s">
        <v>6</v>
      </c>
      <c r="G75" s="55" t="s">
        <v>57</v>
      </c>
      <c r="H75" s="55" t="s">
        <v>67</v>
      </c>
      <c r="I75" s="55" t="s">
        <v>59</v>
      </c>
      <c r="J75" s="62" t="s">
        <v>9</v>
      </c>
    </row>
    <row r="76" spans="1:10" x14ac:dyDescent="0.25">
      <c r="A76" s="56">
        <v>1</v>
      </c>
      <c r="B76" s="5" t="s">
        <v>10</v>
      </c>
      <c r="C76" s="5">
        <v>11822</v>
      </c>
      <c r="D76" s="5">
        <v>2017</v>
      </c>
      <c r="E76" s="5" t="s">
        <v>13</v>
      </c>
      <c r="F76" s="5" t="s">
        <v>22</v>
      </c>
      <c r="G76" s="5">
        <v>1250</v>
      </c>
      <c r="H76" s="5" t="s">
        <v>69</v>
      </c>
      <c r="I76" s="5"/>
      <c r="J76" s="57"/>
    </row>
    <row r="77" spans="1:10" x14ac:dyDescent="0.25">
      <c r="A77" s="56">
        <v>2</v>
      </c>
      <c r="B77" s="5" t="s">
        <v>10</v>
      </c>
      <c r="C77" s="5">
        <v>22131</v>
      </c>
      <c r="D77" s="5">
        <v>2017</v>
      </c>
      <c r="E77" s="5" t="s">
        <v>13</v>
      </c>
      <c r="F77" s="5" t="s">
        <v>22</v>
      </c>
      <c r="G77" s="5">
        <v>1250</v>
      </c>
      <c r="H77" s="5" t="s">
        <v>69</v>
      </c>
      <c r="I77" s="5"/>
      <c r="J77" s="57"/>
    </row>
    <row r="78" spans="1:10" x14ac:dyDescent="0.25">
      <c r="A78" s="56">
        <v>3</v>
      </c>
      <c r="B78" s="5" t="s">
        <v>10</v>
      </c>
      <c r="C78" s="5">
        <v>22682</v>
      </c>
      <c r="D78" s="5">
        <v>2017</v>
      </c>
      <c r="E78" s="5" t="s">
        <v>13</v>
      </c>
      <c r="F78" s="5" t="s">
        <v>22</v>
      </c>
      <c r="G78" s="5">
        <v>1250</v>
      </c>
      <c r="H78" s="5" t="s">
        <v>69</v>
      </c>
      <c r="I78" s="5"/>
      <c r="J78" s="57"/>
    </row>
    <row r="79" spans="1:10" ht="15.75" thickBot="1" x14ac:dyDescent="0.3">
      <c r="A79" s="84">
        <v>4</v>
      </c>
      <c r="B79" s="58" t="s">
        <v>10</v>
      </c>
      <c r="C79" s="58">
        <v>44540</v>
      </c>
      <c r="D79" s="58">
        <v>2017</v>
      </c>
      <c r="E79" s="58" t="s">
        <v>13</v>
      </c>
      <c r="F79" s="58" t="s">
        <v>22</v>
      </c>
      <c r="G79" s="58">
        <v>5000</v>
      </c>
      <c r="H79" s="58" t="s">
        <v>69</v>
      </c>
      <c r="I79" s="58"/>
      <c r="J79" s="77"/>
    </row>
    <row r="80" spans="1:10" ht="15.75" thickBot="1" x14ac:dyDescent="0.3">
      <c r="A80" s="105" t="s">
        <v>81</v>
      </c>
      <c r="B80" s="106"/>
      <c r="C80" s="106"/>
      <c r="D80" s="106"/>
      <c r="E80" s="106"/>
      <c r="F80" s="107"/>
      <c r="G80" s="76">
        <f>SUM(G76:G79)</f>
        <v>8750</v>
      </c>
      <c r="H80" s="72"/>
      <c r="I80" s="73"/>
      <c r="J80" s="74"/>
    </row>
  </sheetData>
  <sortState ref="A75:J78">
    <sortCondition ref="C75:C78"/>
  </sortState>
  <mergeCells count="4">
    <mergeCell ref="A1:J1"/>
    <mergeCell ref="A74:J74"/>
    <mergeCell ref="A70:F70"/>
    <mergeCell ref="A80:F80"/>
  </mergeCells>
  <pageMargins left="0.70866141732283505" right="0.70866141732283505" top="0.74803149606299202" bottom="0.74803149606299202" header="0.31496062992126" footer="0.31496062992126"/>
  <pageSetup paperSize="9" scale="87" fitToHeight="2" orientation="landscape" r:id="rId1"/>
  <headerFooter>
    <oddFooter>Page &amp;P of &amp;N</oddFooter>
  </headerFooter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workbookViewId="0">
      <selection sqref="A1:J12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10</v>
      </c>
      <c r="C3" s="5">
        <v>14422</v>
      </c>
      <c r="D3" s="5">
        <v>2017</v>
      </c>
      <c r="E3" s="5" t="s">
        <v>26</v>
      </c>
      <c r="F3" s="5" t="s">
        <v>53</v>
      </c>
      <c r="G3" s="5">
        <v>2750</v>
      </c>
      <c r="H3" s="5" t="s">
        <v>68</v>
      </c>
      <c r="I3" s="5"/>
      <c r="J3" s="57"/>
    </row>
    <row r="4" spans="1:10" ht="15.75" thickBot="1" x14ac:dyDescent="0.3">
      <c r="A4" s="59">
        <f>A3+1</f>
        <v>2</v>
      </c>
      <c r="B4" s="53" t="s">
        <v>10</v>
      </c>
      <c r="C4" s="53">
        <v>31153</v>
      </c>
      <c r="D4" s="53">
        <v>2017</v>
      </c>
      <c r="E4" s="53" t="s">
        <v>25</v>
      </c>
      <c r="F4" s="53" t="s">
        <v>53</v>
      </c>
      <c r="G4" s="53">
        <v>4750</v>
      </c>
      <c r="H4" s="53" t="s">
        <v>68</v>
      </c>
      <c r="I4" s="53"/>
      <c r="J4" s="60"/>
    </row>
    <row r="5" spans="1:10" ht="15.75" thickBot="1" x14ac:dyDescent="0.3">
      <c r="A5" s="105" t="s">
        <v>81</v>
      </c>
      <c r="B5" s="106"/>
      <c r="C5" s="106"/>
      <c r="D5" s="106"/>
      <c r="E5" s="106"/>
      <c r="F5" s="107"/>
      <c r="G5" s="76">
        <f>SUBTOTAL(109,Table23[AMOUNT])</f>
        <v>7500</v>
      </c>
      <c r="H5" s="72"/>
      <c r="I5" s="73"/>
      <c r="J5" s="74"/>
    </row>
    <row r="7" spans="1:10" ht="15.75" thickBot="1" x14ac:dyDescent="0.3"/>
    <row r="8" spans="1:10" ht="15.75" x14ac:dyDescent="0.25">
      <c r="A8" s="117" t="s">
        <v>82</v>
      </c>
      <c r="B8" s="118"/>
      <c r="C8" s="118"/>
      <c r="D8" s="118"/>
      <c r="E8" s="118"/>
      <c r="F8" s="118"/>
      <c r="G8" s="118"/>
      <c r="H8" s="118"/>
      <c r="I8" s="118"/>
      <c r="J8" s="119"/>
    </row>
    <row r="9" spans="1:10" x14ac:dyDescent="0.25">
      <c r="A9" s="61" t="s">
        <v>0</v>
      </c>
      <c r="B9" s="55" t="s">
        <v>1</v>
      </c>
      <c r="C9" s="55" t="s">
        <v>2</v>
      </c>
      <c r="D9" s="55" t="s">
        <v>3</v>
      </c>
      <c r="E9" s="55" t="s">
        <v>5</v>
      </c>
      <c r="F9" s="55" t="s">
        <v>6</v>
      </c>
      <c r="G9" s="55" t="s">
        <v>57</v>
      </c>
      <c r="H9" s="55" t="s">
        <v>67</v>
      </c>
      <c r="I9" s="55" t="s">
        <v>59</v>
      </c>
      <c r="J9" s="62" t="s">
        <v>9</v>
      </c>
    </row>
    <row r="10" spans="1:10" x14ac:dyDescent="0.25">
      <c r="A10" s="56">
        <v>1</v>
      </c>
      <c r="B10" s="5" t="s">
        <v>10</v>
      </c>
      <c r="C10" s="5">
        <v>25625</v>
      </c>
      <c r="D10" s="5">
        <v>2017</v>
      </c>
      <c r="E10" s="5" t="s">
        <v>13</v>
      </c>
      <c r="F10" s="5" t="s">
        <v>53</v>
      </c>
      <c r="G10" s="5">
        <v>5000</v>
      </c>
      <c r="H10" s="5" t="s">
        <v>69</v>
      </c>
      <c r="I10" s="5"/>
      <c r="J10" s="57"/>
    </row>
    <row r="11" spans="1:10" ht="15.75" thickBot="1" x14ac:dyDescent="0.3">
      <c r="A11" s="56">
        <v>2</v>
      </c>
      <c r="B11" s="5" t="s">
        <v>10</v>
      </c>
      <c r="C11" s="5">
        <v>28200</v>
      </c>
      <c r="D11" s="5">
        <v>2017</v>
      </c>
      <c r="E11" s="5" t="s">
        <v>13</v>
      </c>
      <c r="F11" s="5" t="s">
        <v>53</v>
      </c>
      <c r="G11" s="5">
        <v>5000</v>
      </c>
      <c r="H11" s="5" t="s">
        <v>69</v>
      </c>
      <c r="I11" s="5"/>
      <c r="J11" s="57"/>
    </row>
    <row r="12" spans="1:10" ht="15.75" thickBot="1" x14ac:dyDescent="0.3">
      <c r="A12" s="105" t="s">
        <v>81</v>
      </c>
      <c r="B12" s="106"/>
      <c r="C12" s="106"/>
      <c r="D12" s="106"/>
      <c r="E12" s="106"/>
      <c r="F12" s="107"/>
      <c r="G12" s="76">
        <f>SUM(G10:G11)</f>
        <v>10000</v>
      </c>
      <c r="H12" s="72"/>
      <c r="I12" s="73"/>
      <c r="J12" s="74"/>
    </row>
  </sheetData>
  <sortState ref="A10:J11">
    <sortCondition ref="C10:C11"/>
  </sortState>
  <mergeCells count="4">
    <mergeCell ref="A1:J1"/>
    <mergeCell ref="A8:J8"/>
    <mergeCell ref="A5:F5"/>
    <mergeCell ref="A12:F12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workbookViewId="0">
      <selection sqref="A1:J15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10</v>
      </c>
      <c r="C3" s="5">
        <v>2220</v>
      </c>
      <c r="D3" s="5">
        <v>2017</v>
      </c>
      <c r="E3" s="5" t="s">
        <v>26</v>
      </c>
      <c r="F3" s="5" t="s">
        <v>21</v>
      </c>
      <c r="G3" s="5">
        <v>2750</v>
      </c>
      <c r="H3" s="5" t="s">
        <v>68</v>
      </c>
      <c r="I3" s="5"/>
      <c r="J3" s="51"/>
    </row>
    <row r="4" spans="1:10" x14ac:dyDescent="0.25">
      <c r="A4" s="50">
        <f>A3+1</f>
        <v>2</v>
      </c>
      <c r="B4" s="5" t="s">
        <v>10</v>
      </c>
      <c r="C4" s="5">
        <v>2348</v>
      </c>
      <c r="D4" s="5">
        <v>2017</v>
      </c>
      <c r="E4" s="5" t="s">
        <v>26</v>
      </c>
      <c r="F4" s="5" t="s">
        <v>21</v>
      </c>
      <c r="G4" s="5">
        <v>2750</v>
      </c>
      <c r="H4" s="5" t="s">
        <v>68</v>
      </c>
      <c r="I4" s="5"/>
      <c r="J4" s="51"/>
    </row>
    <row r="5" spans="1:10" x14ac:dyDescent="0.25">
      <c r="A5" s="50">
        <f t="shared" ref="A5:A7" si="0">A4+1</f>
        <v>3</v>
      </c>
      <c r="B5" s="5" t="s">
        <v>11</v>
      </c>
      <c r="C5" s="5">
        <v>2522</v>
      </c>
      <c r="D5" s="5">
        <v>2017</v>
      </c>
      <c r="E5" s="5" t="s">
        <v>26</v>
      </c>
      <c r="F5" s="5" t="s">
        <v>21</v>
      </c>
      <c r="G5" s="5">
        <v>10000</v>
      </c>
      <c r="H5" s="5" t="s">
        <v>68</v>
      </c>
      <c r="I5" s="5"/>
      <c r="J5" s="51"/>
    </row>
    <row r="6" spans="1:10" x14ac:dyDescent="0.25">
      <c r="A6" s="50">
        <f t="shared" si="0"/>
        <v>4</v>
      </c>
      <c r="B6" s="5" t="s">
        <v>10</v>
      </c>
      <c r="C6" s="5">
        <v>8844</v>
      </c>
      <c r="D6" s="5">
        <v>2017</v>
      </c>
      <c r="E6" s="5" t="s">
        <v>25</v>
      </c>
      <c r="F6" s="5" t="s">
        <v>21</v>
      </c>
      <c r="G6" s="5">
        <v>4750</v>
      </c>
      <c r="H6" s="5" t="s">
        <v>68</v>
      </c>
      <c r="I6" s="5"/>
      <c r="J6" s="51"/>
    </row>
    <row r="7" spans="1:10" ht="15.75" thickBot="1" x14ac:dyDescent="0.3">
      <c r="A7" s="50">
        <f t="shared" si="0"/>
        <v>5</v>
      </c>
      <c r="B7" s="5" t="s">
        <v>10</v>
      </c>
      <c r="C7" s="5">
        <v>12614</v>
      </c>
      <c r="D7" s="5">
        <v>2017</v>
      </c>
      <c r="E7" s="5" t="s">
        <v>26</v>
      </c>
      <c r="F7" s="5" t="s">
        <v>21</v>
      </c>
      <c r="G7" s="5">
        <v>10000</v>
      </c>
      <c r="H7" s="5" t="s">
        <v>68</v>
      </c>
      <c r="I7" s="5"/>
      <c r="J7" s="51"/>
    </row>
    <row r="8" spans="1:10" ht="15.75" thickBot="1" x14ac:dyDescent="0.3">
      <c r="A8" s="105" t="s">
        <v>81</v>
      </c>
      <c r="B8" s="106"/>
      <c r="C8" s="106"/>
      <c r="D8" s="106"/>
      <c r="E8" s="106"/>
      <c r="F8" s="107"/>
      <c r="G8" s="76">
        <f>SUBTOTAL(109,Table24[AMOUNT])</f>
        <v>30250</v>
      </c>
      <c r="H8" s="72"/>
      <c r="I8" s="73"/>
      <c r="J8" s="74"/>
    </row>
    <row r="9" spans="1:10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1" spans="1:10" ht="15.75" thickBot="1" x14ac:dyDescent="0.3"/>
    <row r="12" spans="1:10" ht="15.75" x14ac:dyDescent="0.25">
      <c r="A12" s="117" t="s">
        <v>82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0" x14ac:dyDescent="0.25">
      <c r="A13" s="61" t="s">
        <v>0</v>
      </c>
      <c r="B13" s="55" t="s">
        <v>1</v>
      </c>
      <c r="C13" s="55" t="s">
        <v>2</v>
      </c>
      <c r="D13" s="55" t="s">
        <v>3</v>
      </c>
      <c r="E13" s="55" t="s">
        <v>5</v>
      </c>
      <c r="F13" s="55" t="s">
        <v>6</v>
      </c>
      <c r="G13" s="55" t="s">
        <v>57</v>
      </c>
      <c r="H13" s="55" t="s">
        <v>67</v>
      </c>
      <c r="I13" s="55" t="s">
        <v>59</v>
      </c>
      <c r="J13" s="62" t="s">
        <v>9</v>
      </c>
    </row>
    <row r="14" spans="1:10" ht="15.75" thickBot="1" x14ac:dyDescent="0.3">
      <c r="A14" s="84">
        <v>1</v>
      </c>
      <c r="B14" s="58" t="s">
        <v>34</v>
      </c>
      <c r="C14" s="58">
        <v>1366</v>
      </c>
      <c r="D14" s="58">
        <v>2017</v>
      </c>
      <c r="E14" s="58" t="s">
        <v>13</v>
      </c>
      <c r="F14" s="58" t="s">
        <v>21</v>
      </c>
      <c r="G14" s="58">
        <v>1250</v>
      </c>
      <c r="H14" s="58" t="s">
        <v>69</v>
      </c>
      <c r="I14" s="58"/>
      <c r="J14" s="77"/>
    </row>
    <row r="15" spans="1:10" ht="15.75" thickBot="1" x14ac:dyDescent="0.3">
      <c r="A15" s="105" t="s">
        <v>81</v>
      </c>
      <c r="B15" s="106"/>
      <c r="C15" s="106"/>
      <c r="D15" s="106"/>
      <c r="E15" s="106"/>
      <c r="F15" s="107"/>
      <c r="G15" s="76">
        <f>SUM(G14)</f>
        <v>1250</v>
      </c>
      <c r="H15" s="72"/>
      <c r="I15" s="73"/>
      <c r="J15" s="74"/>
    </row>
  </sheetData>
  <mergeCells count="4">
    <mergeCell ref="A1:J1"/>
    <mergeCell ref="A12:J12"/>
    <mergeCell ref="A8:F8"/>
    <mergeCell ref="A15:F1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workbookViewId="0">
      <selection sqref="A1:J12"/>
    </sheetView>
  </sheetViews>
  <sheetFormatPr defaultRowHeight="15" x14ac:dyDescent="0.25"/>
  <cols>
    <col min="3" max="3" width="10.85546875" customWidth="1"/>
    <col min="5" max="5" width="14.28515625" bestFit="1" customWidth="1"/>
    <col min="6" max="6" width="13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0">
        <v>1</v>
      </c>
      <c r="B3" s="5" t="s">
        <v>10</v>
      </c>
      <c r="C3" s="5">
        <v>1271</v>
      </c>
      <c r="D3" s="5">
        <v>2017</v>
      </c>
      <c r="E3" s="5" t="s">
        <v>13</v>
      </c>
      <c r="F3" s="5" t="s">
        <v>28</v>
      </c>
      <c r="G3" s="5">
        <v>1250</v>
      </c>
      <c r="H3" s="5" t="s">
        <v>68</v>
      </c>
      <c r="I3" s="5"/>
      <c r="J3" s="51"/>
    </row>
    <row r="4" spans="1:10" x14ac:dyDescent="0.25">
      <c r="A4" s="50">
        <v>2</v>
      </c>
      <c r="B4" s="5" t="s">
        <v>10</v>
      </c>
      <c r="C4" s="5">
        <v>11796</v>
      </c>
      <c r="D4" s="5">
        <v>2017</v>
      </c>
      <c r="E4" s="5" t="s">
        <v>25</v>
      </c>
      <c r="F4" s="5" t="s">
        <v>28</v>
      </c>
      <c r="G4" s="5">
        <v>4750</v>
      </c>
      <c r="H4" s="5" t="s">
        <v>68</v>
      </c>
      <c r="I4" s="5"/>
      <c r="J4" s="51"/>
    </row>
    <row r="5" spans="1:10" ht="15.75" thickBot="1" x14ac:dyDescent="0.3">
      <c r="A5" s="52">
        <v>3</v>
      </c>
      <c r="B5" s="53" t="s">
        <v>10</v>
      </c>
      <c r="C5" s="53">
        <v>22683</v>
      </c>
      <c r="D5" s="53">
        <v>2017</v>
      </c>
      <c r="E5" s="53" t="s">
        <v>26</v>
      </c>
      <c r="F5" s="53" t="s">
        <v>28</v>
      </c>
      <c r="G5" s="53">
        <v>2750</v>
      </c>
      <c r="H5" s="53" t="s">
        <v>68</v>
      </c>
      <c r="I5" s="53"/>
      <c r="J5" s="54"/>
    </row>
    <row r="6" spans="1:10" ht="15.75" thickBot="1" x14ac:dyDescent="0.3">
      <c r="A6" s="105" t="s">
        <v>81</v>
      </c>
      <c r="B6" s="106"/>
      <c r="C6" s="106"/>
      <c r="D6" s="106"/>
      <c r="E6" s="106"/>
      <c r="F6" s="107"/>
      <c r="G6" s="76">
        <f>SUBTOTAL(109,Table25[AMOUNT])</f>
        <v>8750</v>
      </c>
      <c r="H6" s="72"/>
      <c r="I6" s="73"/>
      <c r="J6" s="74"/>
    </row>
    <row r="8" spans="1:10" ht="15.75" thickBot="1" x14ac:dyDescent="0.3"/>
    <row r="9" spans="1:10" ht="15.75" x14ac:dyDescent="0.25">
      <c r="A9" s="117" t="s">
        <v>82</v>
      </c>
      <c r="B9" s="118"/>
      <c r="C9" s="118"/>
      <c r="D9" s="118"/>
      <c r="E9" s="118"/>
      <c r="F9" s="118"/>
      <c r="G9" s="118"/>
      <c r="H9" s="118"/>
      <c r="I9" s="118"/>
      <c r="J9" s="119"/>
    </row>
    <row r="10" spans="1:10" x14ac:dyDescent="0.25">
      <c r="A10" s="61" t="s">
        <v>0</v>
      </c>
      <c r="B10" s="55" t="s">
        <v>1</v>
      </c>
      <c r="C10" s="55" t="s">
        <v>2</v>
      </c>
      <c r="D10" s="55" t="s">
        <v>3</v>
      </c>
      <c r="E10" s="55" t="s">
        <v>5</v>
      </c>
      <c r="F10" s="55" t="s">
        <v>6</v>
      </c>
      <c r="G10" s="55" t="s">
        <v>57</v>
      </c>
      <c r="H10" s="55" t="s">
        <v>67</v>
      </c>
      <c r="I10" s="55" t="s">
        <v>59</v>
      </c>
      <c r="J10" s="62" t="s">
        <v>9</v>
      </c>
    </row>
    <row r="11" spans="1:10" ht="15.75" thickBot="1" x14ac:dyDescent="0.3">
      <c r="A11" s="56">
        <v>1</v>
      </c>
      <c r="B11" s="5" t="s">
        <v>10</v>
      </c>
      <c r="C11" s="5">
        <v>35795</v>
      </c>
      <c r="D11" s="5">
        <v>2017</v>
      </c>
      <c r="E11" s="5" t="s">
        <v>32</v>
      </c>
      <c r="F11" s="5" t="s">
        <v>28</v>
      </c>
      <c r="G11" s="5">
        <v>10000</v>
      </c>
      <c r="H11" s="5" t="s">
        <v>69</v>
      </c>
      <c r="I11" s="5"/>
      <c r="J11" s="57"/>
    </row>
    <row r="12" spans="1:10" ht="15.75" thickBot="1" x14ac:dyDescent="0.3">
      <c r="A12" s="105" t="s">
        <v>81</v>
      </c>
      <c r="B12" s="106"/>
      <c r="C12" s="106"/>
      <c r="D12" s="106"/>
      <c r="E12" s="106"/>
      <c r="F12" s="107"/>
      <c r="G12" s="76">
        <f>SUM(G11)</f>
        <v>10000</v>
      </c>
      <c r="H12" s="72"/>
      <c r="I12" s="73"/>
      <c r="J12" s="74"/>
    </row>
  </sheetData>
  <mergeCells count="4">
    <mergeCell ref="A1:J1"/>
    <mergeCell ref="A9:J9"/>
    <mergeCell ref="A6:F6"/>
    <mergeCell ref="A12:F12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workbookViewId="0">
      <selection sqref="A1:J10"/>
    </sheetView>
  </sheetViews>
  <sheetFormatPr defaultRowHeight="15" x14ac:dyDescent="0.25"/>
  <cols>
    <col min="3" max="3" width="10.85546875" customWidth="1"/>
    <col min="5" max="5" width="12.28515625" customWidth="1"/>
    <col min="6" max="6" width="13.8554687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92" t="s">
        <v>0</v>
      </c>
      <c r="B2" s="91" t="s">
        <v>1</v>
      </c>
      <c r="C2" s="91" t="s">
        <v>2</v>
      </c>
      <c r="D2" s="91" t="s">
        <v>3</v>
      </c>
      <c r="E2" s="91" t="s">
        <v>5</v>
      </c>
      <c r="F2" s="91" t="s">
        <v>6</v>
      </c>
      <c r="G2" s="91" t="s">
        <v>57</v>
      </c>
      <c r="H2" s="91" t="s">
        <v>67</v>
      </c>
      <c r="I2" s="91" t="s">
        <v>59</v>
      </c>
      <c r="J2" s="93" t="s">
        <v>9</v>
      </c>
    </row>
    <row r="3" spans="1:10" x14ac:dyDescent="0.25">
      <c r="A3" s="59">
        <v>1</v>
      </c>
      <c r="B3" s="53" t="s">
        <v>10</v>
      </c>
      <c r="C3" s="53">
        <v>31990</v>
      </c>
      <c r="D3" s="53">
        <v>2017</v>
      </c>
      <c r="E3" s="53" t="s">
        <v>25</v>
      </c>
      <c r="F3" s="53" t="s">
        <v>46</v>
      </c>
      <c r="G3" s="53">
        <v>12000</v>
      </c>
      <c r="H3" s="53" t="s">
        <v>68</v>
      </c>
      <c r="I3" s="53"/>
      <c r="J3" s="60"/>
    </row>
    <row r="4" spans="1:10" ht="15.75" thickBot="1" x14ac:dyDescent="0.3">
      <c r="A4" s="108" t="s">
        <v>81</v>
      </c>
      <c r="B4" s="109"/>
      <c r="C4" s="109"/>
      <c r="D4" s="109"/>
      <c r="E4" s="109"/>
      <c r="F4" s="110"/>
      <c r="G4" s="85">
        <f>SUBTOTAL(109,Table26[AMOUNT])</f>
        <v>12000</v>
      </c>
      <c r="H4" s="86"/>
      <c r="I4" s="87"/>
      <c r="J4" s="88"/>
    </row>
    <row r="6" spans="1:10" ht="15.75" thickBot="1" x14ac:dyDescent="0.3"/>
    <row r="7" spans="1:10" ht="15.75" x14ac:dyDescent="0.25">
      <c r="A7" s="117" t="s">
        <v>82</v>
      </c>
      <c r="B7" s="118"/>
      <c r="C7" s="118"/>
      <c r="D7" s="118"/>
      <c r="E7" s="118"/>
      <c r="F7" s="118"/>
      <c r="G7" s="118"/>
      <c r="H7" s="118"/>
      <c r="I7" s="118"/>
      <c r="J7" s="119"/>
    </row>
    <row r="8" spans="1:10" x14ac:dyDescent="0.25">
      <c r="A8" s="95" t="s">
        <v>0</v>
      </c>
      <c r="B8" s="94" t="s">
        <v>1</v>
      </c>
      <c r="C8" s="94" t="s">
        <v>2</v>
      </c>
      <c r="D8" s="94" t="s">
        <v>3</v>
      </c>
      <c r="E8" s="94" t="s">
        <v>5</v>
      </c>
      <c r="F8" s="94" t="s">
        <v>6</v>
      </c>
      <c r="G8" s="94" t="s">
        <v>57</v>
      </c>
      <c r="H8" s="94" t="s">
        <v>67</v>
      </c>
      <c r="I8" s="94" t="s">
        <v>59</v>
      </c>
      <c r="J8" s="96" t="s">
        <v>9</v>
      </c>
    </row>
    <row r="9" spans="1:10" x14ac:dyDescent="0.25">
      <c r="A9" s="56">
        <v>1</v>
      </c>
      <c r="B9" s="5" t="s">
        <v>10</v>
      </c>
      <c r="C9" s="5">
        <v>31990</v>
      </c>
      <c r="D9" s="5">
        <v>2017</v>
      </c>
      <c r="E9" s="5" t="s">
        <v>26</v>
      </c>
      <c r="F9" s="5" t="s">
        <v>46</v>
      </c>
      <c r="G9" s="5">
        <v>10000</v>
      </c>
      <c r="H9" s="5" t="s">
        <v>69</v>
      </c>
      <c r="I9" s="5"/>
      <c r="J9" s="57"/>
    </row>
    <row r="10" spans="1:10" ht="15.75" thickBot="1" x14ac:dyDescent="0.3">
      <c r="A10" s="108" t="s">
        <v>81</v>
      </c>
      <c r="B10" s="109"/>
      <c r="C10" s="109"/>
      <c r="D10" s="109"/>
      <c r="E10" s="109"/>
      <c r="F10" s="110"/>
      <c r="G10" s="85">
        <f>SUM(G9)</f>
        <v>10000</v>
      </c>
      <c r="H10" s="86"/>
      <c r="I10" s="87"/>
      <c r="J10" s="88"/>
    </row>
  </sheetData>
  <mergeCells count="4">
    <mergeCell ref="A1:J1"/>
    <mergeCell ref="A7:J7"/>
    <mergeCell ref="A4:F4"/>
    <mergeCell ref="A10:F10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opLeftCell="A10" workbookViewId="0">
      <selection activeCell="D25" sqref="D25"/>
    </sheetView>
  </sheetViews>
  <sheetFormatPr defaultRowHeight="15" x14ac:dyDescent="0.25"/>
  <cols>
    <col min="1" max="1" width="20.28515625" bestFit="1" customWidth="1"/>
    <col min="2" max="3" width="17.7109375" bestFit="1" customWidth="1"/>
  </cols>
  <sheetData>
    <row r="3" spans="1:2" x14ac:dyDescent="0.25">
      <c r="A3" s="47" t="s">
        <v>77</v>
      </c>
      <c r="B3" t="s">
        <v>79</v>
      </c>
    </row>
    <row r="4" spans="1:2" x14ac:dyDescent="0.25">
      <c r="A4" s="48" t="s">
        <v>24</v>
      </c>
      <c r="B4" s="49">
        <v>70</v>
      </c>
    </row>
    <row r="5" spans="1:2" x14ac:dyDescent="0.25">
      <c r="A5" s="48" t="s">
        <v>61</v>
      </c>
      <c r="B5" s="49">
        <v>1</v>
      </c>
    </row>
    <row r="6" spans="1:2" x14ac:dyDescent="0.25">
      <c r="A6" s="48" t="s">
        <v>70</v>
      </c>
      <c r="B6" s="49">
        <v>2</v>
      </c>
    </row>
    <row r="7" spans="1:2" x14ac:dyDescent="0.25">
      <c r="A7" s="48" t="s">
        <v>18</v>
      </c>
      <c r="B7" s="49">
        <v>33</v>
      </c>
    </row>
    <row r="8" spans="1:2" x14ac:dyDescent="0.25">
      <c r="A8" s="48" t="s">
        <v>35</v>
      </c>
      <c r="B8" s="49">
        <v>10</v>
      </c>
    </row>
    <row r="9" spans="1:2" x14ac:dyDescent="0.25">
      <c r="A9" s="48" t="s">
        <v>75</v>
      </c>
      <c r="B9" s="49">
        <v>2</v>
      </c>
    </row>
    <row r="10" spans="1:2" x14ac:dyDescent="0.25">
      <c r="A10" s="48" t="s">
        <v>71</v>
      </c>
      <c r="B10" s="49">
        <v>3</v>
      </c>
    </row>
    <row r="11" spans="1:2" x14ac:dyDescent="0.25">
      <c r="A11" s="48" t="s">
        <v>72</v>
      </c>
      <c r="B11" s="49">
        <v>7</v>
      </c>
    </row>
    <row r="12" spans="1:2" x14ac:dyDescent="0.25">
      <c r="A12" s="48" t="s">
        <v>16</v>
      </c>
      <c r="B12" s="49">
        <v>72</v>
      </c>
    </row>
    <row r="13" spans="1:2" x14ac:dyDescent="0.25">
      <c r="A13" s="48" t="s">
        <v>74</v>
      </c>
      <c r="B13" s="49">
        <v>4</v>
      </c>
    </row>
    <row r="14" spans="1:2" x14ac:dyDescent="0.25">
      <c r="A14" s="48" t="s">
        <v>27</v>
      </c>
      <c r="B14" s="49">
        <v>42</v>
      </c>
    </row>
    <row r="15" spans="1:2" x14ac:dyDescent="0.25">
      <c r="A15" s="48" t="s">
        <v>23</v>
      </c>
      <c r="B15" s="49">
        <v>36</v>
      </c>
    </row>
    <row r="16" spans="1:2" x14ac:dyDescent="0.25">
      <c r="A16" s="48" t="s">
        <v>15</v>
      </c>
      <c r="B16" s="49">
        <v>29</v>
      </c>
    </row>
    <row r="17" spans="1:2" x14ac:dyDescent="0.25">
      <c r="A17" s="48" t="s">
        <v>19</v>
      </c>
      <c r="B17" s="49">
        <v>28</v>
      </c>
    </row>
    <row r="18" spans="1:2" x14ac:dyDescent="0.25">
      <c r="A18" s="48" t="s">
        <v>41</v>
      </c>
      <c r="B18" s="49">
        <v>12</v>
      </c>
    </row>
    <row r="19" spans="1:2" x14ac:dyDescent="0.25">
      <c r="A19" s="48" t="s">
        <v>14</v>
      </c>
      <c r="B19" s="49">
        <v>14</v>
      </c>
    </row>
    <row r="20" spans="1:2" x14ac:dyDescent="0.25">
      <c r="A20" s="48" t="s">
        <v>73</v>
      </c>
      <c r="B20" s="49">
        <v>3</v>
      </c>
    </row>
    <row r="21" spans="1:2" x14ac:dyDescent="0.25">
      <c r="A21" s="48" t="s">
        <v>54</v>
      </c>
      <c r="B21" s="49">
        <v>25</v>
      </c>
    </row>
    <row r="22" spans="1:2" x14ac:dyDescent="0.25">
      <c r="A22" s="48" t="s">
        <v>29</v>
      </c>
      <c r="B22" s="49">
        <v>19</v>
      </c>
    </row>
    <row r="23" spans="1:2" x14ac:dyDescent="0.25">
      <c r="A23" s="48" t="s">
        <v>20</v>
      </c>
      <c r="B23" s="49">
        <v>17</v>
      </c>
    </row>
    <row r="24" spans="1:2" x14ac:dyDescent="0.25">
      <c r="A24" s="48" t="s">
        <v>17</v>
      </c>
      <c r="B24" s="49">
        <v>26</v>
      </c>
    </row>
    <row r="25" spans="1:2" x14ac:dyDescent="0.25">
      <c r="A25" s="48" t="s">
        <v>22</v>
      </c>
      <c r="B25" s="49">
        <v>71</v>
      </c>
    </row>
    <row r="26" spans="1:2" x14ac:dyDescent="0.25">
      <c r="A26" s="48" t="s">
        <v>53</v>
      </c>
      <c r="B26" s="49">
        <v>4</v>
      </c>
    </row>
    <row r="27" spans="1:2" x14ac:dyDescent="0.25">
      <c r="A27" s="48" t="s">
        <v>21</v>
      </c>
      <c r="B27" s="49">
        <v>6</v>
      </c>
    </row>
    <row r="28" spans="1:2" x14ac:dyDescent="0.25">
      <c r="A28" s="48" t="s">
        <v>28</v>
      </c>
      <c r="B28" s="49">
        <v>4</v>
      </c>
    </row>
    <row r="29" spans="1:2" x14ac:dyDescent="0.25">
      <c r="A29" s="48" t="s">
        <v>46</v>
      </c>
      <c r="B29" s="49">
        <v>2</v>
      </c>
    </row>
    <row r="30" spans="1:2" x14ac:dyDescent="0.25">
      <c r="A30" s="48" t="s">
        <v>48</v>
      </c>
      <c r="B30" s="49">
        <v>1</v>
      </c>
    </row>
    <row r="31" spans="1:2" x14ac:dyDescent="0.25">
      <c r="A31" s="48" t="s">
        <v>78</v>
      </c>
      <c r="B31" s="49">
        <v>543</v>
      </c>
    </row>
  </sheetData>
  <pageMargins left="0.7" right="0.7" top="0.75" bottom="0.75" header="0.3" footer="0.3"/>
  <pageSetup orientation="portrait" verticalDpi="0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activeCell="K21" sqref="K21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114" t="s">
        <v>80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92" t="s">
        <v>0</v>
      </c>
      <c r="B2" s="91" t="s">
        <v>1</v>
      </c>
      <c r="C2" s="91" t="s">
        <v>2</v>
      </c>
      <c r="D2" s="91" t="s">
        <v>3</v>
      </c>
      <c r="E2" s="91" t="s">
        <v>5</v>
      </c>
      <c r="F2" s="91" t="s">
        <v>6</v>
      </c>
      <c r="G2" s="91" t="s">
        <v>57</v>
      </c>
      <c r="H2" s="91" t="s">
        <v>67</v>
      </c>
      <c r="I2" s="91" t="s">
        <v>59</v>
      </c>
      <c r="J2" s="93" t="s">
        <v>9</v>
      </c>
    </row>
    <row r="3" spans="1:10" x14ac:dyDescent="0.25">
      <c r="A3" s="52">
        <v>1</v>
      </c>
      <c r="B3" s="53" t="s">
        <v>10</v>
      </c>
      <c r="C3" s="53">
        <v>32121</v>
      </c>
      <c r="D3" s="53">
        <v>2017</v>
      </c>
      <c r="E3" s="53" t="s">
        <v>26</v>
      </c>
      <c r="F3" s="53" t="s">
        <v>48</v>
      </c>
      <c r="G3" s="53">
        <v>10000</v>
      </c>
      <c r="H3" s="53" t="s">
        <v>68</v>
      </c>
      <c r="I3" s="53"/>
      <c r="J3" s="54"/>
    </row>
    <row r="4" spans="1:10" ht="15.75" thickBot="1" x14ac:dyDescent="0.3">
      <c r="A4" s="108" t="s">
        <v>81</v>
      </c>
      <c r="B4" s="109"/>
      <c r="C4" s="109"/>
      <c r="D4" s="109"/>
      <c r="E4" s="109"/>
      <c r="F4" s="110"/>
      <c r="G4" s="85">
        <f>SUBTOTAL(109,Table27[AMOUNT])</f>
        <v>10000</v>
      </c>
      <c r="H4" s="86"/>
      <c r="I4" s="87"/>
      <c r="J4" s="88"/>
    </row>
  </sheetData>
  <mergeCells count="2">
    <mergeCell ref="A1:J1"/>
    <mergeCell ref="A4:F4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8"/>
  <sheetViews>
    <sheetView topLeftCell="A67" workbookViewId="0">
      <selection activeCell="C87" sqref="C87"/>
    </sheetView>
  </sheetViews>
  <sheetFormatPr defaultRowHeight="15" x14ac:dyDescent="0.25"/>
  <cols>
    <col min="3" max="3" width="10.85546875" customWidth="1"/>
    <col min="5" max="5" width="12.28515625" customWidth="1"/>
    <col min="6" max="6" width="14.425781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s="65" customFormat="1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10</v>
      </c>
      <c r="C3" s="5">
        <v>6995</v>
      </c>
      <c r="D3" s="5">
        <v>2017</v>
      </c>
      <c r="E3" s="5" t="s">
        <v>13</v>
      </c>
      <c r="F3" s="5" t="s">
        <v>24</v>
      </c>
      <c r="G3" s="5">
        <v>1250</v>
      </c>
      <c r="H3" s="5" t="s">
        <v>68</v>
      </c>
      <c r="I3" s="5"/>
      <c r="J3" s="57"/>
    </row>
    <row r="4" spans="1:10" x14ac:dyDescent="0.25">
      <c r="A4" s="56">
        <f>A3+1</f>
        <v>2</v>
      </c>
      <c r="B4" s="5" t="s">
        <v>10</v>
      </c>
      <c r="C4" s="5">
        <v>8068</v>
      </c>
      <c r="D4" s="5">
        <v>2017</v>
      </c>
      <c r="E4" s="5" t="s">
        <v>26</v>
      </c>
      <c r="F4" s="5" t="s">
        <v>24</v>
      </c>
      <c r="G4" s="5">
        <v>2750</v>
      </c>
      <c r="H4" s="5" t="s">
        <v>68</v>
      </c>
      <c r="I4" s="5"/>
      <c r="J4" s="57"/>
    </row>
    <row r="5" spans="1:10" x14ac:dyDescent="0.25">
      <c r="A5" s="56">
        <f t="shared" ref="A5:A67" si="0">A4+1</f>
        <v>3</v>
      </c>
      <c r="B5" s="5" t="s">
        <v>10</v>
      </c>
      <c r="C5" s="5">
        <v>8299</v>
      </c>
      <c r="D5" s="5">
        <v>2017</v>
      </c>
      <c r="E5" s="5" t="s">
        <v>26</v>
      </c>
      <c r="F5" s="5" t="s">
        <v>24</v>
      </c>
      <c r="G5" s="5">
        <v>2750</v>
      </c>
      <c r="H5" s="5" t="s">
        <v>68</v>
      </c>
      <c r="I5" s="5"/>
      <c r="J5" s="57"/>
    </row>
    <row r="6" spans="1:10" x14ac:dyDescent="0.25">
      <c r="A6" s="56">
        <f t="shared" si="0"/>
        <v>4</v>
      </c>
      <c r="B6" s="5" t="s">
        <v>10</v>
      </c>
      <c r="C6" s="5">
        <v>9177</v>
      </c>
      <c r="D6" s="5">
        <v>2017</v>
      </c>
      <c r="E6" s="5" t="s">
        <v>26</v>
      </c>
      <c r="F6" s="5" t="s">
        <v>24</v>
      </c>
      <c r="G6" s="5">
        <v>2750</v>
      </c>
      <c r="H6" s="5" t="s">
        <v>68</v>
      </c>
      <c r="I6" s="5"/>
      <c r="J6" s="57"/>
    </row>
    <row r="7" spans="1:10" x14ac:dyDescent="0.25">
      <c r="A7" s="56">
        <f t="shared" si="0"/>
        <v>5</v>
      </c>
      <c r="B7" s="5" t="s">
        <v>10</v>
      </c>
      <c r="C7" s="5">
        <v>9622</v>
      </c>
      <c r="D7" s="5">
        <v>2017</v>
      </c>
      <c r="E7" s="5" t="s">
        <v>26</v>
      </c>
      <c r="F7" s="5" t="s">
        <v>24</v>
      </c>
      <c r="G7" s="5">
        <v>2750</v>
      </c>
      <c r="H7" s="5" t="s">
        <v>68</v>
      </c>
      <c r="I7" s="5"/>
      <c r="J7" s="57"/>
    </row>
    <row r="8" spans="1:10" x14ac:dyDescent="0.25">
      <c r="A8" s="56">
        <f t="shared" si="0"/>
        <v>6</v>
      </c>
      <c r="B8" s="5" t="s">
        <v>10</v>
      </c>
      <c r="C8" s="5">
        <v>10409</v>
      </c>
      <c r="D8" s="5">
        <v>2017</v>
      </c>
      <c r="E8" s="5" t="s">
        <v>26</v>
      </c>
      <c r="F8" s="5" t="s">
        <v>24</v>
      </c>
      <c r="G8" s="5">
        <v>2750</v>
      </c>
      <c r="H8" s="5" t="s">
        <v>68</v>
      </c>
      <c r="I8" s="5"/>
      <c r="J8" s="57"/>
    </row>
    <row r="9" spans="1:10" x14ac:dyDescent="0.25">
      <c r="A9" s="56">
        <f t="shared" si="0"/>
        <v>7</v>
      </c>
      <c r="B9" s="5" t="s">
        <v>10</v>
      </c>
      <c r="C9" s="5">
        <v>10805</v>
      </c>
      <c r="D9" s="5">
        <v>2017</v>
      </c>
      <c r="E9" s="5" t="s">
        <v>26</v>
      </c>
      <c r="F9" s="5" t="s">
        <v>24</v>
      </c>
      <c r="G9" s="5">
        <v>2750</v>
      </c>
      <c r="H9" s="5" t="s">
        <v>68</v>
      </c>
      <c r="I9" s="5"/>
      <c r="J9" s="57"/>
    </row>
    <row r="10" spans="1:10" x14ac:dyDescent="0.25">
      <c r="A10" s="56">
        <f t="shared" si="0"/>
        <v>8</v>
      </c>
      <c r="B10" s="5" t="s">
        <v>10</v>
      </c>
      <c r="C10" s="5">
        <v>12429</v>
      </c>
      <c r="D10" s="5">
        <v>2017</v>
      </c>
      <c r="E10" s="5" t="s">
        <v>26</v>
      </c>
      <c r="F10" s="5" t="s">
        <v>24</v>
      </c>
      <c r="G10" s="5">
        <v>2750</v>
      </c>
      <c r="H10" s="5" t="s">
        <v>68</v>
      </c>
      <c r="I10" s="5"/>
      <c r="J10" s="57"/>
    </row>
    <row r="11" spans="1:10" x14ac:dyDescent="0.25">
      <c r="A11" s="56">
        <f t="shared" si="0"/>
        <v>9</v>
      </c>
      <c r="B11" s="5" t="s">
        <v>10</v>
      </c>
      <c r="C11" s="5">
        <v>12564</v>
      </c>
      <c r="D11" s="5">
        <v>2017</v>
      </c>
      <c r="E11" s="5" t="s">
        <v>13</v>
      </c>
      <c r="F11" s="5" t="s">
        <v>24</v>
      </c>
      <c r="G11" s="5">
        <v>5000</v>
      </c>
      <c r="H11" s="5" t="s">
        <v>68</v>
      </c>
      <c r="I11" s="5"/>
      <c r="J11" s="57"/>
    </row>
    <row r="12" spans="1:10" x14ac:dyDescent="0.25">
      <c r="A12" s="56">
        <f t="shared" si="0"/>
        <v>10</v>
      </c>
      <c r="B12" s="5" t="s">
        <v>10</v>
      </c>
      <c r="C12" s="5">
        <v>12564</v>
      </c>
      <c r="D12" s="5">
        <v>2017</v>
      </c>
      <c r="E12" s="5" t="s">
        <v>26</v>
      </c>
      <c r="F12" s="5" t="s">
        <v>24</v>
      </c>
      <c r="G12" s="5">
        <v>2750</v>
      </c>
      <c r="H12" s="5" t="s">
        <v>68</v>
      </c>
      <c r="I12" s="5"/>
      <c r="J12" s="57"/>
    </row>
    <row r="13" spans="1:10" x14ac:dyDescent="0.25">
      <c r="A13" s="56">
        <f t="shared" si="0"/>
        <v>11</v>
      </c>
      <c r="B13" s="5" t="s">
        <v>10</v>
      </c>
      <c r="C13" s="5">
        <v>12566</v>
      </c>
      <c r="D13" s="5">
        <v>2017</v>
      </c>
      <c r="E13" s="5" t="s">
        <v>26</v>
      </c>
      <c r="F13" s="5" t="s">
        <v>24</v>
      </c>
      <c r="G13" s="5">
        <v>2750</v>
      </c>
      <c r="H13" s="5" t="s">
        <v>68</v>
      </c>
      <c r="I13" s="5"/>
      <c r="J13" s="57"/>
    </row>
    <row r="14" spans="1:10" x14ac:dyDescent="0.25">
      <c r="A14" s="56">
        <f t="shared" si="0"/>
        <v>12</v>
      </c>
      <c r="B14" s="5" t="s">
        <v>10</v>
      </c>
      <c r="C14" s="5">
        <v>12806</v>
      </c>
      <c r="D14" s="5">
        <v>2017</v>
      </c>
      <c r="E14" s="5" t="s">
        <v>26</v>
      </c>
      <c r="F14" s="5" t="s">
        <v>24</v>
      </c>
      <c r="G14" s="5">
        <v>2750</v>
      </c>
      <c r="H14" s="5" t="s">
        <v>68</v>
      </c>
      <c r="I14" s="5"/>
      <c r="J14" s="57"/>
    </row>
    <row r="15" spans="1:10" x14ac:dyDescent="0.25">
      <c r="A15" s="56">
        <f t="shared" si="0"/>
        <v>13</v>
      </c>
      <c r="B15" s="5" t="s">
        <v>10</v>
      </c>
      <c r="C15" s="5">
        <v>12966</v>
      </c>
      <c r="D15" s="5">
        <v>2017</v>
      </c>
      <c r="E15" s="5" t="s">
        <v>13</v>
      </c>
      <c r="F15" s="5" t="s">
        <v>24</v>
      </c>
      <c r="G15" s="5">
        <v>5000</v>
      </c>
      <c r="H15" s="5" t="s">
        <v>68</v>
      </c>
      <c r="I15" s="5"/>
      <c r="J15" s="57"/>
    </row>
    <row r="16" spans="1:10" x14ac:dyDescent="0.25">
      <c r="A16" s="56">
        <f t="shared" si="0"/>
        <v>14</v>
      </c>
      <c r="B16" s="5" t="s">
        <v>10</v>
      </c>
      <c r="C16" s="5">
        <v>12966</v>
      </c>
      <c r="D16" s="5">
        <v>2017</v>
      </c>
      <c r="E16" s="5" t="s">
        <v>26</v>
      </c>
      <c r="F16" s="5" t="s">
        <v>24</v>
      </c>
      <c r="G16" s="5">
        <v>2750</v>
      </c>
      <c r="H16" s="5" t="s">
        <v>68</v>
      </c>
      <c r="I16" s="5"/>
      <c r="J16" s="57"/>
    </row>
    <row r="17" spans="1:10" x14ac:dyDescent="0.25">
      <c r="A17" s="56">
        <f t="shared" si="0"/>
        <v>15</v>
      </c>
      <c r="B17" s="5" t="s">
        <v>10</v>
      </c>
      <c r="C17" s="5">
        <v>13208</v>
      </c>
      <c r="D17" s="5">
        <v>2017</v>
      </c>
      <c r="E17" s="5" t="s">
        <v>26</v>
      </c>
      <c r="F17" s="5" t="s">
        <v>24</v>
      </c>
      <c r="G17" s="5">
        <v>2750</v>
      </c>
      <c r="H17" s="5" t="s">
        <v>68</v>
      </c>
      <c r="I17" s="5"/>
      <c r="J17" s="57"/>
    </row>
    <row r="18" spans="1:10" x14ac:dyDescent="0.25">
      <c r="A18" s="56">
        <f t="shared" si="0"/>
        <v>16</v>
      </c>
      <c r="B18" s="5" t="s">
        <v>10</v>
      </c>
      <c r="C18" s="5">
        <v>13888</v>
      </c>
      <c r="D18" s="5">
        <v>2017</v>
      </c>
      <c r="E18" s="5" t="s">
        <v>26</v>
      </c>
      <c r="F18" s="5" t="s">
        <v>24</v>
      </c>
      <c r="G18" s="5">
        <v>2750</v>
      </c>
      <c r="H18" s="5" t="s">
        <v>68</v>
      </c>
      <c r="I18" s="5"/>
      <c r="J18" s="57"/>
    </row>
    <row r="19" spans="1:10" x14ac:dyDescent="0.25">
      <c r="A19" s="56">
        <f t="shared" si="0"/>
        <v>17</v>
      </c>
      <c r="B19" s="5" t="s">
        <v>10</v>
      </c>
      <c r="C19" s="5">
        <v>14469</v>
      </c>
      <c r="D19" s="5">
        <v>2017</v>
      </c>
      <c r="E19" s="5" t="s">
        <v>26</v>
      </c>
      <c r="F19" s="5" t="s">
        <v>24</v>
      </c>
      <c r="G19" s="5">
        <v>2750</v>
      </c>
      <c r="H19" s="5" t="s">
        <v>68</v>
      </c>
      <c r="I19" s="5"/>
      <c r="J19" s="57"/>
    </row>
    <row r="20" spans="1:10" x14ac:dyDescent="0.25">
      <c r="A20" s="56">
        <f t="shared" si="0"/>
        <v>18</v>
      </c>
      <c r="B20" s="5" t="s">
        <v>10</v>
      </c>
      <c r="C20" s="5">
        <v>14663</v>
      </c>
      <c r="D20" s="5">
        <v>2017</v>
      </c>
      <c r="E20" s="5" t="s">
        <v>13</v>
      </c>
      <c r="F20" s="5" t="s">
        <v>24</v>
      </c>
      <c r="G20" s="5">
        <v>1250</v>
      </c>
      <c r="H20" s="5" t="s">
        <v>68</v>
      </c>
      <c r="I20" s="5"/>
      <c r="J20" s="57"/>
    </row>
    <row r="21" spans="1:10" x14ac:dyDescent="0.25">
      <c r="A21" s="56">
        <f t="shared" si="0"/>
        <v>19</v>
      </c>
      <c r="B21" s="5" t="s">
        <v>10</v>
      </c>
      <c r="C21" s="5">
        <v>14663</v>
      </c>
      <c r="D21" s="5">
        <v>2017</v>
      </c>
      <c r="E21" s="5" t="s">
        <v>25</v>
      </c>
      <c r="F21" s="5" t="s">
        <v>24</v>
      </c>
      <c r="G21" s="5">
        <v>4750</v>
      </c>
      <c r="H21" s="5" t="s">
        <v>68</v>
      </c>
      <c r="I21" s="5"/>
      <c r="J21" s="57"/>
    </row>
    <row r="22" spans="1:10" x14ac:dyDescent="0.25">
      <c r="A22" s="56">
        <f t="shared" si="0"/>
        <v>20</v>
      </c>
      <c r="B22" s="5" t="s">
        <v>10</v>
      </c>
      <c r="C22" s="5">
        <v>15422</v>
      </c>
      <c r="D22" s="5">
        <v>2017</v>
      </c>
      <c r="E22" s="5" t="s">
        <v>26</v>
      </c>
      <c r="F22" s="5" t="s">
        <v>24</v>
      </c>
      <c r="G22" s="5">
        <v>2750</v>
      </c>
      <c r="H22" s="5" t="s">
        <v>68</v>
      </c>
      <c r="I22" s="5"/>
      <c r="J22" s="57"/>
    </row>
    <row r="23" spans="1:10" x14ac:dyDescent="0.25">
      <c r="A23" s="56">
        <f t="shared" si="0"/>
        <v>21</v>
      </c>
      <c r="B23" s="5" t="s">
        <v>10</v>
      </c>
      <c r="C23" s="5">
        <v>15425</v>
      </c>
      <c r="D23" s="5">
        <v>2017</v>
      </c>
      <c r="E23" s="5" t="s">
        <v>26</v>
      </c>
      <c r="F23" s="5" t="s">
        <v>24</v>
      </c>
      <c r="G23" s="5">
        <v>2750</v>
      </c>
      <c r="H23" s="5" t="s">
        <v>68</v>
      </c>
      <c r="I23" s="5"/>
      <c r="J23" s="57"/>
    </row>
    <row r="24" spans="1:10" x14ac:dyDescent="0.25">
      <c r="A24" s="56">
        <f t="shared" si="0"/>
        <v>22</v>
      </c>
      <c r="B24" s="5" t="s">
        <v>10</v>
      </c>
      <c r="C24" s="5">
        <v>17826</v>
      </c>
      <c r="D24" s="5">
        <v>2017</v>
      </c>
      <c r="E24" s="5" t="s">
        <v>13</v>
      </c>
      <c r="F24" s="5" t="s">
        <v>24</v>
      </c>
      <c r="G24" s="5">
        <v>1250</v>
      </c>
      <c r="H24" s="5" t="s">
        <v>68</v>
      </c>
      <c r="I24" s="5"/>
      <c r="J24" s="57"/>
    </row>
    <row r="25" spans="1:10" x14ac:dyDescent="0.25">
      <c r="A25" s="56">
        <f t="shared" si="0"/>
        <v>23</v>
      </c>
      <c r="B25" s="5" t="s">
        <v>10</v>
      </c>
      <c r="C25" s="5">
        <v>17839</v>
      </c>
      <c r="D25" s="5">
        <v>2017</v>
      </c>
      <c r="E25" s="5" t="s">
        <v>13</v>
      </c>
      <c r="F25" s="5" t="s">
        <v>24</v>
      </c>
      <c r="G25" s="5">
        <v>1250</v>
      </c>
      <c r="H25" s="5" t="s">
        <v>68</v>
      </c>
      <c r="I25" s="5"/>
      <c r="J25" s="57"/>
    </row>
    <row r="26" spans="1:10" x14ac:dyDescent="0.25">
      <c r="A26" s="56">
        <f t="shared" si="0"/>
        <v>24</v>
      </c>
      <c r="B26" s="5" t="s">
        <v>10</v>
      </c>
      <c r="C26" s="5">
        <v>18740</v>
      </c>
      <c r="D26" s="5">
        <v>2017</v>
      </c>
      <c r="E26" s="5" t="s">
        <v>13</v>
      </c>
      <c r="F26" s="5" t="s">
        <v>24</v>
      </c>
      <c r="G26" s="5">
        <v>1250</v>
      </c>
      <c r="H26" s="5" t="s">
        <v>68</v>
      </c>
      <c r="I26" s="5"/>
      <c r="J26" s="57"/>
    </row>
    <row r="27" spans="1:10" x14ac:dyDescent="0.25">
      <c r="A27" s="56">
        <f t="shared" si="0"/>
        <v>25</v>
      </c>
      <c r="B27" s="5" t="s">
        <v>10</v>
      </c>
      <c r="C27" s="5">
        <v>19206</v>
      </c>
      <c r="D27" s="5">
        <v>2017</v>
      </c>
      <c r="E27" s="5" t="s">
        <v>13</v>
      </c>
      <c r="F27" s="5" t="s">
        <v>24</v>
      </c>
      <c r="G27" s="5">
        <v>1250</v>
      </c>
      <c r="H27" s="5" t="s">
        <v>68</v>
      </c>
      <c r="I27" s="5"/>
      <c r="J27" s="57"/>
    </row>
    <row r="28" spans="1:10" x14ac:dyDescent="0.25">
      <c r="A28" s="56">
        <f t="shared" si="0"/>
        <v>26</v>
      </c>
      <c r="B28" s="5" t="s">
        <v>10</v>
      </c>
      <c r="C28" s="5">
        <v>19660</v>
      </c>
      <c r="D28" s="5">
        <v>2017</v>
      </c>
      <c r="E28" s="5" t="s">
        <v>13</v>
      </c>
      <c r="F28" s="5" t="s">
        <v>24</v>
      </c>
      <c r="G28" s="5">
        <v>1250</v>
      </c>
      <c r="H28" s="5" t="s">
        <v>68</v>
      </c>
      <c r="I28" s="5"/>
      <c r="J28" s="57"/>
    </row>
    <row r="29" spans="1:10" x14ac:dyDescent="0.25">
      <c r="A29" s="56">
        <f t="shared" si="0"/>
        <v>27</v>
      </c>
      <c r="B29" s="5" t="s">
        <v>10</v>
      </c>
      <c r="C29" s="5">
        <v>21099</v>
      </c>
      <c r="D29" s="5">
        <v>2017</v>
      </c>
      <c r="E29" s="5" t="s">
        <v>13</v>
      </c>
      <c r="F29" s="5" t="s">
        <v>24</v>
      </c>
      <c r="G29" s="5">
        <v>1250</v>
      </c>
      <c r="H29" s="5" t="s">
        <v>68</v>
      </c>
      <c r="I29" s="5"/>
      <c r="J29" s="57"/>
    </row>
    <row r="30" spans="1:10" x14ac:dyDescent="0.25">
      <c r="A30" s="56">
        <f t="shared" si="0"/>
        <v>28</v>
      </c>
      <c r="B30" s="5" t="s">
        <v>10</v>
      </c>
      <c r="C30" s="5">
        <v>21448</v>
      </c>
      <c r="D30" s="5">
        <v>2017</v>
      </c>
      <c r="E30" s="5" t="s">
        <v>13</v>
      </c>
      <c r="F30" s="5" t="s">
        <v>24</v>
      </c>
      <c r="G30" s="5">
        <v>1250</v>
      </c>
      <c r="H30" s="5" t="s">
        <v>68</v>
      </c>
      <c r="I30" s="5"/>
      <c r="J30" s="57"/>
    </row>
    <row r="31" spans="1:10" x14ac:dyDescent="0.25">
      <c r="A31" s="56">
        <f t="shared" si="0"/>
        <v>29</v>
      </c>
      <c r="B31" s="5" t="s">
        <v>10</v>
      </c>
      <c r="C31" s="5">
        <v>21666</v>
      </c>
      <c r="D31" s="5">
        <v>2017</v>
      </c>
      <c r="E31" s="5" t="s">
        <v>13</v>
      </c>
      <c r="F31" s="5" t="s">
        <v>24</v>
      </c>
      <c r="G31" s="5">
        <v>1250</v>
      </c>
      <c r="H31" s="5" t="s">
        <v>68</v>
      </c>
      <c r="I31" s="5"/>
      <c r="J31" s="57"/>
    </row>
    <row r="32" spans="1:10" x14ac:dyDescent="0.25">
      <c r="A32" s="56">
        <f t="shared" si="0"/>
        <v>30</v>
      </c>
      <c r="B32" s="5" t="s">
        <v>10</v>
      </c>
      <c r="C32" s="5">
        <v>22531</v>
      </c>
      <c r="D32" s="5">
        <v>2017</v>
      </c>
      <c r="E32" s="5" t="s">
        <v>13</v>
      </c>
      <c r="F32" s="5" t="s">
        <v>24</v>
      </c>
      <c r="G32" s="5">
        <v>1250</v>
      </c>
      <c r="H32" s="5" t="s">
        <v>68</v>
      </c>
      <c r="I32" s="5"/>
      <c r="J32" s="57"/>
    </row>
    <row r="33" spans="1:10" x14ac:dyDescent="0.25">
      <c r="A33" s="56">
        <f t="shared" si="0"/>
        <v>31</v>
      </c>
      <c r="B33" s="5" t="s">
        <v>10</v>
      </c>
      <c r="C33" s="5">
        <v>22553</v>
      </c>
      <c r="D33" s="5">
        <v>2017</v>
      </c>
      <c r="E33" s="5" t="s">
        <v>26</v>
      </c>
      <c r="F33" s="5" t="s">
        <v>24</v>
      </c>
      <c r="G33" s="5">
        <v>2750</v>
      </c>
      <c r="H33" s="5" t="s">
        <v>68</v>
      </c>
      <c r="I33" s="5"/>
      <c r="J33" s="57"/>
    </row>
    <row r="34" spans="1:10" x14ac:dyDescent="0.25">
      <c r="A34" s="56">
        <f t="shared" si="0"/>
        <v>32</v>
      </c>
      <c r="B34" s="5" t="s">
        <v>10</v>
      </c>
      <c r="C34" s="5">
        <v>22824</v>
      </c>
      <c r="D34" s="5">
        <v>2017</v>
      </c>
      <c r="E34" s="5" t="s">
        <v>13</v>
      </c>
      <c r="F34" s="5" t="s">
        <v>24</v>
      </c>
      <c r="G34" s="5">
        <v>5000</v>
      </c>
      <c r="H34" s="5" t="s">
        <v>68</v>
      </c>
      <c r="I34" s="5"/>
      <c r="J34" s="57"/>
    </row>
    <row r="35" spans="1:10" x14ac:dyDescent="0.25">
      <c r="A35" s="56">
        <f t="shared" si="0"/>
        <v>33</v>
      </c>
      <c r="B35" s="5" t="s">
        <v>10</v>
      </c>
      <c r="C35" s="5">
        <v>22918</v>
      </c>
      <c r="D35" s="5">
        <v>2017</v>
      </c>
      <c r="E35" s="5" t="s">
        <v>13</v>
      </c>
      <c r="F35" s="5" t="s">
        <v>24</v>
      </c>
      <c r="G35" s="5">
        <v>1250</v>
      </c>
      <c r="H35" s="5" t="s">
        <v>68</v>
      </c>
      <c r="I35" s="5"/>
      <c r="J35" s="57"/>
    </row>
    <row r="36" spans="1:10" x14ac:dyDescent="0.25">
      <c r="A36" s="56">
        <f t="shared" si="0"/>
        <v>34</v>
      </c>
      <c r="B36" s="5" t="s">
        <v>10</v>
      </c>
      <c r="C36" s="5">
        <v>22919</v>
      </c>
      <c r="D36" s="5">
        <v>2017</v>
      </c>
      <c r="E36" s="5" t="s">
        <v>13</v>
      </c>
      <c r="F36" s="5" t="s">
        <v>24</v>
      </c>
      <c r="G36" s="5">
        <v>1250</v>
      </c>
      <c r="H36" s="5" t="s">
        <v>68</v>
      </c>
      <c r="I36" s="5"/>
      <c r="J36" s="57"/>
    </row>
    <row r="37" spans="1:10" x14ac:dyDescent="0.25">
      <c r="A37" s="56">
        <f t="shared" si="0"/>
        <v>35</v>
      </c>
      <c r="B37" s="5" t="s">
        <v>10</v>
      </c>
      <c r="C37" s="5">
        <v>23129</v>
      </c>
      <c r="D37" s="5">
        <v>2017</v>
      </c>
      <c r="E37" s="5" t="s">
        <v>26</v>
      </c>
      <c r="F37" s="5" t="s">
        <v>24</v>
      </c>
      <c r="G37" s="5">
        <v>10000</v>
      </c>
      <c r="H37" s="5" t="s">
        <v>68</v>
      </c>
      <c r="I37" s="5"/>
      <c r="J37" s="57"/>
    </row>
    <row r="38" spans="1:10" x14ac:dyDescent="0.25">
      <c r="A38" s="56">
        <f t="shared" si="0"/>
        <v>36</v>
      </c>
      <c r="B38" s="5" t="s">
        <v>10</v>
      </c>
      <c r="C38" s="5">
        <v>23810</v>
      </c>
      <c r="D38" s="5">
        <v>2017</v>
      </c>
      <c r="E38" s="5" t="s">
        <v>13</v>
      </c>
      <c r="F38" s="5" t="s">
        <v>24</v>
      </c>
      <c r="G38" s="5">
        <v>1250</v>
      </c>
      <c r="H38" s="5" t="s">
        <v>68</v>
      </c>
      <c r="I38" s="5"/>
      <c r="J38" s="57"/>
    </row>
    <row r="39" spans="1:10" x14ac:dyDescent="0.25">
      <c r="A39" s="56">
        <f t="shared" si="0"/>
        <v>37</v>
      </c>
      <c r="B39" s="5" t="s">
        <v>10</v>
      </c>
      <c r="C39" s="5">
        <v>24476</v>
      </c>
      <c r="D39" s="5">
        <v>2017</v>
      </c>
      <c r="E39" s="5" t="s">
        <v>26</v>
      </c>
      <c r="F39" s="5" t="s">
        <v>24</v>
      </c>
      <c r="G39" s="5">
        <v>2750</v>
      </c>
      <c r="H39" s="5" t="s">
        <v>68</v>
      </c>
      <c r="I39" s="5"/>
      <c r="J39" s="57"/>
    </row>
    <row r="40" spans="1:10" x14ac:dyDescent="0.25">
      <c r="A40" s="56">
        <f t="shared" si="0"/>
        <v>38</v>
      </c>
      <c r="B40" s="5" t="s">
        <v>10</v>
      </c>
      <c r="C40" s="5">
        <v>25422</v>
      </c>
      <c r="D40" s="5">
        <v>2017</v>
      </c>
      <c r="E40" s="5" t="s">
        <v>13</v>
      </c>
      <c r="F40" s="5" t="s">
        <v>24</v>
      </c>
      <c r="G40" s="5">
        <v>1250</v>
      </c>
      <c r="H40" s="5" t="s">
        <v>68</v>
      </c>
      <c r="I40" s="5"/>
      <c r="J40" s="57"/>
    </row>
    <row r="41" spans="1:10" x14ac:dyDescent="0.25">
      <c r="A41" s="56">
        <f t="shared" si="0"/>
        <v>39</v>
      </c>
      <c r="B41" s="5" t="s">
        <v>10</v>
      </c>
      <c r="C41" s="5">
        <v>25624</v>
      </c>
      <c r="D41" s="5">
        <v>2017</v>
      </c>
      <c r="E41" s="5" t="s">
        <v>13</v>
      </c>
      <c r="F41" s="5" t="s">
        <v>24</v>
      </c>
      <c r="G41" s="5">
        <v>1250</v>
      </c>
      <c r="H41" s="5" t="s">
        <v>68</v>
      </c>
      <c r="I41" s="5"/>
      <c r="J41" s="57"/>
    </row>
    <row r="42" spans="1:10" x14ac:dyDescent="0.25">
      <c r="A42" s="56">
        <f t="shared" si="0"/>
        <v>40</v>
      </c>
      <c r="B42" s="5" t="s">
        <v>10</v>
      </c>
      <c r="C42" s="5">
        <v>26305</v>
      </c>
      <c r="D42" s="5">
        <v>2017</v>
      </c>
      <c r="E42" s="5" t="s">
        <v>13</v>
      </c>
      <c r="F42" s="5" t="s">
        <v>24</v>
      </c>
      <c r="G42" s="5">
        <v>1250</v>
      </c>
      <c r="H42" s="5" t="s">
        <v>68</v>
      </c>
      <c r="I42" s="5"/>
      <c r="J42" s="57"/>
    </row>
    <row r="43" spans="1:10" x14ac:dyDescent="0.25">
      <c r="A43" s="56">
        <f t="shared" si="0"/>
        <v>41</v>
      </c>
      <c r="B43" s="5" t="s">
        <v>10</v>
      </c>
      <c r="C43" s="5">
        <v>27081</v>
      </c>
      <c r="D43" s="5">
        <v>2017</v>
      </c>
      <c r="E43" s="5" t="s">
        <v>13</v>
      </c>
      <c r="F43" s="5" t="s">
        <v>24</v>
      </c>
      <c r="G43" s="5">
        <v>1250</v>
      </c>
      <c r="H43" s="5" t="s">
        <v>68</v>
      </c>
      <c r="I43" s="5"/>
      <c r="J43" s="57"/>
    </row>
    <row r="44" spans="1:10" x14ac:dyDescent="0.25">
      <c r="A44" s="56">
        <f t="shared" si="0"/>
        <v>42</v>
      </c>
      <c r="B44" s="5" t="s">
        <v>10</v>
      </c>
      <c r="C44" s="5">
        <v>28536</v>
      </c>
      <c r="D44" s="5">
        <v>2017</v>
      </c>
      <c r="E44" s="5" t="s">
        <v>13</v>
      </c>
      <c r="F44" s="5" t="s">
        <v>24</v>
      </c>
      <c r="G44" s="5">
        <v>1250</v>
      </c>
      <c r="H44" s="5" t="s">
        <v>68</v>
      </c>
      <c r="I44" s="5"/>
      <c r="J44" s="57"/>
    </row>
    <row r="45" spans="1:10" x14ac:dyDescent="0.25">
      <c r="A45" s="56">
        <f t="shared" si="0"/>
        <v>43</v>
      </c>
      <c r="B45" s="5" t="s">
        <v>10</v>
      </c>
      <c r="C45" s="5">
        <v>28779</v>
      </c>
      <c r="D45" s="5">
        <v>2017</v>
      </c>
      <c r="E45" s="5" t="s">
        <v>13</v>
      </c>
      <c r="F45" s="5" t="s">
        <v>24</v>
      </c>
      <c r="G45" s="5">
        <v>1250</v>
      </c>
      <c r="H45" s="5" t="s">
        <v>68</v>
      </c>
      <c r="I45" s="5"/>
      <c r="J45" s="57"/>
    </row>
    <row r="46" spans="1:10" x14ac:dyDescent="0.25">
      <c r="A46" s="56">
        <f t="shared" si="0"/>
        <v>44</v>
      </c>
      <c r="B46" s="5" t="s">
        <v>10</v>
      </c>
      <c r="C46" s="5">
        <v>30080</v>
      </c>
      <c r="D46" s="5">
        <v>2017</v>
      </c>
      <c r="E46" s="5" t="s">
        <v>13</v>
      </c>
      <c r="F46" s="5" t="s">
        <v>24</v>
      </c>
      <c r="G46" s="5">
        <v>1250</v>
      </c>
      <c r="H46" s="5" t="s">
        <v>68</v>
      </c>
      <c r="I46" s="5"/>
      <c r="J46" s="57"/>
    </row>
    <row r="47" spans="1:10" x14ac:dyDescent="0.25">
      <c r="A47" s="56">
        <f t="shared" si="0"/>
        <v>45</v>
      </c>
      <c r="B47" s="5" t="s">
        <v>10</v>
      </c>
      <c r="C47" s="5">
        <v>30896</v>
      </c>
      <c r="D47" s="5">
        <v>2017</v>
      </c>
      <c r="E47" s="5" t="s">
        <v>13</v>
      </c>
      <c r="F47" s="5" t="s">
        <v>24</v>
      </c>
      <c r="G47" s="5">
        <v>1250</v>
      </c>
      <c r="H47" s="5" t="s">
        <v>68</v>
      </c>
      <c r="I47" s="5"/>
      <c r="J47" s="57"/>
    </row>
    <row r="48" spans="1:10" x14ac:dyDescent="0.25">
      <c r="A48" s="56">
        <f t="shared" si="0"/>
        <v>46</v>
      </c>
      <c r="B48" s="5" t="s">
        <v>10</v>
      </c>
      <c r="C48" s="5">
        <v>31178</v>
      </c>
      <c r="D48" s="5">
        <v>2017</v>
      </c>
      <c r="E48" s="5" t="s">
        <v>13</v>
      </c>
      <c r="F48" s="5" t="s">
        <v>24</v>
      </c>
      <c r="G48" s="5">
        <v>1250</v>
      </c>
      <c r="H48" s="5" t="s">
        <v>68</v>
      </c>
      <c r="I48" s="5"/>
      <c r="J48" s="57"/>
    </row>
    <row r="49" spans="1:10" x14ac:dyDescent="0.25">
      <c r="A49" s="56">
        <f t="shared" si="0"/>
        <v>47</v>
      </c>
      <c r="B49" s="5" t="s">
        <v>10</v>
      </c>
      <c r="C49" s="5">
        <v>31189</v>
      </c>
      <c r="D49" s="5">
        <v>2017</v>
      </c>
      <c r="E49" s="5" t="s">
        <v>13</v>
      </c>
      <c r="F49" s="5" t="s">
        <v>24</v>
      </c>
      <c r="G49" s="5">
        <v>1250</v>
      </c>
      <c r="H49" s="5" t="s">
        <v>68</v>
      </c>
      <c r="I49" s="5"/>
      <c r="J49" s="57"/>
    </row>
    <row r="50" spans="1:10" x14ac:dyDescent="0.25">
      <c r="A50" s="56">
        <f t="shared" si="0"/>
        <v>48</v>
      </c>
      <c r="B50" s="5" t="s">
        <v>10</v>
      </c>
      <c r="C50" s="5">
        <v>31270</v>
      </c>
      <c r="D50" s="5">
        <v>2017</v>
      </c>
      <c r="E50" s="5" t="s">
        <v>13</v>
      </c>
      <c r="F50" s="5" t="s">
        <v>24</v>
      </c>
      <c r="G50" s="5">
        <v>1250</v>
      </c>
      <c r="H50" s="5" t="s">
        <v>68</v>
      </c>
      <c r="I50" s="5"/>
      <c r="J50" s="57"/>
    </row>
    <row r="51" spans="1:10" x14ac:dyDescent="0.25">
      <c r="A51" s="56">
        <f t="shared" si="0"/>
        <v>49</v>
      </c>
      <c r="B51" s="5" t="s">
        <v>10</v>
      </c>
      <c r="C51" s="5">
        <v>32254</v>
      </c>
      <c r="D51" s="5">
        <v>2017</v>
      </c>
      <c r="E51" s="5" t="s">
        <v>13</v>
      </c>
      <c r="F51" s="5" t="s">
        <v>24</v>
      </c>
      <c r="G51" s="5">
        <v>1250</v>
      </c>
      <c r="H51" s="5" t="s">
        <v>68</v>
      </c>
      <c r="I51" s="5"/>
      <c r="J51" s="57"/>
    </row>
    <row r="52" spans="1:10" x14ac:dyDescent="0.25">
      <c r="A52" s="56">
        <f t="shared" si="0"/>
        <v>50</v>
      </c>
      <c r="B52" s="5" t="s">
        <v>10</v>
      </c>
      <c r="C52" s="5">
        <v>32934</v>
      </c>
      <c r="D52" s="5">
        <v>2017</v>
      </c>
      <c r="E52" s="5" t="s">
        <v>13</v>
      </c>
      <c r="F52" s="5" t="s">
        <v>24</v>
      </c>
      <c r="G52" s="5">
        <v>1250</v>
      </c>
      <c r="H52" s="5" t="s">
        <v>68</v>
      </c>
      <c r="I52" s="5"/>
      <c r="J52" s="57"/>
    </row>
    <row r="53" spans="1:10" x14ac:dyDescent="0.25">
      <c r="A53" s="56">
        <f t="shared" si="0"/>
        <v>51</v>
      </c>
      <c r="B53" s="5" t="s">
        <v>10</v>
      </c>
      <c r="C53" s="5">
        <v>33452</v>
      </c>
      <c r="D53" s="5">
        <v>2017</v>
      </c>
      <c r="E53" s="5" t="s">
        <v>13</v>
      </c>
      <c r="F53" s="5" t="s">
        <v>24</v>
      </c>
      <c r="G53" s="5">
        <v>1250</v>
      </c>
      <c r="H53" s="5" t="s">
        <v>68</v>
      </c>
      <c r="I53" s="5"/>
      <c r="J53" s="57"/>
    </row>
    <row r="54" spans="1:10" x14ac:dyDescent="0.25">
      <c r="A54" s="56">
        <f t="shared" si="0"/>
        <v>52</v>
      </c>
      <c r="B54" s="5" t="s">
        <v>10</v>
      </c>
      <c r="C54" s="5">
        <v>34189</v>
      </c>
      <c r="D54" s="5">
        <v>2017</v>
      </c>
      <c r="E54" s="5" t="s">
        <v>26</v>
      </c>
      <c r="F54" s="5" t="s">
        <v>24</v>
      </c>
      <c r="G54" s="5">
        <v>10000</v>
      </c>
      <c r="H54" s="5" t="s">
        <v>68</v>
      </c>
      <c r="I54" s="5"/>
      <c r="J54" s="57"/>
    </row>
    <row r="55" spans="1:10" x14ac:dyDescent="0.25">
      <c r="A55" s="56">
        <f t="shared" si="0"/>
        <v>53</v>
      </c>
      <c r="B55" s="5" t="s">
        <v>10</v>
      </c>
      <c r="C55" s="5">
        <v>34362</v>
      </c>
      <c r="D55" s="5">
        <v>2017</v>
      </c>
      <c r="E55" s="5" t="s">
        <v>13</v>
      </c>
      <c r="F55" s="5" t="s">
        <v>24</v>
      </c>
      <c r="G55" s="5">
        <v>1250</v>
      </c>
      <c r="H55" s="5" t="s">
        <v>68</v>
      </c>
      <c r="I55" s="5"/>
      <c r="J55" s="57"/>
    </row>
    <row r="56" spans="1:10" x14ac:dyDescent="0.25">
      <c r="A56" s="56">
        <f t="shared" si="0"/>
        <v>54</v>
      </c>
      <c r="B56" s="5" t="s">
        <v>10</v>
      </c>
      <c r="C56" s="5">
        <v>35104</v>
      </c>
      <c r="D56" s="5">
        <v>2017</v>
      </c>
      <c r="E56" s="5" t="s">
        <v>13</v>
      </c>
      <c r="F56" s="5" t="s">
        <v>24</v>
      </c>
      <c r="G56" s="5">
        <v>1250</v>
      </c>
      <c r="H56" s="5" t="s">
        <v>68</v>
      </c>
      <c r="I56" s="5"/>
      <c r="J56" s="57"/>
    </row>
    <row r="57" spans="1:10" x14ac:dyDescent="0.25">
      <c r="A57" s="56">
        <f t="shared" si="0"/>
        <v>55</v>
      </c>
      <c r="B57" s="5" t="s">
        <v>10</v>
      </c>
      <c r="C57" s="5">
        <v>35264</v>
      </c>
      <c r="D57" s="5">
        <v>2017</v>
      </c>
      <c r="E57" s="5" t="s">
        <v>13</v>
      </c>
      <c r="F57" s="5" t="s">
        <v>24</v>
      </c>
      <c r="G57" s="5">
        <v>1250</v>
      </c>
      <c r="H57" s="5" t="s">
        <v>68</v>
      </c>
      <c r="I57" s="5"/>
      <c r="J57" s="57"/>
    </row>
    <row r="58" spans="1:10" x14ac:dyDescent="0.25">
      <c r="A58" s="56">
        <f t="shared" si="0"/>
        <v>56</v>
      </c>
      <c r="B58" s="5" t="s">
        <v>10</v>
      </c>
      <c r="C58" s="5">
        <v>35999</v>
      </c>
      <c r="D58" s="5">
        <v>2017</v>
      </c>
      <c r="E58" s="5" t="s">
        <v>13</v>
      </c>
      <c r="F58" s="5" t="s">
        <v>24</v>
      </c>
      <c r="G58" s="5">
        <v>1250</v>
      </c>
      <c r="H58" s="5" t="s">
        <v>68</v>
      </c>
      <c r="I58" s="5"/>
      <c r="J58" s="57"/>
    </row>
    <row r="59" spans="1:10" x14ac:dyDescent="0.25">
      <c r="A59" s="56">
        <f t="shared" si="0"/>
        <v>57</v>
      </c>
      <c r="B59" s="5" t="s">
        <v>10</v>
      </c>
      <c r="C59" s="5">
        <v>36607</v>
      </c>
      <c r="D59" s="5">
        <v>2017</v>
      </c>
      <c r="E59" s="5" t="s">
        <v>13</v>
      </c>
      <c r="F59" s="5" t="s">
        <v>24</v>
      </c>
      <c r="G59" s="5">
        <v>1250</v>
      </c>
      <c r="H59" s="5" t="s">
        <v>68</v>
      </c>
      <c r="I59" s="5"/>
      <c r="J59" s="57"/>
    </row>
    <row r="60" spans="1:10" x14ac:dyDescent="0.25">
      <c r="A60" s="56">
        <f t="shared" si="0"/>
        <v>58</v>
      </c>
      <c r="B60" s="5" t="s">
        <v>10</v>
      </c>
      <c r="C60" s="5">
        <v>37099</v>
      </c>
      <c r="D60" s="5">
        <v>2017</v>
      </c>
      <c r="E60" s="5" t="s">
        <v>13</v>
      </c>
      <c r="F60" s="5" t="s">
        <v>24</v>
      </c>
      <c r="G60" s="5">
        <v>1250</v>
      </c>
      <c r="H60" s="5" t="s">
        <v>68</v>
      </c>
      <c r="I60" s="5"/>
      <c r="J60" s="57"/>
    </row>
    <row r="61" spans="1:10" x14ac:dyDescent="0.25">
      <c r="A61" s="56">
        <f t="shared" si="0"/>
        <v>59</v>
      </c>
      <c r="B61" s="5" t="s">
        <v>10</v>
      </c>
      <c r="C61" s="5">
        <v>37328</v>
      </c>
      <c r="D61" s="5">
        <v>2017</v>
      </c>
      <c r="E61" s="5" t="s">
        <v>13</v>
      </c>
      <c r="F61" s="5" t="s">
        <v>24</v>
      </c>
      <c r="G61" s="5">
        <v>1250</v>
      </c>
      <c r="H61" s="5" t="s">
        <v>68</v>
      </c>
      <c r="I61" s="5"/>
      <c r="J61" s="57"/>
    </row>
    <row r="62" spans="1:10" x14ac:dyDescent="0.25">
      <c r="A62" s="56">
        <f t="shared" si="0"/>
        <v>60</v>
      </c>
      <c r="B62" s="5" t="s">
        <v>10</v>
      </c>
      <c r="C62" s="5">
        <v>37451</v>
      </c>
      <c r="D62" s="5">
        <v>2017</v>
      </c>
      <c r="E62" s="5" t="s">
        <v>13</v>
      </c>
      <c r="F62" s="5" t="s">
        <v>24</v>
      </c>
      <c r="G62" s="5">
        <v>1250</v>
      </c>
      <c r="H62" s="5" t="s">
        <v>68</v>
      </c>
      <c r="I62" s="5"/>
      <c r="J62" s="57"/>
    </row>
    <row r="63" spans="1:10" x14ac:dyDescent="0.25">
      <c r="A63" s="56">
        <f t="shared" si="0"/>
        <v>61</v>
      </c>
      <c r="B63" s="5" t="s">
        <v>10</v>
      </c>
      <c r="C63" s="5">
        <v>38482</v>
      </c>
      <c r="D63" s="5">
        <v>2017</v>
      </c>
      <c r="E63" s="5" t="s">
        <v>13</v>
      </c>
      <c r="F63" s="5" t="s">
        <v>24</v>
      </c>
      <c r="G63" s="5">
        <v>1250</v>
      </c>
      <c r="H63" s="5" t="s">
        <v>68</v>
      </c>
      <c r="I63" s="5"/>
      <c r="J63" s="57"/>
    </row>
    <row r="64" spans="1:10" x14ac:dyDescent="0.25">
      <c r="A64" s="56">
        <f t="shared" si="0"/>
        <v>62</v>
      </c>
      <c r="B64" s="5" t="s">
        <v>10</v>
      </c>
      <c r="C64" s="5">
        <v>38671</v>
      </c>
      <c r="D64" s="5">
        <v>2017</v>
      </c>
      <c r="E64" s="5" t="s">
        <v>13</v>
      </c>
      <c r="F64" s="5" t="s">
        <v>24</v>
      </c>
      <c r="G64" s="5">
        <v>1250</v>
      </c>
      <c r="H64" s="5" t="s">
        <v>68</v>
      </c>
      <c r="I64" s="5"/>
      <c r="J64" s="57"/>
    </row>
    <row r="65" spans="1:10" x14ac:dyDescent="0.25">
      <c r="A65" s="56">
        <f t="shared" si="0"/>
        <v>63</v>
      </c>
      <c r="B65" s="5" t="s">
        <v>10</v>
      </c>
      <c r="C65" s="5">
        <v>39503</v>
      </c>
      <c r="D65" s="5">
        <v>2017</v>
      </c>
      <c r="E65" s="5" t="s">
        <v>13</v>
      </c>
      <c r="F65" s="5" t="s">
        <v>24</v>
      </c>
      <c r="G65" s="5">
        <v>1250</v>
      </c>
      <c r="H65" s="5" t="s">
        <v>68</v>
      </c>
      <c r="I65" s="5"/>
      <c r="J65" s="57"/>
    </row>
    <row r="66" spans="1:10" x14ac:dyDescent="0.25">
      <c r="A66" s="56">
        <f t="shared" si="0"/>
        <v>64</v>
      </c>
      <c r="B66" s="5" t="s">
        <v>10</v>
      </c>
      <c r="C66" s="5">
        <v>40344</v>
      </c>
      <c r="D66" s="5">
        <v>2017</v>
      </c>
      <c r="E66" s="5" t="s">
        <v>13</v>
      </c>
      <c r="F66" s="5" t="s">
        <v>24</v>
      </c>
      <c r="G66" s="5">
        <v>1250</v>
      </c>
      <c r="H66" s="5" t="s">
        <v>68</v>
      </c>
      <c r="I66" s="5"/>
      <c r="J66" s="57"/>
    </row>
    <row r="67" spans="1:10" ht="15.75" thickBot="1" x14ac:dyDescent="0.3">
      <c r="A67" s="56">
        <f t="shared" si="0"/>
        <v>65</v>
      </c>
      <c r="B67" s="53" t="s">
        <v>10</v>
      </c>
      <c r="C67" s="53">
        <v>44642</v>
      </c>
      <c r="D67" s="53">
        <v>2017</v>
      </c>
      <c r="E67" s="53" t="s">
        <v>13</v>
      </c>
      <c r="F67" s="53" t="s">
        <v>24</v>
      </c>
      <c r="G67" s="53">
        <v>5000</v>
      </c>
      <c r="H67" s="53" t="s">
        <v>68</v>
      </c>
      <c r="I67" s="53"/>
      <c r="J67" s="60"/>
    </row>
    <row r="68" spans="1:10" ht="15.75" thickBot="1" x14ac:dyDescent="0.3">
      <c r="A68" s="105" t="s">
        <v>81</v>
      </c>
      <c r="B68" s="106"/>
      <c r="C68" s="106"/>
      <c r="D68" s="106"/>
      <c r="E68" s="106"/>
      <c r="F68" s="107"/>
      <c r="G68" s="69">
        <f>SUM(G3:G67)</f>
        <v>144250</v>
      </c>
      <c r="H68" s="66"/>
      <c r="I68" s="67"/>
      <c r="J68" s="68"/>
    </row>
    <row r="70" spans="1:10" ht="15.75" thickBot="1" x14ac:dyDescent="0.3"/>
    <row r="71" spans="1:10" ht="15.75" x14ac:dyDescent="0.25">
      <c r="A71" s="102" t="s">
        <v>82</v>
      </c>
      <c r="B71" s="103"/>
      <c r="C71" s="103"/>
      <c r="D71" s="103"/>
      <c r="E71" s="103"/>
      <c r="F71" s="103"/>
      <c r="G71" s="103"/>
      <c r="H71" s="103"/>
      <c r="I71" s="103"/>
      <c r="J71" s="104"/>
    </row>
    <row r="72" spans="1:10" s="65" customFormat="1" x14ac:dyDescent="0.25">
      <c r="A72" s="61" t="s">
        <v>0</v>
      </c>
      <c r="B72" s="55" t="s">
        <v>1</v>
      </c>
      <c r="C72" s="55" t="s">
        <v>2</v>
      </c>
      <c r="D72" s="55" t="s">
        <v>3</v>
      </c>
      <c r="E72" s="55" t="s">
        <v>5</v>
      </c>
      <c r="F72" s="55" t="s">
        <v>6</v>
      </c>
      <c r="G72" s="55" t="s">
        <v>57</v>
      </c>
      <c r="H72" s="55" t="s">
        <v>67</v>
      </c>
      <c r="I72" s="55" t="s">
        <v>59</v>
      </c>
      <c r="J72" s="62" t="s">
        <v>9</v>
      </c>
    </row>
    <row r="73" spans="1:10" x14ac:dyDescent="0.25">
      <c r="A73" s="56">
        <v>1</v>
      </c>
      <c r="B73" s="5" t="s">
        <v>10</v>
      </c>
      <c r="C73" s="5">
        <v>10406</v>
      </c>
      <c r="D73" s="5">
        <v>2017</v>
      </c>
      <c r="E73" s="5" t="s">
        <v>13</v>
      </c>
      <c r="F73" s="5" t="s">
        <v>24</v>
      </c>
      <c r="G73" s="5">
        <v>1250</v>
      </c>
      <c r="H73" s="5" t="s">
        <v>69</v>
      </c>
      <c r="I73" s="5"/>
      <c r="J73" s="57"/>
    </row>
    <row r="74" spans="1:10" x14ac:dyDescent="0.25">
      <c r="A74" s="56">
        <f>A73+1</f>
        <v>2</v>
      </c>
      <c r="B74" s="5" t="s">
        <v>10</v>
      </c>
      <c r="C74" s="5">
        <v>16319</v>
      </c>
      <c r="D74" s="5">
        <v>2017</v>
      </c>
      <c r="E74" s="5" t="s">
        <v>26</v>
      </c>
      <c r="F74" s="5" t="s">
        <v>24</v>
      </c>
      <c r="G74" s="5">
        <v>10000</v>
      </c>
      <c r="H74" s="5" t="s">
        <v>69</v>
      </c>
      <c r="I74" s="5"/>
      <c r="J74" s="57"/>
    </row>
    <row r="75" spans="1:10" x14ac:dyDescent="0.25">
      <c r="A75" s="56">
        <f t="shared" ref="A75:A77" si="1">A74+1</f>
        <v>3</v>
      </c>
      <c r="B75" s="5" t="s">
        <v>10</v>
      </c>
      <c r="C75" s="5">
        <v>25573</v>
      </c>
      <c r="D75" s="5">
        <v>2017</v>
      </c>
      <c r="E75" s="5" t="s">
        <v>13</v>
      </c>
      <c r="F75" s="5" t="s">
        <v>24</v>
      </c>
      <c r="G75" s="5">
        <v>1250</v>
      </c>
      <c r="H75" s="5" t="s">
        <v>69</v>
      </c>
      <c r="I75" s="5"/>
      <c r="J75" s="57"/>
    </row>
    <row r="76" spans="1:10" x14ac:dyDescent="0.25">
      <c r="A76" s="56">
        <f t="shared" si="1"/>
        <v>4</v>
      </c>
      <c r="B76" s="5" t="s">
        <v>10</v>
      </c>
      <c r="C76" s="5">
        <v>27550</v>
      </c>
      <c r="D76" s="5">
        <v>2017</v>
      </c>
      <c r="E76" s="5" t="s">
        <v>13</v>
      </c>
      <c r="F76" s="5" t="s">
        <v>24</v>
      </c>
      <c r="G76" s="5">
        <v>1250</v>
      </c>
      <c r="H76" s="5" t="s">
        <v>69</v>
      </c>
      <c r="I76" s="5"/>
      <c r="J76" s="57"/>
    </row>
    <row r="77" spans="1:10" ht="15.75" thickBot="1" x14ac:dyDescent="0.3">
      <c r="A77" s="56">
        <f t="shared" si="1"/>
        <v>5</v>
      </c>
      <c r="B77" s="5" t="s">
        <v>10</v>
      </c>
      <c r="C77" s="5">
        <v>35482</v>
      </c>
      <c r="D77" s="5">
        <v>2017</v>
      </c>
      <c r="E77" s="5" t="s">
        <v>13</v>
      </c>
      <c r="F77" s="5" t="s">
        <v>24</v>
      </c>
      <c r="G77" s="5">
        <v>1250</v>
      </c>
      <c r="H77" s="5" t="s">
        <v>69</v>
      </c>
      <c r="I77" s="5"/>
      <c r="J77" s="57"/>
    </row>
    <row r="78" spans="1:10" ht="15.75" thickBot="1" x14ac:dyDescent="0.3">
      <c r="A78" s="105" t="s">
        <v>81</v>
      </c>
      <c r="B78" s="106"/>
      <c r="C78" s="106"/>
      <c r="D78" s="106"/>
      <c r="E78" s="106"/>
      <c r="F78" s="107"/>
      <c r="G78" s="71">
        <f>SUM(G73:G77)</f>
        <v>15000</v>
      </c>
      <c r="H78" s="66"/>
      <c r="I78" s="67"/>
      <c r="J78" s="68"/>
    </row>
  </sheetData>
  <sortState ref="A73:J77">
    <sortCondition ref="C73:C77"/>
  </sortState>
  <mergeCells count="4">
    <mergeCell ref="A1:J1"/>
    <mergeCell ref="A71:J71"/>
    <mergeCell ref="A68:F68"/>
    <mergeCell ref="A78:F78"/>
  </mergeCells>
  <pageMargins left="0.7" right="0.7" top="0.75" bottom="0.75" header="0.3" footer="0.3"/>
  <pageSetup paperSize="9" scale="88" fitToHeight="2" orientation="landscape" r:id="rId1"/>
  <headerFooter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"/>
  <sheetViews>
    <sheetView workbookViewId="0">
      <selection activeCell="G15" sqref="G15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ht="15.75" thickBot="1" x14ac:dyDescent="0.3">
      <c r="A3" s="52">
        <v>1</v>
      </c>
      <c r="B3" s="53" t="s">
        <v>10</v>
      </c>
      <c r="C3" s="53">
        <v>20551</v>
      </c>
      <c r="D3" s="53">
        <v>2017</v>
      </c>
      <c r="E3" s="53" t="s">
        <v>25</v>
      </c>
      <c r="F3" s="53" t="s">
        <v>61</v>
      </c>
      <c r="G3" s="53">
        <v>4750</v>
      </c>
      <c r="H3" s="53" t="s">
        <v>68</v>
      </c>
      <c r="I3" s="53"/>
      <c r="J3" s="54"/>
    </row>
    <row r="4" spans="1:10" ht="15.75" thickBot="1" x14ac:dyDescent="0.3">
      <c r="A4" s="105" t="s">
        <v>81</v>
      </c>
      <c r="B4" s="106"/>
      <c r="C4" s="106"/>
      <c r="D4" s="106"/>
      <c r="E4" s="106"/>
      <c r="F4" s="107"/>
      <c r="G4" s="70">
        <f>SUBTOTAL(109,Table2[AMOUNT])</f>
        <v>4750</v>
      </c>
      <c r="H4" s="66"/>
      <c r="I4" s="67"/>
      <c r="J4" s="68"/>
    </row>
  </sheetData>
  <mergeCells count="2">
    <mergeCell ref="A1:J1"/>
    <mergeCell ref="A4:F4"/>
  </mergeCells>
  <pageMargins left="0.7" right="0.7" top="0.75" bottom="0.75" header="0.3" footer="0.3"/>
  <pageSetup paperSize="9" scale="9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workbookViewId="0">
      <selection activeCell="F14" sqref="F14"/>
    </sheetView>
  </sheetViews>
  <sheetFormatPr defaultRowHeight="15" x14ac:dyDescent="0.25"/>
  <cols>
    <col min="3" max="3" width="10.85546875" customWidth="1"/>
    <col min="5" max="5" width="12.28515625" customWidth="1"/>
    <col min="6" max="6" width="17.8554687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10</v>
      </c>
      <c r="C3" s="5">
        <v>54</v>
      </c>
      <c r="D3" s="5">
        <v>2017</v>
      </c>
      <c r="E3" s="5" t="s">
        <v>13</v>
      </c>
      <c r="F3" s="5" t="s">
        <v>70</v>
      </c>
      <c r="G3" s="5">
        <v>1250</v>
      </c>
      <c r="H3" s="5" t="s">
        <v>68</v>
      </c>
      <c r="I3" s="5"/>
      <c r="J3" s="57"/>
    </row>
    <row r="4" spans="1:10" ht="15.75" thickBot="1" x14ac:dyDescent="0.3">
      <c r="A4" s="59">
        <v>2</v>
      </c>
      <c r="B4" s="53" t="s">
        <v>10</v>
      </c>
      <c r="C4" s="53">
        <v>2490</v>
      </c>
      <c r="D4" s="53">
        <v>2017</v>
      </c>
      <c r="E4" s="53" t="s">
        <v>13</v>
      </c>
      <c r="F4" s="53" t="s">
        <v>70</v>
      </c>
      <c r="G4" s="53">
        <v>5000</v>
      </c>
      <c r="H4" s="53" t="s">
        <v>68</v>
      </c>
      <c r="I4" s="53"/>
      <c r="J4" s="60"/>
    </row>
    <row r="5" spans="1:10" ht="15.75" thickBot="1" x14ac:dyDescent="0.3">
      <c r="A5" s="105" t="s">
        <v>81</v>
      </c>
      <c r="B5" s="106"/>
      <c r="C5" s="106"/>
      <c r="D5" s="106"/>
      <c r="E5" s="106"/>
      <c r="F5" s="107"/>
      <c r="G5" s="71">
        <f>SUBTOTAL(109,Table3[AMOUNT])</f>
        <v>6250</v>
      </c>
      <c r="H5" s="66"/>
      <c r="I5" s="67"/>
      <c r="J5" s="68"/>
    </row>
  </sheetData>
  <mergeCells count="2">
    <mergeCell ref="A1:J1"/>
    <mergeCell ref="A5:F5"/>
  </mergeCells>
  <pageMargins left="0.7" right="0.7" top="0.75" bottom="0.75" header="0.3" footer="0.3"/>
  <pageSetup paperSize="9" scale="86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G38" sqref="G38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34</v>
      </c>
      <c r="C3" s="5">
        <v>170</v>
      </c>
      <c r="D3" s="5">
        <v>2017</v>
      </c>
      <c r="E3" s="5" t="s">
        <v>13</v>
      </c>
      <c r="F3" s="5" t="s">
        <v>18</v>
      </c>
      <c r="G3" s="5">
        <v>1250</v>
      </c>
      <c r="H3" s="5" t="s">
        <v>68</v>
      </c>
      <c r="I3" s="5"/>
      <c r="J3" s="57"/>
    </row>
    <row r="4" spans="1:10" x14ac:dyDescent="0.25">
      <c r="A4" s="56">
        <f>A3+1</f>
        <v>2</v>
      </c>
      <c r="B4" s="5" t="s">
        <v>10</v>
      </c>
      <c r="C4" s="5">
        <v>3023</v>
      </c>
      <c r="D4" s="5">
        <v>2017</v>
      </c>
      <c r="E4" s="5" t="s">
        <v>26</v>
      </c>
      <c r="F4" s="5" t="s">
        <v>18</v>
      </c>
      <c r="G4" s="5">
        <v>2750</v>
      </c>
      <c r="H4" s="5" t="s">
        <v>68</v>
      </c>
      <c r="I4" s="5"/>
      <c r="J4" s="57"/>
    </row>
    <row r="5" spans="1:10" x14ac:dyDescent="0.25">
      <c r="A5" s="56">
        <f t="shared" ref="A5:A15" si="0">A4+1</f>
        <v>3</v>
      </c>
      <c r="B5" s="5" t="s">
        <v>10</v>
      </c>
      <c r="C5" s="5">
        <v>17718</v>
      </c>
      <c r="D5" s="5">
        <v>2017</v>
      </c>
      <c r="E5" s="5" t="s">
        <v>26</v>
      </c>
      <c r="F5" s="5" t="s">
        <v>18</v>
      </c>
      <c r="G5" s="5">
        <v>2750</v>
      </c>
      <c r="H5" s="5" t="s">
        <v>68</v>
      </c>
      <c r="I5" s="5"/>
      <c r="J5" s="57"/>
    </row>
    <row r="6" spans="1:10" x14ac:dyDescent="0.25">
      <c r="A6" s="56">
        <f t="shared" si="0"/>
        <v>4</v>
      </c>
      <c r="B6" s="5" t="s">
        <v>10</v>
      </c>
      <c r="C6" s="5">
        <v>17718</v>
      </c>
      <c r="D6" s="5">
        <v>2017</v>
      </c>
      <c r="E6" s="5" t="s">
        <v>13</v>
      </c>
      <c r="F6" s="5" t="s">
        <v>18</v>
      </c>
      <c r="G6" s="5">
        <v>1250</v>
      </c>
      <c r="H6" s="5" t="s">
        <v>68</v>
      </c>
      <c r="I6" s="5"/>
      <c r="J6" s="57"/>
    </row>
    <row r="7" spans="1:10" x14ac:dyDescent="0.25">
      <c r="A7" s="56">
        <f t="shared" si="0"/>
        <v>5</v>
      </c>
      <c r="B7" s="5" t="s">
        <v>10</v>
      </c>
      <c r="C7" s="5">
        <v>17724</v>
      </c>
      <c r="D7" s="5">
        <v>2017</v>
      </c>
      <c r="E7" s="5" t="s">
        <v>13</v>
      </c>
      <c r="F7" s="5" t="s">
        <v>18</v>
      </c>
      <c r="G7" s="5">
        <v>1250</v>
      </c>
      <c r="H7" s="5" t="s">
        <v>68</v>
      </c>
      <c r="I7" s="5"/>
      <c r="J7" s="57"/>
    </row>
    <row r="8" spans="1:10" x14ac:dyDescent="0.25">
      <c r="A8" s="56">
        <f t="shared" si="0"/>
        <v>6</v>
      </c>
      <c r="B8" s="5" t="s">
        <v>10</v>
      </c>
      <c r="C8" s="5">
        <v>17724</v>
      </c>
      <c r="D8" s="5">
        <v>2017</v>
      </c>
      <c r="E8" s="5" t="s">
        <v>26</v>
      </c>
      <c r="F8" s="5" t="s">
        <v>18</v>
      </c>
      <c r="G8" s="5">
        <v>2750</v>
      </c>
      <c r="H8" s="5" t="s">
        <v>68</v>
      </c>
      <c r="I8" s="5"/>
      <c r="J8" s="57"/>
    </row>
    <row r="9" spans="1:10" x14ac:dyDescent="0.25">
      <c r="A9" s="56">
        <f t="shared" si="0"/>
        <v>7</v>
      </c>
      <c r="B9" s="5" t="s">
        <v>10</v>
      </c>
      <c r="C9" s="5">
        <v>20430</v>
      </c>
      <c r="D9" s="5">
        <v>2017</v>
      </c>
      <c r="E9" s="5" t="s">
        <v>26</v>
      </c>
      <c r="F9" s="5" t="s">
        <v>18</v>
      </c>
      <c r="G9" s="5">
        <v>2750</v>
      </c>
      <c r="H9" s="5" t="s">
        <v>68</v>
      </c>
      <c r="I9" s="5"/>
      <c r="J9" s="57"/>
    </row>
    <row r="10" spans="1:10" x14ac:dyDescent="0.25">
      <c r="A10" s="56">
        <f t="shared" si="0"/>
        <v>8</v>
      </c>
      <c r="B10" s="5" t="s">
        <v>10</v>
      </c>
      <c r="C10" s="5">
        <v>21584</v>
      </c>
      <c r="D10" s="5">
        <v>2017</v>
      </c>
      <c r="E10" s="5" t="s">
        <v>13</v>
      </c>
      <c r="F10" s="5" t="s">
        <v>18</v>
      </c>
      <c r="G10" s="5">
        <v>1250</v>
      </c>
      <c r="H10" s="5" t="s">
        <v>68</v>
      </c>
      <c r="I10" s="5"/>
      <c r="J10" s="57"/>
    </row>
    <row r="11" spans="1:10" x14ac:dyDescent="0.25">
      <c r="A11" s="56">
        <f t="shared" si="0"/>
        <v>9</v>
      </c>
      <c r="B11" s="5" t="s">
        <v>10</v>
      </c>
      <c r="C11" s="5">
        <v>21664</v>
      </c>
      <c r="D11" s="5">
        <v>2017</v>
      </c>
      <c r="E11" s="5" t="s">
        <v>13</v>
      </c>
      <c r="F11" s="5" t="s">
        <v>18</v>
      </c>
      <c r="G11" s="5">
        <v>1250</v>
      </c>
      <c r="H11" s="5" t="s">
        <v>68</v>
      </c>
      <c r="I11" s="5"/>
      <c r="J11" s="57"/>
    </row>
    <row r="12" spans="1:10" x14ac:dyDescent="0.25">
      <c r="A12" s="56">
        <f t="shared" si="0"/>
        <v>10</v>
      </c>
      <c r="B12" s="5" t="s">
        <v>10</v>
      </c>
      <c r="C12" s="5">
        <v>25272</v>
      </c>
      <c r="D12" s="5">
        <v>2017</v>
      </c>
      <c r="E12" s="5" t="s">
        <v>13</v>
      </c>
      <c r="F12" s="5" t="s">
        <v>18</v>
      </c>
      <c r="G12" s="5">
        <v>1250</v>
      </c>
      <c r="H12" s="5" t="s">
        <v>68</v>
      </c>
      <c r="I12" s="5"/>
      <c r="J12" s="57"/>
    </row>
    <row r="13" spans="1:10" x14ac:dyDescent="0.25">
      <c r="A13" s="56">
        <f t="shared" si="0"/>
        <v>11</v>
      </c>
      <c r="B13" s="5" t="s">
        <v>10</v>
      </c>
      <c r="C13" s="5">
        <v>27725</v>
      </c>
      <c r="D13" s="5">
        <v>2017</v>
      </c>
      <c r="E13" s="5" t="s">
        <v>13</v>
      </c>
      <c r="F13" s="5" t="s">
        <v>18</v>
      </c>
      <c r="G13" s="5">
        <v>1250</v>
      </c>
      <c r="H13" s="5" t="s">
        <v>68</v>
      </c>
      <c r="I13" s="5"/>
      <c r="J13" s="57"/>
    </row>
    <row r="14" spans="1:10" x14ac:dyDescent="0.25">
      <c r="A14" s="56">
        <f t="shared" si="0"/>
        <v>12</v>
      </c>
      <c r="B14" s="5" t="s">
        <v>10</v>
      </c>
      <c r="C14" s="5">
        <v>30145</v>
      </c>
      <c r="D14" s="5">
        <v>2017</v>
      </c>
      <c r="E14" s="5" t="s">
        <v>26</v>
      </c>
      <c r="F14" s="5" t="s">
        <v>18</v>
      </c>
      <c r="G14" s="5">
        <v>2750</v>
      </c>
      <c r="H14" s="5" t="s">
        <v>68</v>
      </c>
      <c r="I14" s="5"/>
      <c r="J14" s="57"/>
    </row>
    <row r="15" spans="1:10" ht="15.75" thickBot="1" x14ac:dyDescent="0.3">
      <c r="A15" s="56">
        <f t="shared" si="0"/>
        <v>13</v>
      </c>
      <c r="B15" s="53" t="s">
        <v>10</v>
      </c>
      <c r="C15" s="53">
        <v>33308</v>
      </c>
      <c r="D15" s="53">
        <v>2017</v>
      </c>
      <c r="E15" s="53" t="s">
        <v>26</v>
      </c>
      <c r="F15" s="53" t="s">
        <v>18</v>
      </c>
      <c r="G15" s="53">
        <v>10000</v>
      </c>
      <c r="H15" s="53" t="s">
        <v>68</v>
      </c>
      <c r="I15" s="53"/>
      <c r="J15" s="60"/>
    </row>
    <row r="16" spans="1:10" ht="15.75" thickBot="1" x14ac:dyDescent="0.3">
      <c r="A16" s="105" t="s">
        <v>81</v>
      </c>
      <c r="B16" s="106"/>
      <c r="C16" s="106"/>
      <c r="D16" s="106"/>
      <c r="E16" s="106"/>
      <c r="F16" s="107"/>
      <c r="G16" s="71">
        <f>SUBTOTAL(109,Table4[AMOUNT])</f>
        <v>32500</v>
      </c>
      <c r="H16" s="66"/>
      <c r="I16" s="67"/>
      <c r="J16" s="68"/>
    </row>
    <row r="18" spans="1:10" ht="15.75" thickBot="1" x14ac:dyDescent="0.3"/>
    <row r="19" spans="1:10" ht="15.75" x14ac:dyDescent="0.25">
      <c r="A19" s="102" t="s">
        <v>82</v>
      </c>
      <c r="B19" s="103"/>
      <c r="C19" s="103"/>
      <c r="D19" s="103"/>
      <c r="E19" s="103"/>
      <c r="F19" s="103"/>
      <c r="G19" s="103"/>
      <c r="H19" s="103"/>
      <c r="I19" s="103"/>
      <c r="J19" s="104"/>
    </row>
    <row r="20" spans="1:10" x14ac:dyDescent="0.25">
      <c r="A20" s="61" t="s">
        <v>0</v>
      </c>
      <c r="B20" s="55" t="s">
        <v>1</v>
      </c>
      <c r="C20" s="55" t="s">
        <v>2</v>
      </c>
      <c r="D20" s="55" t="s">
        <v>3</v>
      </c>
      <c r="E20" s="55" t="s">
        <v>5</v>
      </c>
      <c r="F20" s="55" t="s">
        <v>6</v>
      </c>
      <c r="G20" s="55" t="s">
        <v>57</v>
      </c>
      <c r="H20" s="55" t="s">
        <v>67</v>
      </c>
      <c r="I20" s="55" t="s">
        <v>59</v>
      </c>
      <c r="J20" s="62" t="s">
        <v>9</v>
      </c>
    </row>
    <row r="21" spans="1:10" x14ac:dyDescent="0.25">
      <c r="A21" s="56">
        <v>1</v>
      </c>
      <c r="B21" s="5" t="s">
        <v>34</v>
      </c>
      <c r="C21" s="5">
        <v>973</v>
      </c>
      <c r="D21" s="5">
        <v>2017</v>
      </c>
      <c r="E21" s="5" t="s">
        <v>13</v>
      </c>
      <c r="F21" s="5" t="s">
        <v>18</v>
      </c>
      <c r="G21" s="5">
        <v>1250</v>
      </c>
      <c r="H21" s="5" t="s">
        <v>69</v>
      </c>
      <c r="I21" s="5"/>
      <c r="J21" s="57"/>
    </row>
    <row r="22" spans="1:10" x14ac:dyDescent="0.25">
      <c r="A22" s="56">
        <f>A21+1</f>
        <v>2</v>
      </c>
      <c r="B22" s="5" t="s">
        <v>10</v>
      </c>
      <c r="C22" s="5">
        <v>9474</v>
      </c>
      <c r="D22" s="5">
        <v>2017</v>
      </c>
      <c r="E22" s="5" t="s">
        <v>25</v>
      </c>
      <c r="F22" s="5" t="s">
        <v>18</v>
      </c>
      <c r="G22" s="5">
        <v>4750</v>
      </c>
      <c r="H22" s="5" t="s">
        <v>69</v>
      </c>
      <c r="I22" s="5"/>
      <c r="J22" s="57"/>
    </row>
    <row r="23" spans="1:10" x14ac:dyDescent="0.25">
      <c r="A23" s="56">
        <f t="shared" ref="A23:A40" si="1">A22+1</f>
        <v>3</v>
      </c>
      <c r="B23" s="5" t="s">
        <v>10</v>
      </c>
      <c r="C23" s="5">
        <v>11777</v>
      </c>
      <c r="D23" s="5">
        <v>2017</v>
      </c>
      <c r="E23" s="5" t="s">
        <v>13</v>
      </c>
      <c r="F23" s="5" t="s">
        <v>18</v>
      </c>
      <c r="G23" s="5">
        <v>1250</v>
      </c>
      <c r="H23" s="5" t="s">
        <v>69</v>
      </c>
      <c r="I23" s="5"/>
      <c r="J23" s="57"/>
    </row>
    <row r="24" spans="1:10" x14ac:dyDescent="0.25">
      <c r="A24" s="56">
        <f t="shared" si="1"/>
        <v>4</v>
      </c>
      <c r="B24" s="5" t="s">
        <v>10</v>
      </c>
      <c r="C24" s="5">
        <v>11786</v>
      </c>
      <c r="D24" s="5">
        <v>2017</v>
      </c>
      <c r="E24" s="5" t="s">
        <v>13</v>
      </c>
      <c r="F24" s="5" t="s">
        <v>18</v>
      </c>
      <c r="G24" s="5">
        <v>1250</v>
      </c>
      <c r="H24" s="5" t="s">
        <v>69</v>
      </c>
      <c r="I24" s="5"/>
      <c r="J24" s="57"/>
    </row>
    <row r="25" spans="1:10" x14ac:dyDescent="0.25">
      <c r="A25" s="56">
        <f t="shared" si="1"/>
        <v>5</v>
      </c>
      <c r="B25" s="5" t="s">
        <v>10</v>
      </c>
      <c r="C25" s="5">
        <v>13194</v>
      </c>
      <c r="D25" s="5">
        <v>2017</v>
      </c>
      <c r="E25" s="5" t="s">
        <v>13</v>
      </c>
      <c r="F25" s="5" t="s">
        <v>18</v>
      </c>
      <c r="G25" s="5">
        <v>1250</v>
      </c>
      <c r="H25" s="5" t="s">
        <v>69</v>
      </c>
      <c r="I25" s="5"/>
      <c r="J25" s="57"/>
    </row>
    <row r="26" spans="1:10" x14ac:dyDescent="0.25">
      <c r="A26" s="56">
        <f t="shared" si="1"/>
        <v>6</v>
      </c>
      <c r="B26" s="5" t="s">
        <v>10</v>
      </c>
      <c r="C26" s="5">
        <v>14166</v>
      </c>
      <c r="D26" s="5">
        <v>2017</v>
      </c>
      <c r="E26" s="5" t="s">
        <v>13</v>
      </c>
      <c r="F26" s="5" t="s">
        <v>18</v>
      </c>
      <c r="G26" s="5">
        <v>1250</v>
      </c>
      <c r="H26" s="5" t="s">
        <v>69</v>
      </c>
      <c r="I26" s="5"/>
      <c r="J26" s="57"/>
    </row>
    <row r="27" spans="1:10" x14ac:dyDescent="0.25">
      <c r="A27" s="56">
        <f t="shared" si="1"/>
        <v>7</v>
      </c>
      <c r="B27" s="5" t="s">
        <v>10</v>
      </c>
      <c r="C27" s="5">
        <v>22433</v>
      </c>
      <c r="D27" s="5">
        <v>2017</v>
      </c>
      <c r="E27" s="5" t="s">
        <v>26</v>
      </c>
      <c r="F27" s="5" t="s">
        <v>18</v>
      </c>
      <c r="G27" s="5">
        <v>2750</v>
      </c>
      <c r="H27" s="5" t="s">
        <v>69</v>
      </c>
      <c r="I27" s="5"/>
      <c r="J27" s="57"/>
    </row>
    <row r="28" spans="1:10" x14ac:dyDescent="0.25">
      <c r="A28" s="56">
        <f t="shared" si="1"/>
        <v>8</v>
      </c>
      <c r="B28" s="5" t="s">
        <v>10</v>
      </c>
      <c r="C28" s="5">
        <v>23295</v>
      </c>
      <c r="D28" s="5">
        <v>2017</v>
      </c>
      <c r="E28" s="5" t="s">
        <v>26</v>
      </c>
      <c r="F28" s="5" t="s">
        <v>18</v>
      </c>
      <c r="G28" s="5">
        <v>2750</v>
      </c>
      <c r="H28" s="5" t="s">
        <v>69</v>
      </c>
      <c r="I28" s="5"/>
      <c r="J28" s="57"/>
    </row>
    <row r="29" spans="1:10" x14ac:dyDescent="0.25">
      <c r="A29" s="56">
        <f t="shared" si="1"/>
        <v>9</v>
      </c>
      <c r="B29" s="5" t="s">
        <v>10</v>
      </c>
      <c r="C29" s="5">
        <v>24148</v>
      </c>
      <c r="D29" s="5">
        <v>2017</v>
      </c>
      <c r="E29" s="5" t="s">
        <v>13</v>
      </c>
      <c r="F29" s="5" t="s">
        <v>18</v>
      </c>
      <c r="G29" s="5">
        <v>5000</v>
      </c>
      <c r="H29" s="5" t="s">
        <v>69</v>
      </c>
      <c r="I29" s="5"/>
      <c r="J29" s="57"/>
    </row>
    <row r="30" spans="1:10" x14ac:dyDescent="0.25">
      <c r="A30" s="56">
        <f t="shared" si="1"/>
        <v>10</v>
      </c>
      <c r="B30" s="5" t="s">
        <v>10</v>
      </c>
      <c r="C30" s="5">
        <v>27111</v>
      </c>
      <c r="D30" s="5">
        <v>2017</v>
      </c>
      <c r="E30" s="5" t="s">
        <v>26</v>
      </c>
      <c r="F30" s="5" t="s">
        <v>18</v>
      </c>
      <c r="G30" s="5">
        <v>10000</v>
      </c>
      <c r="H30" s="5" t="s">
        <v>69</v>
      </c>
      <c r="I30" s="5"/>
      <c r="J30" s="57"/>
    </row>
    <row r="31" spans="1:10" x14ac:dyDescent="0.25">
      <c r="A31" s="56">
        <f t="shared" si="1"/>
        <v>11</v>
      </c>
      <c r="B31" s="5" t="s">
        <v>10</v>
      </c>
      <c r="C31" s="5">
        <v>27955</v>
      </c>
      <c r="D31" s="5">
        <v>2017</v>
      </c>
      <c r="E31" s="5" t="s">
        <v>26</v>
      </c>
      <c r="F31" s="5" t="s">
        <v>18</v>
      </c>
      <c r="G31" s="5">
        <v>10000</v>
      </c>
      <c r="H31" s="5" t="s">
        <v>69</v>
      </c>
      <c r="I31" s="5"/>
      <c r="J31" s="57"/>
    </row>
    <row r="32" spans="1:10" x14ac:dyDescent="0.25">
      <c r="A32" s="56">
        <f t="shared" si="1"/>
        <v>12</v>
      </c>
      <c r="B32" s="5" t="s">
        <v>10</v>
      </c>
      <c r="C32" s="5">
        <v>30743</v>
      </c>
      <c r="D32" s="5">
        <v>2017</v>
      </c>
      <c r="E32" s="5" t="s">
        <v>13</v>
      </c>
      <c r="F32" s="5" t="s">
        <v>18</v>
      </c>
      <c r="G32" s="5">
        <v>5000</v>
      </c>
      <c r="H32" s="5" t="s">
        <v>69</v>
      </c>
      <c r="I32" s="5"/>
      <c r="J32" s="57"/>
    </row>
    <row r="33" spans="1:10" x14ac:dyDescent="0.25">
      <c r="A33" s="56">
        <f t="shared" si="1"/>
        <v>13</v>
      </c>
      <c r="B33" s="5" t="s">
        <v>10</v>
      </c>
      <c r="C33" s="5">
        <v>30743</v>
      </c>
      <c r="D33" s="5">
        <v>2017</v>
      </c>
      <c r="E33" s="5" t="s">
        <v>26</v>
      </c>
      <c r="F33" s="5" t="s">
        <v>18</v>
      </c>
      <c r="G33" s="5">
        <v>10000</v>
      </c>
      <c r="H33" s="5" t="s">
        <v>69</v>
      </c>
      <c r="I33" s="5"/>
      <c r="J33" s="57"/>
    </row>
    <row r="34" spans="1:10" x14ac:dyDescent="0.25">
      <c r="A34" s="56">
        <f t="shared" si="1"/>
        <v>14</v>
      </c>
      <c r="B34" s="5" t="s">
        <v>10</v>
      </c>
      <c r="C34" s="5">
        <v>34798</v>
      </c>
      <c r="D34" s="5">
        <v>2017</v>
      </c>
      <c r="E34" s="5" t="s">
        <v>26</v>
      </c>
      <c r="F34" s="5" t="s">
        <v>18</v>
      </c>
      <c r="G34" s="5">
        <v>10000</v>
      </c>
      <c r="H34" s="5" t="s">
        <v>69</v>
      </c>
      <c r="I34" s="5"/>
      <c r="J34" s="57"/>
    </row>
    <row r="35" spans="1:10" x14ac:dyDescent="0.25">
      <c r="A35" s="56">
        <f t="shared" si="1"/>
        <v>15</v>
      </c>
      <c r="B35" s="5" t="s">
        <v>10</v>
      </c>
      <c r="C35" s="5">
        <v>36283</v>
      </c>
      <c r="D35" s="5">
        <v>2017</v>
      </c>
      <c r="E35" s="5" t="s">
        <v>26</v>
      </c>
      <c r="F35" s="5" t="s">
        <v>18</v>
      </c>
      <c r="G35" s="5">
        <v>10000</v>
      </c>
      <c r="H35" s="5" t="s">
        <v>69</v>
      </c>
      <c r="I35" s="5"/>
      <c r="J35" s="57"/>
    </row>
    <row r="36" spans="1:10" x14ac:dyDescent="0.25">
      <c r="A36" s="56">
        <f t="shared" si="1"/>
        <v>16</v>
      </c>
      <c r="B36" s="5" t="s">
        <v>10</v>
      </c>
      <c r="C36" s="5">
        <v>37605</v>
      </c>
      <c r="D36" s="5">
        <v>2017</v>
      </c>
      <c r="E36" s="5" t="s">
        <v>32</v>
      </c>
      <c r="F36" s="5" t="s">
        <v>18</v>
      </c>
      <c r="G36" s="5">
        <v>10000</v>
      </c>
      <c r="H36" s="5" t="s">
        <v>69</v>
      </c>
      <c r="I36" s="5"/>
      <c r="J36" s="57"/>
    </row>
    <row r="37" spans="1:10" x14ac:dyDescent="0.25">
      <c r="A37" s="56">
        <f t="shared" si="1"/>
        <v>17</v>
      </c>
      <c r="B37" s="5" t="s">
        <v>10</v>
      </c>
      <c r="C37" s="5">
        <v>37613</v>
      </c>
      <c r="D37" s="5">
        <v>2017</v>
      </c>
      <c r="E37" s="5" t="s">
        <v>32</v>
      </c>
      <c r="F37" s="5" t="s">
        <v>18</v>
      </c>
      <c r="G37" s="5">
        <v>10000</v>
      </c>
      <c r="H37" s="5" t="s">
        <v>69</v>
      </c>
      <c r="I37" s="5"/>
      <c r="J37" s="57"/>
    </row>
    <row r="38" spans="1:10" x14ac:dyDescent="0.25">
      <c r="A38" s="56">
        <f t="shared" si="1"/>
        <v>18</v>
      </c>
      <c r="B38" s="5" t="s">
        <v>10</v>
      </c>
      <c r="C38" s="5">
        <v>37636</v>
      </c>
      <c r="D38" s="5">
        <v>2017</v>
      </c>
      <c r="E38" s="5" t="s">
        <v>32</v>
      </c>
      <c r="F38" s="5" t="s">
        <v>18</v>
      </c>
      <c r="G38" s="5">
        <v>10000</v>
      </c>
      <c r="H38" s="5" t="s">
        <v>69</v>
      </c>
      <c r="I38" s="5"/>
      <c r="J38" s="57"/>
    </row>
    <row r="39" spans="1:10" x14ac:dyDescent="0.25">
      <c r="A39" s="56">
        <f t="shared" si="1"/>
        <v>19</v>
      </c>
      <c r="B39" s="5" t="s">
        <v>10</v>
      </c>
      <c r="C39" s="5">
        <v>43635</v>
      </c>
      <c r="D39" s="5">
        <v>2017</v>
      </c>
      <c r="E39" s="5" t="s">
        <v>13</v>
      </c>
      <c r="F39" s="5" t="s">
        <v>18</v>
      </c>
      <c r="G39" s="5">
        <v>5000</v>
      </c>
      <c r="H39" s="5" t="s">
        <v>69</v>
      </c>
      <c r="I39" s="5"/>
      <c r="J39" s="57"/>
    </row>
    <row r="40" spans="1:10" ht="15.75" thickBot="1" x14ac:dyDescent="0.3">
      <c r="A40" s="56">
        <f t="shared" si="1"/>
        <v>20</v>
      </c>
      <c r="B40" s="5" t="s">
        <v>10</v>
      </c>
      <c r="C40" s="5">
        <v>43703</v>
      </c>
      <c r="D40" s="5">
        <v>2017</v>
      </c>
      <c r="E40" s="5" t="s">
        <v>26</v>
      </c>
      <c r="F40" s="5" t="s">
        <v>18</v>
      </c>
      <c r="G40" s="5">
        <v>10000</v>
      </c>
      <c r="H40" s="5" t="s">
        <v>69</v>
      </c>
      <c r="I40" s="5"/>
      <c r="J40" s="57"/>
    </row>
    <row r="41" spans="1:10" ht="15.75" thickBot="1" x14ac:dyDescent="0.3">
      <c r="A41" s="105" t="s">
        <v>81</v>
      </c>
      <c r="B41" s="106"/>
      <c r="C41" s="106"/>
      <c r="D41" s="106"/>
      <c r="E41" s="106"/>
      <c r="F41" s="107"/>
      <c r="G41" s="71">
        <f>SUM(G21:G40)</f>
        <v>121500</v>
      </c>
      <c r="H41" s="66"/>
      <c r="I41" s="67"/>
      <c r="J41" s="68"/>
    </row>
  </sheetData>
  <sortState ref="A21:J40">
    <sortCondition ref="C21:C40"/>
  </sortState>
  <mergeCells count="4">
    <mergeCell ref="A1:J1"/>
    <mergeCell ref="A19:J19"/>
    <mergeCell ref="A41:F41"/>
    <mergeCell ref="A16:F16"/>
  </mergeCells>
  <pageMargins left="0.7" right="0.7" top="0.75" bottom="0.75" header="0.3" footer="0.3"/>
  <pageSetup paperSize="9" scale="8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workbookViewId="0">
      <selection activeCell="I22" sqref="I22"/>
    </sheetView>
  </sheetViews>
  <sheetFormatPr defaultRowHeight="15" x14ac:dyDescent="0.25"/>
  <cols>
    <col min="3" max="3" width="10.85546875" customWidth="1"/>
    <col min="5" max="5" width="12.28515625" customWidth="1"/>
    <col min="6" max="6" width="10.7109375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89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90" t="s">
        <v>9</v>
      </c>
    </row>
    <row r="3" spans="1:10" x14ac:dyDescent="0.25">
      <c r="A3" s="50">
        <v>1</v>
      </c>
      <c r="B3" s="5" t="s">
        <v>10</v>
      </c>
      <c r="C3" s="5">
        <v>12591</v>
      </c>
      <c r="D3" s="5">
        <v>2017</v>
      </c>
      <c r="E3" s="5" t="s">
        <v>13</v>
      </c>
      <c r="F3" s="5" t="s">
        <v>35</v>
      </c>
      <c r="G3" s="5">
        <v>1250</v>
      </c>
      <c r="H3" s="5" t="s">
        <v>68</v>
      </c>
      <c r="I3" s="5"/>
      <c r="J3" s="51"/>
    </row>
    <row r="4" spans="1:10" x14ac:dyDescent="0.25">
      <c r="A4" s="50">
        <v>2</v>
      </c>
      <c r="B4" s="5" t="s">
        <v>10</v>
      </c>
      <c r="C4" s="5">
        <v>13007</v>
      </c>
      <c r="D4" s="5">
        <v>2017</v>
      </c>
      <c r="E4" s="5" t="s">
        <v>25</v>
      </c>
      <c r="F4" s="5" t="s">
        <v>35</v>
      </c>
      <c r="G4" s="5">
        <v>4750</v>
      </c>
      <c r="H4" s="5" t="s">
        <v>68</v>
      </c>
      <c r="I4" s="5"/>
      <c r="J4" s="51"/>
    </row>
    <row r="5" spans="1:10" x14ac:dyDescent="0.25">
      <c r="A5" s="50">
        <v>3</v>
      </c>
      <c r="B5" s="32" t="s">
        <v>10</v>
      </c>
      <c r="C5" s="32">
        <v>25144</v>
      </c>
      <c r="D5" s="32">
        <v>2017</v>
      </c>
      <c r="E5" s="32" t="s">
        <v>26</v>
      </c>
      <c r="F5" s="32" t="s">
        <v>35</v>
      </c>
      <c r="G5" s="32">
        <v>10000</v>
      </c>
      <c r="H5" s="18" t="s">
        <v>68</v>
      </c>
      <c r="I5" s="5"/>
      <c r="J5" s="51"/>
    </row>
    <row r="6" spans="1:10" ht="15.75" thickBot="1" x14ac:dyDescent="0.3">
      <c r="A6" s="52">
        <v>4</v>
      </c>
      <c r="B6" s="97" t="s">
        <v>10</v>
      </c>
      <c r="C6" s="97">
        <v>25144</v>
      </c>
      <c r="D6" s="97">
        <v>2017</v>
      </c>
      <c r="E6" s="97" t="s">
        <v>13</v>
      </c>
      <c r="F6" s="97" t="s">
        <v>35</v>
      </c>
      <c r="G6" s="97">
        <v>5000</v>
      </c>
      <c r="H6" s="98" t="s">
        <v>68</v>
      </c>
      <c r="I6" s="53"/>
      <c r="J6" s="54"/>
    </row>
    <row r="7" spans="1:10" ht="15.75" thickBot="1" x14ac:dyDescent="0.3">
      <c r="A7" s="108" t="s">
        <v>81</v>
      </c>
      <c r="B7" s="109"/>
      <c r="C7" s="109"/>
      <c r="D7" s="109"/>
      <c r="E7" s="109"/>
      <c r="F7" s="110"/>
      <c r="G7" s="75">
        <f>SUBTOTAL(109,Table5[AMOUNT])</f>
        <v>21000</v>
      </c>
      <c r="H7" s="81"/>
      <c r="I7" s="82"/>
      <c r="J7" s="83"/>
    </row>
    <row r="9" spans="1:10" ht="15.75" thickBot="1" x14ac:dyDescent="0.3"/>
    <row r="10" spans="1:10" ht="15.75" x14ac:dyDescent="0.25">
      <c r="A10" s="102" t="s">
        <v>82</v>
      </c>
      <c r="B10" s="103"/>
      <c r="C10" s="103"/>
      <c r="D10" s="103"/>
      <c r="E10" s="103"/>
      <c r="F10" s="103"/>
      <c r="G10" s="103"/>
      <c r="H10" s="103"/>
      <c r="I10" s="103"/>
      <c r="J10" s="104"/>
    </row>
    <row r="11" spans="1:10" x14ac:dyDescent="0.25">
      <c r="A11" s="61" t="s">
        <v>0</v>
      </c>
      <c r="B11" s="55" t="s">
        <v>1</v>
      </c>
      <c r="C11" s="55" t="s">
        <v>2</v>
      </c>
      <c r="D11" s="55" t="s">
        <v>3</v>
      </c>
      <c r="E11" s="55" t="s">
        <v>5</v>
      </c>
      <c r="F11" s="55" t="s">
        <v>6</v>
      </c>
      <c r="G11" s="55" t="s">
        <v>57</v>
      </c>
      <c r="H11" s="55" t="s">
        <v>67</v>
      </c>
      <c r="I11" s="55" t="s">
        <v>59</v>
      </c>
      <c r="J11" s="62" t="s">
        <v>9</v>
      </c>
    </row>
    <row r="12" spans="1:10" x14ac:dyDescent="0.25">
      <c r="A12" s="5">
        <v>1</v>
      </c>
      <c r="B12" s="5" t="s">
        <v>10</v>
      </c>
      <c r="C12" s="5">
        <v>14033</v>
      </c>
      <c r="D12" s="5">
        <v>2017</v>
      </c>
      <c r="E12" s="5" t="s">
        <v>13</v>
      </c>
      <c r="F12" s="5" t="s">
        <v>35</v>
      </c>
      <c r="G12" s="5">
        <v>5000</v>
      </c>
      <c r="H12" s="5" t="s">
        <v>69</v>
      </c>
      <c r="I12" s="5"/>
      <c r="J12" s="5"/>
    </row>
    <row r="13" spans="1:10" x14ac:dyDescent="0.25">
      <c r="A13" s="5">
        <f>A12+1</f>
        <v>2</v>
      </c>
      <c r="B13" s="5" t="s">
        <v>10</v>
      </c>
      <c r="C13" s="5">
        <v>25061</v>
      </c>
      <c r="D13" s="5">
        <v>2017</v>
      </c>
      <c r="E13" s="5" t="s">
        <v>25</v>
      </c>
      <c r="F13" s="5" t="s">
        <v>35</v>
      </c>
      <c r="G13" s="5">
        <v>12000</v>
      </c>
      <c r="H13" s="5" t="s">
        <v>69</v>
      </c>
      <c r="I13" s="5"/>
      <c r="J13" s="5"/>
    </row>
    <row r="14" spans="1:10" x14ac:dyDescent="0.25">
      <c r="A14" s="5">
        <f t="shared" ref="A14:A17" si="0">A13+1</f>
        <v>3</v>
      </c>
      <c r="B14" s="5" t="s">
        <v>10</v>
      </c>
      <c r="C14" s="5">
        <v>27210</v>
      </c>
      <c r="D14" s="5">
        <v>2017</v>
      </c>
      <c r="E14" s="5" t="s">
        <v>13</v>
      </c>
      <c r="F14" s="5" t="s">
        <v>35</v>
      </c>
      <c r="G14" s="5">
        <v>5000</v>
      </c>
      <c r="H14" s="5" t="s">
        <v>69</v>
      </c>
      <c r="I14" s="5"/>
      <c r="J14" s="5"/>
    </row>
    <row r="15" spans="1:10" x14ac:dyDescent="0.25">
      <c r="A15" s="5">
        <f t="shared" si="0"/>
        <v>4</v>
      </c>
      <c r="B15" s="5" t="s">
        <v>10</v>
      </c>
      <c r="C15" s="5">
        <v>27210</v>
      </c>
      <c r="D15" s="5">
        <v>2017</v>
      </c>
      <c r="E15" s="5" t="s">
        <v>26</v>
      </c>
      <c r="F15" s="5" t="s">
        <v>35</v>
      </c>
      <c r="G15" s="5">
        <v>10000</v>
      </c>
      <c r="H15" s="5" t="s">
        <v>69</v>
      </c>
      <c r="I15" s="5"/>
      <c r="J15" s="5"/>
    </row>
    <row r="16" spans="1:10" x14ac:dyDescent="0.25">
      <c r="A16" s="5">
        <f t="shared" si="0"/>
        <v>5</v>
      </c>
      <c r="B16" s="5" t="s">
        <v>10</v>
      </c>
      <c r="C16" s="5">
        <v>39966</v>
      </c>
      <c r="D16" s="5">
        <v>2017</v>
      </c>
      <c r="E16" s="5" t="s">
        <v>26</v>
      </c>
      <c r="F16" s="5" t="s">
        <v>35</v>
      </c>
      <c r="G16" s="5">
        <v>2750</v>
      </c>
      <c r="H16" s="5" t="s">
        <v>69</v>
      </c>
      <c r="I16" s="5"/>
      <c r="J16" s="5"/>
    </row>
    <row r="17" spans="1:10" ht="15.75" thickBot="1" x14ac:dyDescent="0.3">
      <c r="A17" s="5">
        <f t="shared" si="0"/>
        <v>6</v>
      </c>
      <c r="B17" s="5" t="s">
        <v>10</v>
      </c>
      <c r="C17" s="5">
        <v>44810</v>
      </c>
      <c r="D17" s="5">
        <v>2017</v>
      </c>
      <c r="E17" s="5" t="s">
        <v>25</v>
      </c>
      <c r="F17" s="5" t="s">
        <v>35</v>
      </c>
      <c r="G17" s="53">
        <v>12000</v>
      </c>
      <c r="H17" s="5" t="s">
        <v>69</v>
      </c>
      <c r="I17" s="5"/>
      <c r="J17" s="5"/>
    </row>
    <row r="18" spans="1:10" ht="15.75" thickBot="1" x14ac:dyDescent="0.3">
      <c r="A18" s="105" t="s">
        <v>81</v>
      </c>
      <c r="B18" s="106"/>
      <c r="C18" s="106"/>
      <c r="D18" s="106"/>
      <c r="E18" s="106"/>
      <c r="F18" s="107"/>
      <c r="G18" s="75">
        <f>SUM(G12:G17)</f>
        <v>46750</v>
      </c>
      <c r="H18" s="66"/>
      <c r="I18" s="67"/>
      <c r="J18" s="68"/>
    </row>
  </sheetData>
  <sortState ref="A10:J15">
    <sortCondition ref="C10:C15"/>
  </sortState>
  <mergeCells count="4">
    <mergeCell ref="A1:J1"/>
    <mergeCell ref="A10:J10"/>
    <mergeCell ref="A7:F7"/>
    <mergeCell ref="A18:F18"/>
  </mergeCells>
  <pageMargins left="0.7" right="0.7" top="0.75" bottom="0.75" header="0.3" footer="0.3"/>
  <pageSetup paperSize="9" scale="90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workbookViewId="0">
      <selection activeCell="G10" sqref="G10"/>
    </sheetView>
  </sheetViews>
  <sheetFormatPr defaultRowHeight="15" x14ac:dyDescent="0.25"/>
  <cols>
    <col min="3" max="3" width="10.85546875" customWidth="1"/>
    <col min="5" max="5" width="12.28515625" customWidth="1"/>
    <col min="6" max="6" width="18.140625" bestFit="1" customWidth="1"/>
    <col min="7" max="7" width="11.5703125" customWidth="1"/>
    <col min="8" max="8" width="9.85546875" customWidth="1"/>
    <col min="9" max="9" width="21" customWidth="1"/>
    <col min="10" max="10" width="41" customWidth="1"/>
  </cols>
  <sheetData>
    <row r="1" spans="1:10" ht="15.75" x14ac:dyDescent="0.25">
      <c r="A1" s="99" t="s">
        <v>80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x14ac:dyDescent="0.25">
      <c r="A2" s="61" t="s">
        <v>0</v>
      </c>
      <c r="B2" s="55" t="s">
        <v>1</v>
      </c>
      <c r="C2" s="55" t="s">
        <v>2</v>
      </c>
      <c r="D2" s="55" t="s">
        <v>3</v>
      </c>
      <c r="E2" s="55" t="s">
        <v>5</v>
      </c>
      <c r="F2" s="55" t="s">
        <v>6</v>
      </c>
      <c r="G2" s="55" t="s">
        <v>57</v>
      </c>
      <c r="H2" s="55" t="s">
        <v>67</v>
      </c>
      <c r="I2" s="55" t="s">
        <v>59</v>
      </c>
      <c r="J2" s="62" t="s">
        <v>9</v>
      </c>
    </row>
    <row r="3" spans="1:10" x14ac:dyDescent="0.25">
      <c r="A3" s="56">
        <v>1</v>
      </c>
      <c r="B3" s="5" t="s">
        <v>10</v>
      </c>
      <c r="C3" s="5">
        <v>23235</v>
      </c>
      <c r="D3" s="5">
        <v>2017</v>
      </c>
      <c r="E3" s="5" t="s">
        <v>26</v>
      </c>
      <c r="F3" s="5" t="s">
        <v>75</v>
      </c>
      <c r="G3" s="5">
        <v>2750</v>
      </c>
      <c r="H3" s="5" t="s">
        <v>68</v>
      </c>
      <c r="I3" s="5"/>
      <c r="J3" s="57"/>
    </row>
    <row r="4" spans="1:10" ht="15.75" thickBot="1" x14ac:dyDescent="0.3">
      <c r="A4" s="59">
        <v>2</v>
      </c>
      <c r="B4" s="53" t="s">
        <v>10</v>
      </c>
      <c r="C4" s="53">
        <v>23348</v>
      </c>
      <c r="D4" s="53">
        <v>2017</v>
      </c>
      <c r="E4" s="53" t="s">
        <v>26</v>
      </c>
      <c r="F4" s="53" t="s">
        <v>75</v>
      </c>
      <c r="G4" s="53">
        <v>2750</v>
      </c>
      <c r="H4" s="53" t="s">
        <v>68</v>
      </c>
      <c r="I4" s="53"/>
      <c r="J4" s="60"/>
    </row>
    <row r="5" spans="1:10" ht="15.75" thickBot="1" x14ac:dyDescent="0.3">
      <c r="A5" s="111" t="s">
        <v>81</v>
      </c>
      <c r="B5" s="112"/>
      <c r="C5" s="112"/>
      <c r="D5" s="112"/>
      <c r="E5" s="112"/>
      <c r="F5" s="113"/>
      <c r="G5" s="75">
        <f>SUBTOTAL(109,Table6[AMOUNT])</f>
        <v>5500</v>
      </c>
      <c r="H5" s="72"/>
      <c r="I5" s="73"/>
      <c r="J5" s="74"/>
    </row>
  </sheetData>
  <mergeCells count="2">
    <mergeCell ref="A1:J1"/>
    <mergeCell ref="A5:F5"/>
  </mergeCells>
  <pageMargins left="0.70866141732283472" right="0.70866141732283472" top="0.74803149606299213" bottom="0.74803149606299213" header="0.31496062992125984" footer="0.31496062992125984"/>
  <pageSetup paperSize="9" scale="86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Sample</vt:lpstr>
      <vt:lpstr>2017-CONSOL-546</vt:lpstr>
      <vt:lpstr>PIVOT</vt:lpstr>
      <vt:lpstr>BANJARA HILLS</vt:lpstr>
      <vt:lpstr>BHONGIR</vt:lpstr>
      <vt:lpstr>CGM COMMERCIAL</vt:lpstr>
      <vt:lpstr>CGM HRD</vt:lpstr>
      <vt:lpstr>CGM IPC</vt:lpstr>
      <vt:lpstr>CGM MASTER PLAN</vt:lpstr>
      <vt:lpstr>CGM O &amp;  M</vt:lpstr>
      <vt:lpstr>CGM PROJECTS</vt:lpstr>
      <vt:lpstr>CYBERCITY</vt:lpstr>
      <vt:lpstr>GADWAL</vt:lpstr>
      <vt:lpstr>HABSIGUDA</vt:lpstr>
      <vt:lpstr>HYDERABAD CENTRAL</vt:lpstr>
      <vt:lpstr>HYDERABAD SOUTH</vt:lpstr>
      <vt:lpstr>MAHABOOBNAGAR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SECUNDERABAD</vt:lpstr>
      <vt:lpstr>SIDDIPET</vt:lpstr>
      <vt:lpstr>SURYAPET</vt:lpstr>
      <vt:lpstr>VIKARABAD</vt:lpstr>
      <vt:lpstr>WANAPARTHY</vt:lpstr>
      <vt:lpstr>YADADRI</vt:lpstr>
      <vt:lpstr>'BANJARA HILLS'!Print_Area</vt:lpstr>
      <vt:lpstr>BHONGIR!Print_Area</vt:lpstr>
      <vt:lpstr>'CGM COMMERCIAL'!Print_Area</vt:lpstr>
      <vt:lpstr>'CGM HRD'!Print_Area</vt:lpstr>
      <vt:lpstr>'CGM IPC'!Print_Area</vt:lpstr>
      <vt:lpstr>'CGM MASTER PLAN'!Print_Area</vt:lpstr>
      <vt:lpstr>'CGM O &amp;  M'!Print_Area</vt:lpstr>
      <vt:lpstr>'CGM PROJECTS'!Print_Area</vt:lpstr>
      <vt:lpstr>CYBERCITY!Print_Area</vt:lpstr>
      <vt:lpstr>GADWAL!Print_Area</vt:lpstr>
      <vt:lpstr>HABSIGUDA!Print_Area</vt:lpstr>
      <vt:lpstr>'HYDERABAD CENTRAL'!Print_Area</vt:lpstr>
      <vt:lpstr>'HYDERABAD SOUTH'!Print_Area</vt:lpstr>
      <vt:lpstr>MAHABOOBNAGAR!Print_Area</vt:lpstr>
      <vt:lpstr>MEDAK!Print_Area</vt:lpstr>
      <vt:lpstr>MEDCHAL!Print_Area</vt:lpstr>
      <vt:lpstr>NALGONDA!Print_Area</vt:lpstr>
      <vt:lpstr>RAJENDRANAGAR!Print_Area</vt:lpstr>
      <vt:lpstr>SANGAREDDY!Print_Area</vt:lpstr>
      <vt:lpstr>SAROORNAGAR!Print_Area</vt:lpstr>
      <vt:lpstr>SECUNDERABAD!Print_Area</vt:lpstr>
      <vt:lpstr>SIDDIPET!Print_Area</vt:lpstr>
      <vt:lpstr>SURYAPET!Print_Area</vt:lpstr>
      <vt:lpstr>VIKARABAD!Print_Area</vt:lpstr>
      <vt:lpstr>WANAPARTHY!Print_Area</vt:lpstr>
      <vt:lpstr>YADADRI!Print_Area</vt:lpstr>
      <vt:lpstr>SECUNDERABAD!Print_Titles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Lenevo</cp:lastModifiedBy>
  <cp:lastPrinted>2022-06-27T14:27:28Z</cp:lastPrinted>
  <dcterms:created xsi:type="dcterms:W3CDTF">2015-06-05T18:17:20Z</dcterms:created>
  <dcterms:modified xsi:type="dcterms:W3CDTF">2022-07-13T15:31:42Z</dcterms:modified>
</cp:coreProperties>
</file>