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 tabRatio="882" activeTab="2"/>
  </bookViews>
  <sheets>
    <sheet name="CONSOL FINAL " sheetId="5" r:id="rId1"/>
    <sheet name="PIVOT" sheetId="7" state="hidden" r:id="rId2"/>
    <sheet name="BANJARAHILLS" sheetId="8" r:id="rId3"/>
    <sheet name="CGM-COMMERCIAL" sheetId="9" r:id="rId4"/>
    <sheet name="CGM-HRD" sheetId="10" r:id="rId5"/>
    <sheet name="CGM-IPC" sheetId="11" r:id="rId6"/>
    <sheet name="CGM-RAC" sheetId="12" r:id="rId7"/>
    <sheet name="CYBERCITY" sheetId="13" r:id="rId8"/>
    <sheet name="HABSIGUDA" sheetId="14" r:id="rId9"/>
    <sheet name="HYDERABAD CENTRAL" sheetId="15" r:id="rId10"/>
    <sheet name="HYDERABAD SOUTH" sheetId="16" r:id="rId11"/>
    <sheet name="MAHABOOBNAGAR" sheetId="17" r:id="rId12"/>
    <sheet name="MEDAK" sheetId="18" r:id="rId13"/>
    <sheet name="MEDCHAL" sheetId="19" r:id="rId14"/>
    <sheet name="NALGONDA" sheetId="20" r:id="rId15"/>
    <sheet name="RAJENDRANAGAR" sheetId="21" r:id="rId16"/>
    <sheet name="SANGAREDDY" sheetId="22" r:id="rId17"/>
    <sheet name="SAROORNAGAR" sheetId="23" r:id="rId18"/>
    <sheet name="SECUNDERABAD" sheetId="24" r:id="rId19"/>
    <sheet name="SIDDIPET" sheetId="25" r:id="rId20"/>
    <sheet name="SURYAPET" sheetId="26" r:id="rId21"/>
    <sheet name="VIKARABAD" sheetId="27" r:id="rId22"/>
    <sheet name="WANAPARTHY" sheetId="28" r:id="rId23"/>
    <sheet name="YADADRI" sheetId="29" r:id="rId24"/>
  </sheets>
  <definedNames>
    <definedName name="_xlnm._FilterDatabase" localSheetId="0" hidden="1">'CONSOL FINAL '!$A$1:$J$192</definedName>
    <definedName name="_xlnm.Print_Area" localSheetId="2">BANJARAHILLS!$A$1:$J$13</definedName>
  </definedNames>
  <calcPr calcId="144525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9" l="1"/>
  <c r="G3" i="28"/>
  <c r="G5" i="27"/>
  <c r="G7" i="26"/>
  <c r="A6" i="26"/>
  <c r="A5" i="26"/>
  <c r="A4" i="26"/>
  <c r="A3" i="26"/>
  <c r="G8" i="25"/>
  <c r="A4" i="25"/>
  <c r="A5" i="25"/>
  <c r="A6" i="25"/>
  <c r="A7" i="25"/>
  <c r="A3" i="25"/>
  <c r="G3" i="24"/>
  <c r="G5" i="23"/>
  <c r="A4" i="23"/>
  <c r="A3" i="23"/>
  <c r="G9" i="22"/>
  <c r="A4" i="22"/>
  <c r="A5" i="22"/>
  <c r="A6" i="22"/>
  <c r="A7" i="22"/>
  <c r="A8" i="22"/>
  <c r="A3" i="22"/>
  <c r="G6" i="21"/>
  <c r="A5" i="21"/>
  <c r="A4" i="21"/>
  <c r="A3" i="21"/>
  <c r="G14" i="20"/>
  <c r="A4" i="20"/>
  <c r="A5" i="20"/>
  <c r="A6" i="20"/>
  <c r="A7" i="20"/>
  <c r="A8" i="20"/>
  <c r="A9" i="20"/>
  <c r="A10" i="20"/>
  <c r="A11" i="20"/>
  <c r="A12" i="20"/>
  <c r="A13" i="20"/>
  <c r="A3" i="20"/>
  <c r="G3" i="19"/>
  <c r="G9" i="18"/>
  <c r="A3" i="18"/>
  <c r="A4" i="18" s="1"/>
  <c r="A5" i="18" s="1"/>
  <c r="A6" i="18" s="1"/>
  <c r="A7" i="18" s="1"/>
  <c r="A8" i="18" s="1"/>
  <c r="G14" i="17"/>
  <c r="A4" i="17"/>
  <c r="A5" i="17"/>
  <c r="A6" i="17"/>
  <c r="A7" i="17"/>
  <c r="A8" i="17"/>
  <c r="A9" i="17"/>
  <c r="A10" i="17"/>
  <c r="A11" i="17"/>
  <c r="A12" i="17"/>
  <c r="A13" i="17"/>
  <c r="A3" i="17"/>
  <c r="G10" i="16"/>
  <c r="A4" i="16"/>
  <c r="A5" i="16"/>
  <c r="A6" i="16"/>
  <c r="A7" i="16"/>
  <c r="A8" i="16"/>
  <c r="A9" i="16"/>
  <c r="A3" i="16"/>
  <c r="G4" i="15"/>
  <c r="G10" i="14"/>
  <c r="A4" i="14"/>
  <c r="A5" i="14"/>
  <c r="A6" i="14"/>
  <c r="A7" i="14"/>
  <c r="A8" i="14"/>
  <c r="A9" i="14"/>
  <c r="A3" i="14"/>
  <c r="G31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" i="13"/>
  <c r="G45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3" i="12"/>
  <c r="G10" i="11"/>
  <c r="A4" i="11"/>
  <c r="A5" i="11"/>
  <c r="A6" i="11"/>
  <c r="A7" i="11"/>
  <c r="A8" i="11"/>
  <c r="A9" i="11"/>
  <c r="A3" i="1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G20" i="10"/>
  <c r="A4" i="8"/>
  <c r="A5" i="8"/>
  <c r="A6" i="8"/>
  <c r="A7" i="8"/>
  <c r="A8" i="8"/>
  <c r="A9" i="8"/>
  <c r="A10" i="8"/>
  <c r="A11" i="8"/>
  <c r="A12" i="8"/>
  <c r="A3" i="10"/>
  <c r="G3" i="9"/>
  <c r="A3" i="8"/>
  <c r="G13" i="8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</calcChain>
</file>

<file path=xl/sharedStrings.xml><?xml version="1.0" encoding="utf-8"?>
<sst xmlns="http://schemas.openxmlformats.org/spreadsheetml/2006/main" count="1429" uniqueCount="82">
  <si>
    <t>S.NO</t>
  </si>
  <si>
    <t xml:space="preserve">CASE </t>
  </si>
  <si>
    <t>CASE NO</t>
  </si>
  <si>
    <t>YEAR</t>
  </si>
  <si>
    <t>CASE TYPE</t>
  </si>
  <si>
    <t>SECTION</t>
  </si>
  <si>
    <t>BILL AMOUNT</t>
  </si>
  <si>
    <t>BILL DATE</t>
  </si>
  <si>
    <t>SANCTION NO. &amp; DT</t>
  </si>
  <si>
    <t>PAYMENT DETAILS (CHEQUE/RTGS &amp; DATE)</t>
  </si>
  <si>
    <t>WP</t>
  </si>
  <si>
    <t>WA</t>
  </si>
  <si>
    <t>CC</t>
  </si>
  <si>
    <t>DISPOSED</t>
  </si>
  <si>
    <t>COUNTER</t>
  </si>
  <si>
    <t>RAJENDRANAGAR</t>
  </si>
  <si>
    <t>SIDDIPET</t>
  </si>
  <si>
    <t>CYBERCITY</t>
  </si>
  <si>
    <t>CGM RAC</t>
  </si>
  <si>
    <t>HABSIGUDA</t>
  </si>
  <si>
    <t>NALGONDA</t>
  </si>
  <si>
    <t>CGM HRD</t>
  </si>
  <si>
    <t>HYDERABAD SOUTH</t>
  </si>
  <si>
    <t>AS</t>
  </si>
  <si>
    <t>wp</t>
  </si>
  <si>
    <t>WRIT APPEAL (Wp. No. 6323 of 2016)</t>
  </si>
  <si>
    <t>WRIT APPEAL (Wp. No. 3022 of 2016)</t>
  </si>
  <si>
    <t>WRIT APPEAL (WP. NO. 3295 OF 2016)</t>
  </si>
  <si>
    <t>WRIT APPEAL (WP. NO. 350 OF 2016)</t>
  </si>
  <si>
    <t>WRIT APPEAL (WP. NO. 9617 OF 2016)</t>
  </si>
  <si>
    <t>WRIT APPEAL (WP. NO. 3023 OF 2016)</t>
  </si>
  <si>
    <t>WRIT APPEAL (WP. NO. 5948 OF 2016)</t>
  </si>
  <si>
    <t>WRIT APPEAL (WP. NO. 7932 OF 2016)</t>
  </si>
  <si>
    <t>SURYAPET</t>
  </si>
  <si>
    <t>SAROORNAGAR</t>
  </si>
  <si>
    <t xml:space="preserve">DISPOSED </t>
  </si>
  <si>
    <t>MAHABOOBNAGAR</t>
  </si>
  <si>
    <t>HYDERABAD CENTRAL</t>
  </si>
  <si>
    <t>MEDAK</t>
  </si>
  <si>
    <t>WRIT APPEAL (WP 29240 OF 2015)</t>
  </si>
  <si>
    <t>WRIT APPEAL (WP 7543 OF 2016)</t>
  </si>
  <si>
    <t>VIKARABAD</t>
  </si>
  <si>
    <t>SANGAREDDY</t>
  </si>
  <si>
    <t>VACATE</t>
  </si>
  <si>
    <t>CGM IPC</t>
  </si>
  <si>
    <t>WRIT PETITION (WP. NO. 25144 OF 2017)</t>
  </si>
  <si>
    <t>WRIT APPEAL (WP 3897 OF 2016)</t>
  </si>
  <si>
    <t>WRIT APPEAL (WP 28164 OF 2015)</t>
  </si>
  <si>
    <t>WRIT APPEAL ( WP 31562 OF 2015)</t>
  </si>
  <si>
    <t>WRIT APPEAL ( WP 28279 OF 2016)</t>
  </si>
  <si>
    <t>WRIT APPEAL (WP 24826 OF 2016)</t>
  </si>
  <si>
    <t>WRIT APPEAL (WP 27436 OF 2015)</t>
  </si>
  <si>
    <t>WRIT APPEAL (WP 8789 OF 2016)</t>
  </si>
  <si>
    <t>WRIT APPEAL (WP. NO. . 29333 OF 2015)</t>
  </si>
  <si>
    <t>WRIT APPEAL (WP. NO. 6794 OF 2005)</t>
  </si>
  <si>
    <t>WRIT APPEAL (WP. NO. 6904 OF 2016)</t>
  </si>
  <si>
    <t>WRIT APPEAL (WP. NO. 30223 OF 2016)</t>
  </si>
  <si>
    <t>WRIT APPEAL (WP. NO, 27861 OF 2015)</t>
  </si>
  <si>
    <t>WRIT APPEAL (WP. NO, 30423 OF 2015)</t>
  </si>
  <si>
    <t>WRIT APPEAL (WP. NO, 27860 OF 2015)</t>
  </si>
  <si>
    <t>WRIT APPEAL (WP. NO, 9828 OF 2015)</t>
  </si>
  <si>
    <t>WRIT APPEAL (WP. NO. 27841 OF 2015)</t>
  </si>
  <si>
    <t>WRIT APPEAL (WP. NO. 30488 OF 2015)</t>
  </si>
  <si>
    <t>WRIT APPEAL (WP. NO. 27752 OF 2015)</t>
  </si>
  <si>
    <t>WRIT APPEAL (WP. NO. 5310 OF 2012)</t>
  </si>
  <si>
    <t>MEDCHAL</t>
  </si>
  <si>
    <t>WRIT APPEAL (WP. NO. 8164 OF 2016)</t>
  </si>
  <si>
    <t>WRIT APPEAL (WP. NO. 27436 OF 2015)</t>
  </si>
  <si>
    <t xml:space="preserve">COUNTER  </t>
  </si>
  <si>
    <t>CGM COMMERCIAL</t>
  </si>
  <si>
    <t>ADDITIONAL COUNTER</t>
  </si>
  <si>
    <t>FIRST APPEAL FILED BY TSSPDCL</t>
  </si>
  <si>
    <t>YADADRI</t>
  </si>
  <si>
    <t>WANAPARTHY</t>
  </si>
  <si>
    <t>BANJARAHILLS</t>
  </si>
  <si>
    <t>SECUNDERABAD</t>
  </si>
  <si>
    <t>25328</t>
  </si>
  <si>
    <t>32158</t>
  </si>
  <si>
    <t>Row Labels</t>
  </si>
  <si>
    <t>Grand Total</t>
  </si>
  <si>
    <t>Count of CASE TYPE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</si>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</sst>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Font="1" applyFill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wrapText="1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4" fillId="2" borderId="1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33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94.533269328706" createdVersion="8" refreshedVersion="8" minRefreshableVersion="3" recordCount="191">
  <cacheSource type="worksheet">
    <worksheetSource ref="A1:J192" sheet="CONSOL FINAL "/>
  </cacheSource>
  <cacheFields count="10">
    <cacheField name="S.NO" numFmtId="0">
      <sharedItems containsSemiMixedTypes="0" containsString="0" containsNumber="1" containsInteger="1" minValue="1" maxValue="191"/>
    </cacheField>
    <cacheField name="CASE " numFmtId="0">
      <sharedItems/>
    </cacheField>
    <cacheField name="CASE NO" numFmtId="0">
      <sharedItems containsMixedTypes="1" containsNumber="1" containsInteger="1" minValue="6" maxValue="47866"/>
    </cacheField>
    <cacheField name="YEAR" numFmtId="0">
      <sharedItems containsSemiMixedTypes="0" containsString="0" containsNumber="1" containsInteger="1" minValue="2001" maxValue="2019"/>
    </cacheField>
    <cacheField name="CASE TYPE" numFmtId="0">
      <sharedItems/>
    </cacheField>
    <cacheField name="SECTION" numFmtId="0">
      <sharedItems count="22">
        <s v="CGM HRD"/>
        <s v="MEDAK"/>
        <s v="YADADRI"/>
        <s v="RAJENDRANAGAR"/>
        <s v="HYDERABAD SOUTH"/>
        <s v="HYDERABAD CENTRAL"/>
        <s v="CYBERCITY"/>
        <s v="MAHABOOBNAGAR"/>
        <s v="HABSIGUDA"/>
        <s v="WANAPARTHY"/>
        <s v="SANGAREDDY"/>
        <s v="NALGONDA"/>
        <s v="SIDDIPET"/>
        <s v="CGM COMMERCIAL"/>
        <s v="SURYAPET"/>
        <s v="CGM RAC"/>
        <s v="CGM IPC"/>
        <s v="MEDCHAL"/>
        <s v="BANJARAHILLS"/>
        <s v="SAROORNAGAR"/>
        <s v="SECUNDERABAD"/>
        <s v="VIKARABAD"/>
      </sharedItems>
    </cacheField>
    <cacheField name="BILL AMOUNT" numFmtId="0">
      <sharedItems containsSemiMixedTypes="0" containsString="0" containsNumber="1" containsInteger="1" minValue="1250" maxValue="23776"/>
    </cacheField>
    <cacheField name="BILL DATE" numFmtId="0">
      <sharedItems containsNonDate="0" containsString="0" containsBlank="1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1"/>
    <s v="WP"/>
    <n v="13965"/>
    <n v="2001"/>
    <s v="DISPOSED"/>
    <x v="0"/>
    <n v="5000"/>
    <m/>
    <m/>
    <m/>
  </r>
  <r>
    <n v="2"/>
    <s v="AS"/>
    <n v="6"/>
    <n v="2002"/>
    <s v="DISPOSED"/>
    <x v="1"/>
    <n v="5000"/>
    <m/>
    <m/>
    <m/>
  </r>
  <r>
    <n v="3"/>
    <s v="WP"/>
    <n v="12113"/>
    <n v="2002"/>
    <s v="COUNTER"/>
    <x v="1"/>
    <n v="2752"/>
    <m/>
    <m/>
    <m/>
  </r>
  <r>
    <n v="4"/>
    <s v="WP"/>
    <n v="12113"/>
    <n v="2002"/>
    <s v="DISPOSED"/>
    <x v="1"/>
    <n v="5000"/>
    <m/>
    <m/>
    <m/>
  </r>
  <r>
    <n v="5"/>
    <s v="WP"/>
    <n v="18528"/>
    <n v="2003"/>
    <s v="DISPOSED"/>
    <x v="2"/>
    <n v="5000"/>
    <m/>
    <m/>
    <m/>
  </r>
  <r>
    <n v="6"/>
    <s v="WP"/>
    <n v="10855"/>
    <n v="2004"/>
    <s v="DISPOSED"/>
    <x v="3"/>
    <n v="5000"/>
    <m/>
    <m/>
    <m/>
  </r>
  <r>
    <n v="7"/>
    <s v="WP"/>
    <n v="18613"/>
    <n v="2004"/>
    <s v="VACATE"/>
    <x v="4"/>
    <n v="4750"/>
    <m/>
    <m/>
    <m/>
  </r>
  <r>
    <n v="8"/>
    <s v="WP"/>
    <n v="21174"/>
    <n v="2005"/>
    <s v="DISPOSED"/>
    <x v="5"/>
    <n v="5000"/>
    <m/>
    <m/>
    <m/>
  </r>
  <r>
    <n v="9"/>
    <s v="WP"/>
    <n v="14408"/>
    <n v="2006"/>
    <s v="DISPOSED"/>
    <x v="0"/>
    <n v="5000"/>
    <m/>
    <m/>
    <m/>
  </r>
  <r>
    <n v="10"/>
    <s v="WP"/>
    <n v="19561"/>
    <n v="2007"/>
    <s v="DISPOSED"/>
    <x v="0"/>
    <n v="5000"/>
    <m/>
    <m/>
    <m/>
  </r>
  <r>
    <n v="11"/>
    <s v="WP"/>
    <n v="23491"/>
    <n v="2007"/>
    <s v="DISPOSED"/>
    <x v="6"/>
    <n v="5000"/>
    <m/>
    <m/>
    <m/>
  </r>
  <r>
    <n v="12"/>
    <s v="WP"/>
    <n v="23491"/>
    <n v="2007"/>
    <s v="COUNTER"/>
    <x v="6"/>
    <n v="2750"/>
    <m/>
    <m/>
    <m/>
  </r>
  <r>
    <n v="13"/>
    <s v="WP"/>
    <n v="23913"/>
    <n v="2007"/>
    <s v="DISPOSED"/>
    <x v="7"/>
    <n v="5000"/>
    <m/>
    <m/>
    <m/>
  </r>
  <r>
    <n v="14"/>
    <s v="WP"/>
    <n v="20205"/>
    <n v="2008"/>
    <s v="COUNTER"/>
    <x v="3"/>
    <n v="2750"/>
    <m/>
    <m/>
    <m/>
  </r>
  <r>
    <n v="15"/>
    <s v="WP"/>
    <n v="20205"/>
    <n v="2008"/>
    <s v="DISPOSED"/>
    <x v="3"/>
    <n v="5000"/>
    <m/>
    <m/>
    <m/>
  </r>
  <r>
    <n v="16"/>
    <s v="WP"/>
    <n v="25065"/>
    <n v="2008"/>
    <s v="COUNTER"/>
    <x v="8"/>
    <n v="2750"/>
    <m/>
    <m/>
    <m/>
  </r>
  <r>
    <n v="17"/>
    <s v="WP"/>
    <n v="25065"/>
    <n v="2008"/>
    <s v="DISPOSED"/>
    <x v="8"/>
    <n v="5000"/>
    <m/>
    <m/>
    <m/>
  </r>
  <r>
    <n v="18"/>
    <s v="WP"/>
    <n v="26163"/>
    <n v="2008"/>
    <s v="DISPOSED"/>
    <x v="0"/>
    <n v="5000"/>
    <m/>
    <m/>
    <m/>
  </r>
  <r>
    <n v="19"/>
    <s v="WP"/>
    <n v="8836"/>
    <n v="2011"/>
    <s v="DISPOSED"/>
    <x v="9"/>
    <n v="1250"/>
    <m/>
    <m/>
    <m/>
  </r>
  <r>
    <n v="20"/>
    <s v="WP"/>
    <n v="1149"/>
    <n v="2012"/>
    <s v="DISPOSED "/>
    <x v="7"/>
    <n v="5000"/>
    <m/>
    <m/>
    <m/>
  </r>
  <r>
    <n v="21"/>
    <s v="WP"/>
    <n v="3129"/>
    <n v="2012"/>
    <s v="VACATE"/>
    <x v="0"/>
    <n v="4750"/>
    <m/>
    <m/>
    <m/>
  </r>
  <r>
    <n v="22"/>
    <s v="WP"/>
    <n v="3129"/>
    <n v="2012"/>
    <s v="DISPOSED"/>
    <x v="0"/>
    <n v="5000"/>
    <m/>
    <m/>
    <m/>
  </r>
  <r>
    <n v="23"/>
    <s v="WP"/>
    <n v="3518"/>
    <n v="2012"/>
    <s v="DISPOSED"/>
    <x v="0"/>
    <n v="5000"/>
    <m/>
    <m/>
    <m/>
  </r>
  <r>
    <n v="24"/>
    <s v="WP"/>
    <n v="4710"/>
    <n v="2012"/>
    <s v="DISPOSED"/>
    <x v="0"/>
    <n v="5000"/>
    <m/>
    <m/>
    <m/>
  </r>
  <r>
    <n v="25"/>
    <s v="WP"/>
    <n v="30559"/>
    <n v="2012"/>
    <s v="DISPOSED"/>
    <x v="10"/>
    <n v="5000"/>
    <m/>
    <m/>
    <m/>
  </r>
  <r>
    <n v="26"/>
    <s v="AS"/>
    <n v="329"/>
    <n v="2013"/>
    <s v="DISPOSED"/>
    <x v="11"/>
    <n v="5000"/>
    <m/>
    <m/>
    <m/>
  </r>
  <r>
    <n v="27"/>
    <s v="AS"/>
    <n v="329"/>
    <n v="2013"/>
    <s v="COUNTER"/>
    <x v="11"/>
    <n v="10000"/>
    <m/>
    <m/>
    <m/>
  </r>
  <r>
    <n v="28"/>
    <s v="CC"/>
    <n v="2154"/>
    <n v="2013"/>
    <s v="DISPOSED"/>
    <x v="12"/>
    <n v="5000"/>
    <m/>
    <m/>
    <m/>
  </r>
  <r>
    <n v="29"/>
    <s v="WP"/>
    <n v="4890"/>
    <n v="2013"/>
    <s v="DISPOSED"/>
    <x v="6"/>
    <n v="5000"/>
    <m/>
    <m/>
    <m/>
  </r>
  <r>
    <n v="30"/>
    <s v="WP"/>
    <n v="8038"/>
    <n v="2013"/>
    <s v="COUNTER"/>
    <x v="4"/>
    <n v="2750"/>
    <m/>
    <m/>
    <m/>
  </r>
  <r>
    <n v="31"/>
    <s v="WP"/>
    <n v="8038"/>
    <n v="2013"/>
    <s v="DISPOSED"/>
    <x v="4"/>
    <n v="5000"/>
    <m/>
    <m/>
    <m/>
  </r>
  <r>
    <n v="32"/>
    <s v="WP"/>
    <n v="13097"/>
    <n v="2014"/>
    <s v="COUNTER"/>
    <x v="0"/>
    <n v="2750"/>
    <m/>
    <m/>
    <m/>
  </r>
  <r>
    <n v="33"/>
    <s v="WP"/>
    <n v="13783"/>
    <n v="2014"/>
    <s v="COUNTER"/>
    <x v="0"/>
    <n v="2750"/>
    <m/>
    <m/>
    <m/>
  </r>
  <r>
    <n v="34"/>
    <s v="WP"/>
    <n v="17029"/>
    <n v="2014"/>
    <s v="COUNTER"/>
    <x v="0"/>
    <n v="2750"/>
    <m/>
    <m/>
    <m/>
  </r>
  <r>
    <n v="35"/>
    <s v="WP"/>
    <n v="17029"/>
    <n v="2014"/>
    <s v="DISPOSED"/>
    <x v="0"/>
    <n v="5000"/>
    <m/>
    <m/>
    <m/>
  </r>
  <r>
    <n v="36"/>
    <s v="CC"/>
    <n v="1249"/>
    <n v="2015"/>
    <s v="DISPOSED"/>
    <x v="13"/>
    <n v="5000"/>
    <m/>
    <m/>
    <m/>
  </r>
  <r>
    <n v="37"/>
    <s v="WP"/>
    <n v="4330"/>
    <n v="2015"/>
    <s v="COUNTER"/>
    <x v="14"/>
    <n v="2750"/>
    <m/>
    <m/>
    <m/>
  </r>
  <r>
    <n v="38"/>
    <s v="WP"/>
    <n v="4330"/>
    <n v="2015"/>
    <s v="DISPOSED"/>
    <x v="14"/>
    <n v="5000"/>
    <m/>
    <m/>
    <m/>
  </r>
  <r>
    <n v="39"/>
    <s v="WP"/>
    <n v="9382"/>
    <n v="2015"/>
    <s v="COUNTER"/>
    <x v="11"/>
    <n v="2750"/>
    <m/>
    <m/>
    <m/>
  </r>
  <r>
    <n v="40"/>
    <s v="CC"/>
    <n v="1734"/>
    <n v="2016"/>
    <s v="COUNTER"/>
    <x v="6"/>
    <n v="4000"/>
    <m/>
    <m/>
    <m/>
  </r>
  <r>
    <n v="41"/>
    <s v="WP"/>
    <n v="1943"/>
    <n v="2016"/>
    <s v="DISPOSED"/>
    <x v="15"/>
    <n v="5000"/>
    <m/>
    <m/>
    <m/>
  </r>
  <r>
    <n v="42"/>
    <s v="WP"/>
    <n v="1943"/>
    <n v="2016"/>
    <s v="VACATE"/>
    <x v="15"/>
    <n v="4750"/>
    <m/>
    <m/>
    <m/>
  </r>
  <r>
    <n v="43"/>
    <s v="WP"/>
    <n v="3498"/>
    <n v="2017"/>
    <s v="VACATE"/>
    <x v="1"/>
    <n v="4750"/>
    <m/>
    <m/>
    <m/>
  </r>
  <r>
    <n v="44"/>
    <s v="WP"/>
    <n v="4961"/>
    <n v="2017"/>
    <s v="VACATE"/>
    <x v="8"/>
    <n v="12000"/>
    <m/>
    <m/>
    <m/>
  </r>
  <r>
    <n v="45"/>
    <s v="WP"/>
    <n v="7373"/>
    <n v="2017"/>
    <s v="DISPOSED"/>
    <x v="10"/>
    <n v="5000"/>
    <m/>
    <m/>
    <m/>
  </r>
  <r>
    <n v="46"/>
    <s v="WP"/>
    <n v="14422"/>
    <n v="2017"/>
    <s v="COUNTER"/>
    <x v="12"/>
    <n v="2750"/>
    <m/>
    <m/>
    <m/>
  </r>
  <r>
    <n v="47"/>
    <s v="WP"/>
    <n v="16804"/>
    <n v="2017"/>
    <s v="DISPOSED"/>
    <x v="4"/>
    <n v="5000"/>
    <m/>
    <m/>
    <m/>
  </r>
  <r>
    <n v="48"/>
    <s v="WP"/>
    <n v="18962"/>
    <n v="2017"/>
    <s v="DISPOSED"/>
    <x v="1"/>
    <n v="5000"/>
    <m/>
    <m/>
    <m/>
  </r>
  <r>
    <n v="49"/>
    <s v="WP"/>
    <n v="18962"/>
    <n v="2017"/>
    <s v="COUNTER"/>
    <x v="1"/>
    <n v="10000"/>
    <m/>
    <m/>
    <m/>
  </r>
  <r>
    <n v="50"/>
    <s v="WP"/>
    <n v="22189"/>
    <n v="2017"/>
    <s v="COUNTER"/>
    <x v="11"/>
    <n v="10000"/>
    <m/>
    <m/>
    <m/>
  </r>
  <r>
    <n v="51"/>
    <s v="WP"/>
    <n v="24148"/>
    <n v="2017"/>
    <s v="DISPOSED"/>
    <x v="11"/>
    <n v="5000"/>
    <m/>
    <m/>
    <m/>
  </r>
  <r>
    <n v="52"/>
    <s v="WP"/>
    <n v="27210"/>
    <n v="2017"/>
    <s v="COUNTER"/>
    <x v="16"/>
    <n v="10000"/>
    <m/>
    <m/>
    <m/>
  </r>
  <r>
    <n v="53"/>
    <s v="WP"/>
    <n v="27210"/>
    <n v="2017"/>
    <s v="DISPOSED"/>
    <x v="16"/>
    <n v="5000"/>
    <m/>
    <m/>
    <m/>
  </r>
  <r>
    <n v="54"/>
    <s v="WP"/>
    <n v="27955"/>
    <n v="2017"/>
    <s v="COUNTER"/>
    <x v="0"/>
    <n v="10000"/>
    <m/>
    <m/>
    <m/>
  </r>
  <r>
    <n v="55"/>
    <s v="WP"/>
    <n v="30680"/>
    <n v="2017"/>
    <s v="COUNTER"/>
    <x v="4"/>
    <n v="10000"/>
    <m/>
    <m/>
    <m/>
  </r>
  <r>
    <n v="56"/>
    <s v="WP"/>
    <n v="42058"/>
    <n v="2017"/>
    <s v="DISPOSED"/>
    <x v="11"/>
    <n v="5000"/>
    <m/>
    <m/>
    <m/>
  </r>
  <r>
    <n v="57"/>
    <s v="WP"/>
    <n v="42058"/>
    <n v="2017"/>
    <s v="COUNTER"/>
    <x v="11"/>
    <n v="10000"/>
    <m/>
    <m/>
    <m/>
  </r>
  <r>
    <n v="58"/>
    <s v="WP"/>
    <n v="47749"/>
    <n v="2018"/>
    <s v="DISPOSED"/>
    <x v="6"/>
    <n v="5000"/>
    <m/>
    <m/>
    <m/>
  </r>
  <r>
    <n v="59"/>
    <s v="WP"/>
    <n v="47866"/>
    <n v="2018"/>
    <s v="DISPOSED"/>
    <x v="3"/>
    <n v="5000"/>
    <m/>
    <m/>
    <m/>
  </r>
  <r>
    <n v="60"/>
    <s v="WP"/>
    <s v="32158"/>
    <n v="2018"/>
    <s v="DISPOSED"/>
    <x v="0"/>
    <n v="5000"/>
    <m/>
    <m/>
    <m/>
  </r>
  <r>
    <n v="61"/>
    <s v="WP"/>
    <s v="32158"/>
    <n v="2018"/>
    <s v="COUNTER"/>
    <x v="0"/>
    <n v="10000"/>
    <m/>
    <m/>
    <m/>
  </r>
  <r>
    <n v="62"/>
    <s v="AS"/>
    <n v="38"/>
    <n v="2019"/>
    <s v="FIRST APPEAL FILED BY TSSPDCL"/>
    <x v="11"/>
    <n v="23776"/>
    <m/>
    <m/>
    <m/>
  </r>
  <r>
    <n v="63"/>
    <s v="WA"/>
    <n v="80"/>
    <n v="2019"/>
    <s v="WRIT PETITION (WP. NO. 25144 OF 2017)"/>
    <x v="16"/>
    <n v="10000"/>
    <m/>
    <m/>
    <m/>
  </r>
  <r>
    <n v="64"/>
    <s v="WA"/>
    <n v="80"/>
    <n v="2019"/>
    <s v="DISPOSED"/>
    <x v="16"/>
    <n v="5000"/>
    <m/>
    <m/>
    <m/>
  </r>
  <r>
    <n v="65"/>
    <s v="WA"/>
    <n v="88"/>
    <n v="2019"/>
    <s v="WRIT APPEAL (WP. NO. 6794 OF 2005)"/>
    <x v="11"/>
    <n v="10000"/>
    <m/>
    <m/>
    <m/>
  </r>
  <r>
    <n v="66"/>
    <s v="WA"/>
    <n v="121"/>
    <n v="2019"/>
    <s v="WRIT APPEAL (WP 29240 OF 2015)"/>
    <x v="15"/>
    <n v="10000"/>
    <m/>
    <m/>
    <m/>
  </r>
  <r>
    <n v="67"/>
    <s v="WA"/>
    <n v="124"/>
    <n v="2019"/>
    <s v="WRIT APPEAL ( WP 28279 OF 2016)"/>
    <x v="15"/>
    <n v="10000"/>
    <m/>
    <m/>
    <m/>
  </r>
  <r>
    <n v="68"/>
    <s v="WA"/>
    <n v="125"/>
    <n v="2019"/>
    <s v="DISPOSED"/>
    <x v="15"/>
    <n v="5000"/>
    <m/>
    <m/>
    <m/>
  </r>
  <r>
    <n v="69"/>
    <s v="WA"/>
    <n v="126"/>
    <n v="2019"/>
    <s v="WRIT APPEAL (WP. NO. . 29333 OF 2015)"/>
    <x v="7"/>
    <n v="10000"/>
    <m/>
    <m/>
    <m/>
  </r>
  <r>
    <n v="70"/>
    <s v="WA"/>
    <n v="126"/>
    <n v="2019"/>
    <s v="DISPOSED"/>
    <x v="7"/>
    <n v="5000"/>
    <m/>
    <m/>
    <m/>
  </r>
  <r>
    <n v="71"/>
    <s v="WA"/>
    <n v="127"/>
    <n v="2019"/>
    <s v="WRIT APPEAL (WP. NO, 30423 OF 2015)"/>
    <x v="15"/>
    <n v="10000"/>
    <m/>
    <m/>
    <m/>
  </r>
  <r>
    <n v="72"/>
    <s v="WA"/>
    <n v="127"/>
    <n v="2019"/>
    <s v="DISPOSED"/>
    <x v="15"/>
    <n v="5000"/>
    <m/>
    <m/>
    <m/>
  </r>
  <r>
    <n v="73"/>
    <s v="WA"/>
    <n v="129"/>
    <n v="2019"/>
    <s v="WRIT APPEAL (WP. NO. 30488 OF 2015)"/>
    <x v="15"/>
    <n v="10000"/>
    <m/>
    <m/>
    <m/>
  </r>
  <r>
    <n v="74"/>
    <s v="WA"/>
    <n v="129"/>
    <n v="2019"/>
    <s v="DISPOSED"/>
    <x v="15"/>
    <n v="5000"/>
    <m/>
    <m/>
    <m/>
  </r>
  <r>
    <n v="75"/>
    <s v="WA"/>
    <n v="130"/>
    <n v="2019"/>
    <s v="WRIT APPEAL (WP. NO, 27861 OF 2015)"/>
    <x v="15"/>
    <n v="10000"/>
    <m/>
    <m/>
    <m/>
  </r>
  <r>
    <n v="76"/>
    <s v="WA"/>
    <n v="130"/>
    <n v="2019"/>
    <s v="DISPOSED"/>
    <x v="15"/>
    <n v="5000"/>
    <m/>
    <m/>
    <m/>
  </r>
  <r>
    <n v="77"/>
    <s v="WA"/>
    <n v="131"/>
    <n v="2019"/>
    <s v="WRIT APPEAL (WP. NO, 27860 OF 2015)"/>
    <x v="15"/>
    <n v="10000"/>
    <m/>
    <m/>
    <m/>
  </r>
  <r>
    <n v="78"/>
    <s v="WA"/>
    <n v="131"/>
    <n v="2019"/>
    <s v="DISPOSED"/>
    <x v="15"/>
    <n v="5000"/>
    <m/>
    <m/>
    <m/>
  </r>
  <r>
    <n v="79"/>
    <s v="WA"/>
    <n v="262"/>
    <n v="2019"/>
    <s v="WRIT APPEAL (Wp. No. 3022 of 2016)"/>
    <x v="15"/>
    <n v="10000"/>
    <m/>
    <m/>
    <m/>
  </r>
  <r>
    <n v="80"/>
    <s v="WA"/>
    <n v="262"/>
    <n v="2019"/>
    <s v="DISPOSED"/>
    <x v="15"/>
    <n v="5000"/>
    <m/>
    <m/>
    <m/>
  </r>
  <r>
    <n v="81"/>
    <s v="WA"/>
    <n v="263"/>
    <n v="2019"/>
    <s v="WRIT APPEAL (WP. NO. 3295 OF 2016)"/>
    <x v="15"/>
    <n v="10000"/>
    <m/>
    <m/>
    <m/>
  </r>
  <r>
    <n v="82"/>
    <s v="WA"/>
    <n v="263"/>
    <n v="2019"/>
    <s v="DISPOSED"/>
    <x v="15"/>
    <n v="5000"/>
    <m/>
    <m/>
    <m/>
  </r>
  <r>
    <n v="83"/>
    <s v="WA"/>
    <n v="264"/>
    <n v="2019"/>
    <s v="WRIT APPEAL (WP. NO. 350 OF 2016)"/>
    <x v="15"/>
    <n v="10000"/>
    <m/>
    <m/>
    <m/>
  </r>
  <r>
    <n v="84"/>
    <s v="WA"/>
    <n v="264"/>
    <n v="2019"/>
    <s v="DISPOSED"/>
    <x v="15"/>
    <n v="5000"/>
    <m/>
    <m/>
    <m/>
  </r>
  <r>
    <n v="85"/>
    <s v="WA"/>
    <n v="265"/>
    <n v="2019"/>
    <s v="WRIT APPEAL (WP. NO. 9617 OF 2016)"/>
    <x v="15"/>
    <n v="10000"/>
    <m/>
    <m/>
    <m/>
  </r>
  <r>
    <n v="86"/>
    <s v="WA"/>
    <n v="265"/>
    <n v="2019"/>
    <s v="DISPOSED"/>
    <x v="15"/>
    <n v="5000"/>
    <m/>
    <m/>
    <m/>
  </r>
  <r>
    <n v="87"/>
    <s v="WA"/>
    <n v="266"/>
    <n v="2019"/>
    <s v="WRIT APPEAL (WP. NO. 3023 OF 2016)"/>
    <x v="15"/>
    <n v="10000"/>
    <m/>
    <m/>
    <m/>
  </r>
  <r>
    <n v="88"/>
    <s v="WA"/>
    <n v="266"/>
    <n v="2019"/>
    <s v="DISPOSED"/>
    <x v="15"/>
    <n v="5000"/>
    <m/>
    <m/>
    <m/>
  </r>
  <r>
    <n v="89"/>
    <s v="WA"/>
    <n v="267"/>
    <n v="2019"/>
    <s v="WRIT APPEAL (WP. NO. 5948 OF 2016)"/>
    <x v="15"/>
    <n v="10000"/>
    <m/>
    <m/>
    <m/>
  </r>
  <r>
    <n v="90"/>
    <s v="WA"/>
    <n v="267"/>
    <n v="2019"/>
    <s v="DISPOSED"/>
    <x v="15"/>
    <n v="5000"/>
    <m/>
    <m/>
    <m/>
  </r>
  <r>
    <n v="91"/>
    <s v="WA"/>
    <n v="268"/>
    <n v="2019"/>
    <s v="WRIT APPEAL (WP. NO. 7932 OF 2016)"/>
    <x v="15"/>
    <n v="10000"/>
    <m/>
    <m/>
    <m/>
  </r>
  <r>
    <n v="92"/>
    <s v="WA"/>
    <n v="268"/>
    <n v="2019"/>
    <s v="DISPOSED"/>
    <x v="15"/>
    <n v="5000"/>
    <m/>
    <m/>
    <m/>
  </r>
  <r>
    <n v="93"/>
    <s v="WA"/>
    <n v="269"/>
    <n v="2019"/>
    <s v="WRIT APPEAL (Wp. No. 6323 of 2016)"/>
    <x v="15"/>
    <n v="10000"/>
    <m/>
    <m/>
    <m/>
  </r>
  <r>
    <n v="94"/>
    <s v="WA"/>
    <n v="269"/>
    <n v="2019"/>
    <s v="DISPOSED"/>
    <x v="15"/>
    <n v="5000"/>
    <m/>
    <m/>
    <m/>
  </r>
  <r>
    <n v="95"/>
    <s v="WA"/>
    <n v="285"/>
    <n v="2019"/>
    <s v="WRIT APPEAL (WP. NO. 27841 OF 2015)"/>
    <x v="11"/>
    <n v="10000"/>
    <m/>
    <m/>
    <m/>
  </r>
  <r>
    <n v="96"/>
    <s v="WA"/>
    <n v="285"/>
    <n v="2019"/>
    <s v="DISPOSED"/>
    <x v="11"/>
    <n v="5000"/>
    <m/>
    <m/>
    <m/>
  </r>
  <r>
    <n v="97"/>
    <s v="WA"/>
    <n v="314"/>
    <n v="2019"/>
    <s v="WRIT APPEAL (WP 27436 OF 2015)"/>
    <x v="15"/>
    <n v="10000"/>
    <m/>
    <m/>
    <m/>
  </r>
  <r>
    <n v="98"/>
    <s v="WA"/>
    <n v="315"/>
    <n v="2019"/>
    <s v="WRIT APPEAL (WP. NO. 30223 OF 2016)"/>
    <x v="7"/>
    <n v="10000"/>
    <m/>
    <m/>
    <m/>
  </r>
  <r>
    <n v="99"/>
    <s v="WA"/>
    <n v="315"/>
    <n v="2019"/>
    <s v="DISPOSED"/>
    <x v="7"/>
    <n v="5000"/>
    <m/>
    <m/>
    <m/>
  </r>
  <r>
    <n v="100"/>
    <s v="WA"/>
    <n v="316"/>
    <n v="2019"/>
    <s v="WRIT APPEAL (WP. NO. 27752 OF 2015)"/>
    <x v="15"/>
    <n v="10000"/>
    <m/>
    <m/>
    <m/>
  </r>
  <r>
    <n v="101"/>
    <s v="WA"/>
    <n v="316"/>
    <n v="2019"/>
    <s v="DISPOSED"/>
    <x v="15"/>
    <n v="5000"/>
    <m/>
    <m/>
    <m/>
  </r>
  <r>
    <n v="102"/>
    <s v="WA"/>
    <n v="319"/>
    <n v="2019"/>
    <s v="WRIT APPEAL ( WP 31562 OF 2015)"/>
    <x v="15"/>
    <n v="10000"/>
    <m/>
    <m/>
    <m/>
  </r>
  <r>
    <n v="103"/>
    <s v="WA"/>
    <n v="323"/>
    <n v="2019"/>
    <s v="WRIT APPEAL (WP 28164 OF 2015)"/>
    <x v="15"/>
    <n v="10000"/>
    <m/>
    <m/>
    <m/>
  </r>
  <r>
    <n v="104"/>
    <s v="WA"/>
    <n v="324"/>
    <n v="2019"/>
    <s v="WRIT APPEAL (WP. NO. 27436 OF 2015)"/>
    <x v="15"/>
    <n v="10000"/>
    <m/>
    <m/>
    <m/>
  </r>
  <r>
    <n v="105"/>
    <s v="WA"/>
    <n v="340"/>
    <n v="2019"/>
    <s v="WRIT APPEAL (WP 24826 OF 2016)"/>
    <x v="15"/>
    <n v="10000"/>
    <m/>
    <m/>
    <m/>
  </r>
  <r>
    <n v="106"/>
    <s v="WA"/>
    <n v="447"/>
    <n v="2019"/>
    <s v="WRIT APPEAL (WP. NO. 5310 OF 2012)"/>
    <x v="17"/>
    <n v="10000"/>
    <m/>
    <m/>
    <m/>
  </r>
  <r>
    <n v="107"/>
    <s v="WA"/>
    <n v="509"/>
    <n v="2019"/>
    <s v="DISPOSED"/>
    <x v="8"/>
    <n v="5000"/>
    <m/>
    <m/>
    <m/>
  </r>
  <r>
    <n v="108"/>
    <s v="WA"/>
    <n v="537"/>
    <n v="2019"/>
    <s v="COUNTER"/>
    <x v="15"/>
    <n v="10000"/>
    <m/>
    <m/>
    <m/>
  </r>
  <r>
    <n v="109"/>
    <s v="WA"/>
    <n v="538"/>
    <n v="2019"/>
    <s v="COUNTER"/>
    <x v="15"/>
    <n v="10000"/>
    <m/>
    <m/>
    <m/>
  </r>
  <r>
    <n v="110"/>
    <s v="WA"/>
    <n v="546"/>
    <n v="2019"/>
    <s v="WRIT APPEAL (WP 8789 OF 2016)"/>
    <x v="15"/>
    <n v="10000"/>
    <m/>
    <m/>
    <m/>
  </r>
  <r>
    <n v="111"/>
    <s v="WA"/>
    <n v="547"/>
    <n v="2019"/>
    <s v="WRIT APPEAL (WP. NO. 8164 OF 2016)"/>
    <x v="15"/>
    <n v="10000"/>
    <m/>
    <m/>
    <m/>
  </r>
  <r>
    <n v="112"/>
    <s v="WA"/>
    <n v="548"/>
    <n v="2019"/>
    <s v="WRIT APPEAL (WP 7543 OF 2016)"/>
    <x v="15"/>
    <n v="10000"/>
    <m/>
    <m/>
    <m/>
  </r>
  <r>
    <n v="113"/>
    <s v="WA"/>
    <n v="549"/>
    <n v="2019"/>
    <s v="WRIT APPEAL (WP. NO. 6904 OF 2016)"/>
    <x v="10"/>
    <n v="10000"/>
    <m/>
    <m/>
    <m/>
  </r>
  <r>
    <n v="114"/>
    <s v="WA"/>
    <n v="552"/>
    <n v="2019"/>
    <s v="WRIT APPEAL (WP 3897 OF 2016)"/>
    <x v="15"/>
    <n v="10000"/>
    <m/>
    <m/>
    <m/>
  </r>
  <r>
    <n v="115"/>
    <s v="WA"/>
    <n v="629"/>
    <n v="2019"/>
    <s v="WRIT APPEAL (WP. NO, 9828 OF 2015)"/>
    <x v="12"/>
    <n v="10000"/>
    <m/>
    <m/>
    <m/>
  </r>
  <r>
    <n v="116"/>
    <s v="WA"/>
    <n v="639"/>
    <n v="2019"/>
    <s v="DISPOSED"/>
    <x v="0"/>
    <n v="5000"/>
    <m/>
    <m/>
    <m/>
  </r>
  <r>
    <n v="117"/>
    <s v="CC"/>
    <n v="1289"/>
    <n v="2019"/>
    <s v="DISPOSED"/>
    <x v="10"/>
    <n v="5000"/>
    <m/>
    <m/>
    <m/>
  </r>
  <r>
    <n v="118"/>
    <s v="CC"/>
    <n v="1318"/>
    <n v="2019"/>
    <s v="DISPOSED"/>
    <x v="7"/>
    <n v="5000"/>
    <m/>
    <m/>
    <m/>
  </r>
  <r>
    <n v="119"/>
    <s v="WP"/>
    <n v="3019"/>
    <n v="2019"/>
    <s v="DISPOSED"/>
    <x v="14"/>
    <n v="5000"/>
    <m/>
    <m/>
    <m/>
  </r>
  <r>
    <n v="120"/>
    <s v="WP"/>
    <n v="6417"/>
    <n v="2019"/>
    <s v="DISPOSED"/>
    <x v="18"/>
    <n v="5000"/>
    <m/>
    <m/>
    <m/>
  </r>
  <r>
    <n v="121"/>
    <s v="WP"/>
    <n v="7151"/>
    <n v="2019"/>
    <s v="COUNTER"/>
    <x v="12"/>
    <n v="10000"/>
    <m/>
    <m/>
    <m/>
  </r>
  <r>
    <n v="122"/>
    <s v="WP"/>
    <n v="7373"/>
    <n v="2019"/>
    <s v="DISPOSED"/>
    <x v="18"/>
    <n v="5000"/>
    <m/>
    <m/>
    <m/>
  </r>
  <r>
    <n v="123"/>
    <s v="WP"/>
    <n v="9089"/>
    <n v="2019"/>
    <s v="DISPOSED"/>
    <x v="6"/>
    <n v="5000"/>
    <m/>
    <m/>
    <m/>
  </r>
  <r>
    <n v="124"/>
    <s v="WP"/>
    <n v="9137"/>
    <n v="2019"/>
    <s v="DISPOSED"/>
    <x v="6"/>
    <n v="5000"/>
    <m/>
    <m/>
    <m/>
  </r>
  <r>
    <n v="125"/>
    <s v="WP"/>
    <n v="9165"/>
    <n v="2019"/>
    <s v="DISPOSED"/>
    <x v="18"/>
    <n v="5000"/>
    <m/>
    <m/>
    <m/>
  </r>
  <r>
    <n v="126"/>
    <s v="WP"/>
    <n v="9452"/>
    <n v="2019"/>
    <s v="DISPOSED"/>
    <x v="14"/>
    <n v="5000"/>
    <m/>
    <m/>
    <m/>
  </r>
  <r>
    <n v="127"/>
    <s v="WP"/>
    <n v="9713"/>
    <n v="2019"/>
    <s v="COUNTER"/>
    <x v="0"/>
    <n v="10000"/>
    <m/>
    <m/>
    <m/>
  </r>
  <r>
    <n v="128"/>
    <s v="WP"/>
    <n v="9914"/>
    <n v="2019"/>
    <s v="DISPOSED"/>
    <x v="18"/>
    <n v="5000"/>
    <m/>
    <m/>
    <m/>
  </r>
  <r>
    <n v="129"/>
    <s v="WP"/>
    <n v="10176"/>
    <n v="2019"/>
    <s v="DISPOSED"/>
    <x v="10"/>
    <n v="5000"/>
    <m/>
    <m/>
    <m/>
  </r>
  <r>
    <n v="130"/>
    <s v="WP"/>
    <n v="10289"/>
    <n v="2019"/>
    <s v="DISPOSED"/>
    <x v="10"/>
    <n v="5000"/>
    <m/>
    <m/>
    <m/>
  </r>
  <r>
    <n v="131"/>
    <s v="WP"/>
    <n v="10549"/>
    <n v="2019"/>
    <s v="DISPOSED"/>
    <x v="4"/>
    <n v="5000"/>
    <m/>
    <m/>
    <m/>
  </r>
  <r>
    <n v="132"/>
    <s v="WP"/>
    <n v="10927"/>
    <n v="2019"/>
    <s v="DISPOSED"/>
    <x v="18"/>
    <n v="5000"/>
    <m/>
    <m/>
    <m/>
  </r>
  <r>
    <n v="133"/>
    <s v="WP"/>
    <n v="11858"/>
    <n v="2019"/>
    <s v="DISPOSED"/>
    <x v="6"/>
    <n v="5000"/>
    <m/>
    <m/>
    <m/>
  </r>
  <r>
    <n v="134"/>
    <s v="WP"/>
    <n v="12584"/>
    <n v="2019"/>
    <s v="DISPOSED"/>
    <x v="6"/>
    <n v="5000"/>
    <m/>
    <m/>
    <m/>
  </r>
  <r>
    <n v="135"/>
    <s v="WP"/>
    <n v="12703"/>
    <n v="2019"/>
    <s v="DISPOSED"/>
    <x v="12"/>
    <n v="5000"/>
    <m/>
    <m/>
    <m/>
  </r>
  <r>
    <n v="136"/>
    <s v="WP"/>
    <n v="12763"/>
    <n v="2019"/>
    <s v="DISPOSED"/>
    <x v="19"/>
    <n v="5000"/>
    <m/>
    <m/>
    <m/>
  </r>
  <r>
    <n v="137"/>
    <s v="WP"/>
    <n v="12770"/>
    <n v="2019"/>
    <s v="DISPOSED"/>
    <x v="6"/>
    <n v="5000"/>
    <m/>
    <m/>
    <m/>
  </r>
  <r>
    <n v="138"/>
    <s v="WP"/>
    <n v="12778"/>
    <n v="2019"/>
    <s v="DISPOSED "/>
    <x v="6"/>
    <n v="5000"/>
    <m/>
    <m/>
    <m/>
  </r>
  <r>
    <n v="139"/>
    <s v="WP"/>
    <n v="12799"/>
    <n v="2019"/>
    <s v="DISPOSED"/>
    <x v="6"/>
    <n v="5000"/>
    <m/>
    <m/>
    <m/>
  </r>
  <r>
    <n v="140"/>
    <s v="WP"/>
    <n v="12841"/>
    <n v="2019"/>
    <s v="DISPOSED"/>
    <x v="6"/>
    <n v="5000"/>
    <m/>
    <m/>
    <m/>
  </r>
  <r>
    <n v="141"/>
    <s v="WP"/>
    <n v="13042"/>
    <n v="2019"/>
    <s v="DISPOSED"/>
    <x v="6"/>
    <n v="5000"/>
    <m/>
    <m/>
    <m/>
  </r>
  <r>
    <n v="142"/>
    <s v="WP"/>
    <n v="13068"/>
    <n v="2019"/>
    <s v="DISPOSED"/>
    <x v="6"/>
    <n v="5000"/>
    <m/>
    <m/>
    <m/>
  </r>
  <r>
    <n v="143"/>
    <s v="WP"/>
    <n v="13115"/>
    <n v="2019"/>
    <s v="DISPOSED"/>
    <x v="6"/>
    <n v="5000"/>
    <m/>
    <m/>
    <m/>
  </r>
  <r>
    <n v="144"/>
    <s v="WP"/>
    <n v="13268"/>
    <n v="2019"/>
    <s v="DISPOSED"/>
    <x v="18"/>
    <n v="5000"/>
    <m/>
    <m/>
    <m/>
  </r>
  <r>
    <n v="145"/>
    <s v="WP"/>
    <n v="13330"/>
    <n v="2019"/>
    <s v="DISPOSED"/>
    <x v="18"/>
    <n v="5000"/>
    <m/>
    <m/>
    <m/>
  </r>
  <r>
    <n v="146"/>
    <s v="WP"/>
    <n v="13407"/>
    <n v="2019"/>
    <s v="DISPOSED"/>
    <x v="6"/>
    <n v="5000"/>
    <m/>
    <m/>
    <m/>
  </r>
  <r>
    <n v="147"/>
    <s v="WP"/>
    <n v="13431"/>
    <n v="2019"/>
    <s v="DISPOSED"/>
    <x v="6"/>
    <n v="5000"/>
    <m/>
    <m/>
    <m/>
  </r>
  <r>
    <n v="148"/>
    <s v="WP"/>
    <n v="13580"/>
    <n v="2019"/>
    <s v="VACATE"/>
    <x v="7"/>
    <n v="12000"/>
    <m/>
    <m/>
    <m/>
  </r>
  <r>
    <n v="149"/>
    <s v="WP"/>
    <n v="13580"/>
    <n v="2019"/>
    <s v="ADDITIONAL COUNTER"/>
    <x v="7"/>
    <n v="10000"/>
    <m/>
    <m/>
    <m/>
  </r>
  <r>
    <n v="150"/>
    <s v="WP"/>
    <n v="13714"/>
    <n v="2019"/>
    <s v="DISPOSED"/>
    <x v="6"/>
    <n v="5000"/>
    <m/>
    <m/>
    <m/>
  </r>
  <r>
    <n v="151"/>
    <s v="WP"/>
    <n v="13724"/>
    <n v="2019"/>
    <s v="DISPOSED"/>
    <x v="6"/>
    <n v="5000"/>
    <m/>
    <m/>
    <m/>
  </r>
  <r>
    <n v="152"/>
    <s v="WP"/>
    <n v="13747"/>
    <n v="2019"/>
    <s v="DISPOSED"/>
    <x v="8"/>
    <n v="5000"/>
    <m/>
    <m/>
    <m/>
  </r>
  <r>
    <n v="153"/>
    <s v="WP"/>
    <n v="13902"/>
    <n v="2019"/>
    <s v="DISPOSED"/>
    <x v="18"/>
    <n v="5000"/>
    <m/>
    <m/>
    <m/>
  </r>
  <r>
    <n v="154"/>
    <s v="WP"/>
    <n v="13978"/>
    <n v="2019"/>
    <s v="DISPOSED"/>
    <x v="6"/>
    <n v="5000"/>
    <m/>
    <m/>
    <m/>
  </r>
  <r>
    <n v="155"/>
    <s v="WP"/>
    <n v="13984"/>
    <n v="2019"/>
    <s v="DISPOSED"/>
    <x v="7"/>
    <n v="5000"/>
    <m/>
    <m/>
    <m/>
  </r>
  <r>
    <n v="156"/>
    <s v="WP"/>
    <n v="13993"/>
    <n v="2019"/>
    <s v="DISPOSED"/>
    <x v="6"/>
    <n v="5000"/>
    <m/>
    <m/>
    <m/>
  </r>
  <r>
    <n v="157"/>
    <s v="WP"/>
    <n v="13994"/>
    <n v="2019"/>
    <s v="DISPOSED"/>
    <x v="6"/>
    <n v="5000"/>
    <m/>
    <m/>
    <m/>
  </r>
  <r>
    <n v="158"/>
    <s v="WP"/>
    <n v="14004"/>
    <n v="2019"/>
    <s v="DISPOSED"/>
    <x v="6"/>
    <n v="5000"/>
    <m/>
    <m/>
    <m/>
  </r>
  <r>
    <n v="159"/>
    <s v="WP"/>
    <n v="14037"/>
    <n v="2019"/>
    <s v="DISPOSED"/>
    <x v="19"/>
    <n v="5000"/>
    <m/>
    <m/>
    <m/>
  </r>
  <r>
    <n v="160"/>
    <s v="WP"/>
    <n v="14085"/>
    <n v="2019"/>
    <s v="DISPOSED"/>
    <x v="7"/>
    <n v="5000"/>
    <m/>
    <m/>
    <m/>
  </r>
  <r>
    <n v="161"/>
    <s v="WP"/>
    <n v="14109"/>
    <n v="2019"/>
    <s v="DISPOSED"/>
    <x v="5"/>
    <n v="5000"/>
    <m/>
    <m/>
    <m/>
  </r>
  <r>
    <n v="162"/>
    <s v="WP"/>
    <n v="14130"/>
    <n v="2019"/>
    <s v="DISPOSED"/>
    <x v="6"/>
    <n v="5000"/>
    <m/>
    <m/>
    <m/>
  </r>
  <r>
    <n v="163"/>
    <s v="WP"/>
    <n v="14238"/>
    <n v="2019"/>
    <s v="DISPOSED"/>
    <x v="19"/>
    <n v="5000"/>
    <m/>
    <m/>
    <m/>
  </r>
  <r>
    <n v="164"/>
    <s v="WP"/>
    <n v="14558"/>
    <n v="2019"/>
    <s v="DISPOSED"/>
    <x v="6"/>
    <n v="5000"/>
    <m/>
    <m/>
    <m/>
  </r>
  <r>
    <n v="165"/>
    <s v="WP"/>
    <n v="15818"/>
    <n v="2019"/>
    <s v="DISPOSED"/>
    <x v="6"/>
    <n v="5000"/>
    <m/>
    <m/>
    <m/>
  </r>
  <r>
    <n v="166"/>
    <s v="WP"/>
    <n v="15840"/>
    <n v="2019"/>
    <s v="DISPOSED"/>
    <x v="18"/>
    <n v="5000"/>
    <m/>
    <m/>
    <m/>
  </r>
  <r>
    <n v="167"/>
    <s v="WP"/>
    <n v="17303"/>
    <n v="2019"/>
    <s v="DISPOSED"/>
    <x v="8"/>
    <n v="5000"/>
    <m/>
    <m/>
    <m/>
  </r>
  <r>
    <n v="168"/>
    <s v="WP"/>
    <n v="19906"/>
    <n v="2019"/>
    <s v="DISPOSED"/>
    <x v="6"/>
    <n v="5000"/>
    <m/>
    <m/>
    <m/>
  </r>
  <r>
    <n v="169"/>
    <s v="WP"/>
    <n v="19939"/>
    <n v="2019"/>
    <s v="DISPOSED"/>
    <x v="6"/>
    <n v="5000"/>
    <m/>
    <m/>
    <m/>
  </r>
  <r>
    <n v="170"/>
    <s v="WP"/>
    <n v="20360"/>
    <n v="2019"/>
    <s v="COUNTER"/>
    <x v="4"/>
    <n v="10000"/>
    <m/>
    <m/>
    <m/>
  </r>
  <r>
    <n v="171"/>
    <s v="WP"/>
    <n v="20419"/>
    <n v="2019"/>
    <s v="DISPOSED"/>
    <x v="18"/>
    <n v="5000"/>
    <m/>
    <m/>
    <m/>
  </r>
  <r>
    <n v="172"/>
    <s v="WP"/>
    <n v="22127"/>
    <n v="2019"/>
    <s v="COUNTER"/>
    <x v="20"/>
    <n v="10000"/>
    <m/>
    <m/>
    <m/>
  </r>
  <r>
    <n v="173"/>
    <s v="WP"/>
    <n v="22406"/>
    <n v="2019"/>
    <s v="COUNTER"/>
    <x v="1"/>
    <n v="10000"/>
    <m/>
    <m/>
    <m/>
  </r>
  <r>
    <n v="174"/>
    <s v="WP"/>
    <n v="23225"/>
    <n v="2019"/>
    <s v="DISPOSED"/>
    <x v="21"/>
    <n v="5000"/>
    <m/>
    <m/>
    <m/>
  </r>
  <r>
    <n v="175"/>
    <s v="WP"/>
    <n v="23337"/>
    <n v="2019"/>
    <s v="DISPOSED"/>
    <x v="21"/>
    <n v="5000"/>
    <m/>
    <m/>
    <m/>
  </r>
  <r>
    <n v="176"/>
    <s v="WP"/>
    <n v="23366"/>
    <n v="2019"/>
    <s v="DISPOSED"/>
    <x v="21"/>
    <n v="5000"/>
    <m/>
    <m/>
    <m/>
  </r>
  <r>
    <n v="177"/>
    <s v="WP"/>
    <n v="23706"/>
    <n v="2019"/>
    <s v="DISPOSED"/>
    <x v="12"/>
    <n v="5000"/>
    <m/>
    <m/>
    <m/>
  </r>
  <r>
    <n v="178"/>
    <s v="WP"/>
    <n v="23850"/>
    <n v="2019"/>
    <s v="COUNTER"/>
    <x v="8"/>
    <n v="10000"/>
    <m/>
    <m/>
    <m/>
  </r>
  <r>
    <n v="179"/>
    <s v="WP"/>
    <n v="23930"/>
    <n v="2019"/>
    <s v="DISPOSED"/>
    <x v="8"/>
    <n v="5000"/>
    <m/>
    <m/>
    <m/>
  </r>
  <r>
    <n v="180"/>
    <s v="WP"/>
    <n v="24339"/>
    <n v="2019"/>
    <s v="DISPOSED"/>
    <x v="4"/>
    <n v="5000"/>
    <m/>
    <m/>
    <m/>
  </r>
  <r>
    <n v="181"/>
    <s v="WP"/>
    <n v="25006"/>
    <n v="2019"/>
    <s v="DISPOSED"/>
    <x v="18"/>
    <n v="5000"/>
    <m/>
    <m/>
    <m/>
  </r>
  <r>
    <n v="182"/>
    <s v="WP"/>
    <n v="25127"/>
    <n v="2019"/>
    <s v="DISPOSED"/>
    <x v="10"/>
    <n v="5000"/>
    <m/>
    <m/>
    <m/>
  </r>
  <r>
    <n v="183"/>
    <s v="WP"/>
    <n v="25278"/>
    <n v="2019"/>
    <s v="DISPOSED"/>
    <x v="14"/>
    <n v="5000"/>
    <m/>
    <m/>
    <m/>
  </r>
  <r>
    <n v="184"/>
    <s v="WP"/>
    <n v="25521"/>
    <n v="2019"/>
    <s v="DISPOSED"/>
    <x v="7"/>
    <n v="5000"/>
    <m/>
    <m/>
    <m/>
  </r>
  <r>
    <n v="185"/>
    <s v="WP"/>
    <n v="26189"/>
    <n v="2019"/>
    <s v="COUNTER  "/>
    <x v="16"/>
    <n v="10000"/>
    <m/>
    <m/>
    <m/>
  </r>
  <r>
    <n v="186"/>
    <s v="WP"/>
    <n v="26926"/>
    <n v="2019"/>
    <s v="DISPOSED"/>
    <x v="0"/>
    <n v="5000"/>
    <m/>
    <m/>
    <m/>
  </r>
  <r>
    <n v="187"/>
    <s v="WP"/>
    <n v="28254"/>
    <n v="2019"/>
    <s v="VACATE"/>
    <x v="16"/>
    <n v="12000"/>
    <m/>
    <m/>
    <m/>
  </r>
  <r>
    <n v="188"/>
    <s v="WP"/>
    <n v="28257"/>
    <n v="2019"/>
    <s v="VACATE"/>
    <x v="16"/>
    <n v="12000"/>
    <m/>
    <m/>
    <m/>
  </r>
  <r>
    <n v="189"/>
    <s v="WP"/>
    <n v="28339"/>
    <n v="2019"/>
    <s v="VACATE"/>
    <x v="16"/>
    <n v="12000"/>
    <m/>
    <m/>
    <m/>
  </r>
  <r>
    <n v="190"/>
    <s v="WP"/>
    <n v="29086"/>
    <n v="2019"/>
    <s v="DISPOSED"/>
    <x v="15"/>
    <n v="5000"/>
    <m/>
    <m/>
    <m/>
  </r>
  <r>
    <n v="191"/>
    <s v="WP"/>
    <s v="25328"/>
    <n v="2019"/>
    <s v="DISPOSED"/>
    <x v="11"/>
    <n v="50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0">
    <pivotField showAll="0"/>
    <pivotField showAll="0"/>
    <pivotField showAll="0"/>
    <pivotField showAll="0"/>
    <pivotField dataField="1" showAll="0"/>
    <pivotField axis="axisRow" showAll="0">
      <items count="23">
        <item x="18"/>
        <item x="13"/>
        <item x="0"/>
        <item x="16"/>
        <item x="15"/>
        <item x="6"/>
        <item x="8"/>
        <item x="5"/>
        <item x="4"/>
        <item x="7"/>
        <item x="1"/>
        <item x="17"/>
        <item x="11"/>
        <item x="3"/>
        <item x="10"/>
        <item x="19"/>
        <item x="20"/>
        <item x="12"/>
        <item x="14"/>
        <item x="21"/>
        <item x="9"/>
        <item x="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CASE TYPE" fld="4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12" totalsRowShown="0" headerRowDxfId="329" dataDxfId="327" headerRowBorderDxfId="328" tableBorderDxfId="326" totalsRowBorderDxfId="325">
  <sortState ref="A2:J12">
    <sortCondition ref="D2:D12"/>
    <sortCondition ref="C2:C12"/>
  </sortState>
  <tableColumns count="10">
    <tableColumn id="1" name="S.NO" dataDxfId="324"/>
    <tableColumn id="2" name="CASE " dataDxfId="323"/>
    <tableColumn id="3" name="CASE NO" dataDxfId="322"/>
    <tableColumn id="4" name="YEAR" dataDxfId="321"/>
    <tableColumn id="5" name="CASE TYPE" dataDxfId="320"/>
    <tableColumn id="6" name="SECTION" dataDxfId="319"/>
    <tableColumn id="7" name="BILL AMOUNT" dataDxfId="318"/>
    <tableColumn id="8" name="BILL DATE" dataDxfId="317"/>
    <tableColumn id="9" name="SANCTION NO. &amp; DT" dataDxfId="316"/>
    <tableColumn id="10" name="PAYMENT DETAILS (CHEQUE/RTGS &amp; DATE)" dataDxfId="31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J13" totalsRowShown="0" headerRowDxfId="194" dataDxfId="192" headerRowBorderDxfId="193" tableBorderDxfId="191" totalsRowBorderDxfId="190">
  <sortState ref="A2:J13">
    <sortCondition ref="D2:D13"/>
    <sortCondition ref="C2:C13"/>
  </sortState>
  <tableColumns count="10">
    <tableColumn id="1" name="S.NO" dataDxfId="189"/>
    <tableColumn id="2" name="CASE " dataDxfId="188"/>
    <tableColumn id="3" name="CASE NO" dataDxfId="187"/>
    <tableColumn id="4" name="YEAR" dataDxfId="186"/>
    <tableColumn id="5" name="CASE TYPE" dataDxfId="185"/>
    <tableColumn id="6" name="SECTION" dataDxfId="184"/>
    <tableColumn id="7" name="BILL AMOUNT" dataDxfId="183"/>
    <tableColumn id="8" name="BILL DATE" dataDxfId="182"/>
    <tableColumn id="9" name="SANCTION NO. &amp; DT" dataDxfId="181"/>
    <tableColumn id="10" name="PAYMENT DETAILS (CHEQUE/RTGS &amp; DATE)" dataDxfId="18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J8" totalsRowShown="0" headerRowDxfId="179" dataDxfId="177" headerRowBorderDxfId="178" tableBorderDxfId="176" totalsRowBorderDxfId="175">
  <sortState ref="A2:J8">
    <sortCondition ref="D2:D8"/>
    <sortCondition ref="C2:C8"/>
  </sortState>
  <tableColumns count="10">
    <tableColumn id="1" name="S.NO" dataDxfId="174"/>
    <tableColumn id="2" name="CASE " dataDxfId="173"/>
    <tableColumn id="3" name="CASE NO" dataDxfId="172"/>
    <tableColumn id="4" name="YEAR" dataDxfId="171"/>
    <tableColumn id="5" name="CASE TYPE" dataDxfId="170"/>
    <tableColumn id="6" name="SECTION" dataDxfId="169"/>
    <tableColumn id="7" name="BILL AMOUNT" dataDxfId="168"/>
    <tableColumn id="8" name="BILL DATE" dataDxfId="167"/>
    <tableColumn id="9" name="SANCTION NO. &amp; DT" dataDxfId="166"/>
    <tableColumn id="10" name="PAYMENT DETAILS (CHEQUE/RTGS &amp; DATE)" dataDxfId="16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J2" totalsRowShown="0" headerRowDxfId="164" dataDxfId="162" headerRowBorderDxfId="163" tableBorderDxfId="161" totalsRowBorderDxfId="160">
  <tableColumns count="10">
    <tableColumn id="1" name="S.NO" dataDxfId="159"/>
    <tableColumn id="2" name="CASE " dataDxfId="158"/>
    <tableColumn id="3" name="CASE NO" dataDxfId="157"/>
    <tableColumn id="4" name="YEAR" dataDxfId="156"/>
    <tableColumn id="5" name="CASE TYPE" dataDxfId="155"/>
    <tableColumn id="6" name="SECTION" dataDxfId="154"/>
    <tableColumn id="7" name="BILL AMOUNT" dataDxfId="153"/>
    <tableColumn id="8" name="BILL DATE" dataDxfId="152"/>
    <tableColumn id="9" name="SANCTION NO. &amp; DT" dataDxfId="151"/>
    <tableColumn id="10" name="PAYMENT DETAILS (CHEQUE/RTGS &amp; DATE)" dataDxfId="15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J13" totalsRowShown="0" headerRowDxfId="149" dataDxfId="147" headerRowBorderDxfId="148" tableBorderDxfId="146" totalsRowBorderDxfId="145">
  <sortState ref="A2:J13">
    <sortCondition ref="D2:D13"/>
    <sortCondition ref="C2:C13"/>
  </sortState>
  <tableColumns count="10">
    <tableColumn id="1" name="S.NO" dataDxfId="144"/>
    <tableColumn id="2" name="CASE " dataDxfId="143"/>
    <tableColumn id="3" name="CASE NO" dataDxfId="142"/>
    <tableColumn id="4" name="YEAR" dataDxfId="141"/>
    <tableColumn id="5" name="CASE TYPE" dataDxfId="140"/>
    <tableColumn id="6" name="SECTION" dataDxfId="139"/>
    <tableColumn id="7" name="BILL AMOUNT" dataDxfId="138"/>
    <tableColumn id="8" name="BILL DATE" dataDxfId="137"/>
    <tableColumn id="9" name="SANCTION NO. &amp; DT" dataDxfId="136"/>
    <tableColumn id="10" name="PAYMENT DETAILS (CHEQUE/RTGS &amp; DATE)" dataDxfId="135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J5" totalsRowShown="0" headerRowDxfId="134" dataDxfId="132" headerRowBorderDxfId="133" tableBorderDxfId="131" totalsRowBorderDxfId="130">
  <sortState ref="A2:J5">
    <sortCondition ref="D2:D5"/>
    <sortCondition ref="C2:C5"/>
  </sortState>
  <tableColumns count="10">
    <tableColumn id="1" name="S.NO" dataDxfId="129"/>
    <tableColumn id="2" name="CASE " dataDxfId="128"/>
    <tableColumn id="3" name="CASE NO" dataDxfId="127"/>
    <tableColumn id="4" name="YEAR" dataDxfId="126"/>
    <tableColumn id="5" name="CASE TYPE" dataDxfId="125"/>
    <tableColumn id="6" name="SECTION" dataDxfId="124"/>
    <tableColumn id="7" name="BILL AMOUNT" dataDxfId="123"/>
    <tableColumn id="8" name="BILL DATE" dataDxfId="122"/>
    <tableColumn id="9" name="SANCTION NO. &amp; DT" dataDxfId="121"/>
    <tableColumn id="10" name="PAYMENT DETAILS (CHEQUE/RTGS &amp; DATE)" dataDxfId="12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J8" totalsRowShown="0" headerRowDxfId="119" dataDxfId="117" headerRowBorderDxfId="118" tableBorderDxfId="116" totalsRowBorderDxfId="115">
  <sortState ref="A2:J8">
    <sortCondition ref="D2:D8"/>
    <sortCondition ref="C2:C8"/>
  </sortState>
  <tableColumns count="10">
    <tableColumn id="1" name="S.NO" dataDxfId="114"/>
    <tableColumn id="2" name="CASE " dataDxfId="113"/>
    <tableColumn id="3" name="CASE NO" dataDxfId="112"/>
    <tableColumn id="4" name="YEAR" dataDxfId="111"/>
    <tableColumn id="5" name="CASE TYPE" dataDxfId="110"/>
    <tableColumn id="6" name="SECTION" dataDxfId="109"/>
    <tableColumn id="7" name="BILL AMOUNT" dataDxfId="108"/>
    <tableColumn id="8" name="BILL DATE" dataDxfId="107"/>
    <tableColumn id="9" name="SANCTION NO. &amp; DT" dataDxfId="106"/>
    <tableColumn id="10" name="PAYMENT DETAILS (CHEQUE/RTGS &amp; DATE)" dataDxfId="105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J4" totalsRowShown="0" headerRowDxfId="104" dataDxfId="102" headerRowBorderDxfId="103" tableBorderDxfId="101" totalsRowBorderDxfId="100">
  <sortState ref="A2:J4">
    <sortCondition ref="D2:D4"/>
    <sortCondition ref="C2:C4"/>
  </sortState>
  <tableColumns count="10">
    <tableColumn id="1" name="S.NO" dataDxfId="99"/>
    <tableColumn id="2" name="CASE " dataDxfId="98"/>
    <tableColumn id="3" name="CASE NO" dataDxfId="97"/>
    <tableColumn id="4" name="YEAR" dataDxfId="96"/>
    <tableColumn id="5" name="CASE TYPE" dataDxfId="95"/>
    <tableColumn id="6" name="SECTION" dataDxfId="94"/>
    <tableColumn id="7" name="BILL AMOUNT" dataDxfId="93"/>
    <tableColumn id="8" name="BILL DATE" dataDxfId="92"/>
    <tableColumn id="9" name="SANCTION NO. &amp; DT" dataDxfId="91"/>
    <tableColumn id="10" name="PAYMENT DETAILS (CHEQUE/RTGS &amp; DATE)" dataDxfId="90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J2" totalsRowShown="0" headerRowDxfId="89" dataDxfId="87" headerRowBorderDxfId="88" tableBorderDxfId="86" totalsRowBorderDxfId="85">
  <tableColumns count="10">
    <tableColumn id="1" name="S.NO" dataDxfId="84"/>
    <tableColumn id="2" name="CASE " dataDxfId="83"/>
    <tableColumn id="3" name="CASE NO" dataDxfId="82"/>
    <tableColumn id="4" name="YEAR" dataDxfId="81"/>
    <tableColumn id="5" name="CASE TYPE" dataDxfId="80"/>
    <tableColumn id="6" name="SECTION" dataDxfId="79"/>
    <tableColumn id="7" name="BILL AMOUNT" dataDxfId="78"/>
    <tableColumn id="8" name="BILL DATE" dataDxfId="77"/>
    <tableColumn id="9" name="SANCTION NO. &amp; DT" dataDxfId="76"/>
    <tableColumn id="10" name="PAYMENT DETAILS (CHEQUE/RTGS &amp; DATE)" dataDxfId="75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J7" totalsRowShown="0" headerRowDxfId="74" dataDxfId="72" headerRowBorderDxfId="73" tableBorderDxfId="71" totalsRowBorderDxfId="70">
  <sortState ref="A2:J7">
    <sortCondition ref="D2:D7"/>
    <sortCondition ref="C2:C7"/>
  </sortState>
  <tableColumns count="10">
    <tableColumn id="1" name="S.NO" dataDxfId="69"/>
    <tableColumn id="2" name="CASE " dataDxfId="68"/>
    <tableColumn id="3" name="CASE NO" dataDxfId="67"/>
    <tableColumn id="4" name="YEAR" dataDxfId="66"/>
    <tableColumn id="5" name="CASE TYPE" dataDxfId="65"/>
    <tableColumn id="6" name="SECTION" dataDxfId="64"/>
    <tableColumn id="7" name="BILL AMOUNT" dataDxfId="63"/>
    <tableColumn id="8" name="BILL DATE" dataDxfId="62"/>
    <tableColumn id="9" name="SANCTION NO. &amp; DT" dataDxfId="61"/>
    <tableColumn id="10" name="PAYMENT DETAILS (CHEQUE/RTGS &amp; DATE)" dataDxfId="60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J6" totalsRowShown="0" headerRowDxfId="59" dataDxfId="57" headerRowBorderDxfId="58" tableBorderDxfId="56" totalsRowBorderDxfId="55">
  <autoFilter ref="A1:J6"/>
  <sortState ref="A2:J6">
    <sortCondition ref="D2:D6"/>
    <sortCondition ref="C2:C6"/>
  </sortState>
  <tableColumns count="10">
    <tableColumn id="1" name="S.NO" dataDxfId="54"/>
    <tableColumn id="2" name="CASE " dataDxfId="53"/>
    <tableColumn id="3" name="CASE NO" dataDxfId="52"/>
    <tableColumn id="4" name="YEAR" dataDxfId="51"/>
    <tableColumn id="5" name="CASE TYPE" dataDxfId="50"/>
    <tableColumn id="6" name="SECTION" dataDxfId="49"/>
    <tableColumn id="7" name="BILL AMOUNT" dataDxfId="48"/>
    <tableColumn id="8" name="BILL DATE" dataDxfId="47"/>
    <tableColumn id="9" name="SANCTION NO. &amp; DT" dataDxfId="46"/>
    <tableColumn id="10" name="PAYMENT DETAILS (CHEQUE/RTGS &amp; DATE)" dataDxfId="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2" totalsRowShown="0" headerRowDxfId="314" dataDxfId="312" headerRowBorderDxfId="313" tableBorderDxfId="311" totalsRowBorderDxfId="310">
  <tableColumns count="10">
    <tableColumn id="1" name="S.NO" dataDxfId="309"/>
    <tableColumn id="2" name="CASE " dataDxfId="308"/>
    <tableColumn id="3" name="CASE NO" dataDxfId="307"/>
    <tableColumn id="4" name="YEAR" dataDxfId="306"/>
    <tableColumn id="5" name="CASE TYPE" dataDxfId="305"/>
    <tableColumn id="6" name="SECTION" dataDxfId="304"/>
    <tableColumn id="7" name="BILL AMOUNT" dataDxfId="303"/>
    <tableColumn id="8" name="BILL DATE" dataDxfId="302"/>
    <tableColumn id="9" name="SANCTION NO. &amp; DT" dataDxfId="301"/>
    <tableColumn id="10" name="PAYMENT DETAILS (CHEQUE/RTGS &amp; DATE)" dataDxfId="30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J4" totalsRowShown="0" headerRowDxfId="44" dataDxfId="42" headerRowBorderDxfId="43" tableBorderDxfId="41" totalsRowBorderDxfId="40">
  <sortState ref="A2:J4">
    <sortCondition ref="D2:D4"/>
    <sortCondition ref="C2:C4"/>
  </sortState>
  <tableColumns count="10">
    <tableColumn id="1" name="S.NO" dataDxfId="39"/>
    <tableColumn id="2" name="CASE " dataDxfId="38"/>
    <tableColumn id="3" name="CASE NO" dataDxfId="37"/>
    <tableColumn id="4" name="YEAR" dataDxfId="36"/>
    <tableColumn id="5" name="CASE TYPE" dataDxfId="35"/>
    <tableColumn id="6" name="SECTION" dataDxfId="34"/>
    <tableColumn id="7" name="BILL AMOUNT" dataDxfId="33"/>
    <tableColumn id="8" name="BILL DATE" dataDxfId="32"/>
    <tableColumn id="9" name="SANCTION NO. &amp; DT" dataDxfId="31"/>
    <tableColumn id="10" name="PAYMENT DETAILS (CHEQUE/RTGS &amp; DATE)" dataDxfId="30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:J2" totalsRowShown="0" headerRowDxfId="29" dataDxfId="27" headerRowBorderDxfId="28" tableBorderDxfId="26" totalsRowBorderDxfId="25">
  <tableColumns count="10">
    <tableColumn id="1" name="S.NO" dataDxfId="24"/>
    <tableColumn id="2" name="CASE " dataDxfId="23"/>
    <tableColumn id="3" name="CASE NO" dataDxfId="22"/>
    <tableColumn id="4" name="YEAR" dataDxfId="21"/>
    <tableColumn id="5" name="CASE TYPE" dataDxfId="20"/>
    <tableColumn id="6" name="SECTION" dataDxfId="19"/>
    <tableColumn id="7" name="BILL AMOUNT" dataDxfId="18"/>
    <tableColumn id="8" name="BILL DATE" dataDxfId="17"/>
    <tableColumn id="9" name="SANCTION NO. &amp; DT" dataDxfId="16"/>
    <tableColumn id="10" name="PAYMENT DETAILS (CHEQUE/RTGS &amp; DATE)" dataDxfId="1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1:J2" totalsRowShown="0" headerRowDxfId="14" dataDxfId="12" headerRowBorderDxfId="13" tableBorderDxfId="11" totalsRowBorderDxfId="10">
  <tableColumns count="10">
    <tableColumn id="1" name="S.NO" dataDxfId="9"/>
    <tableColumn id="2" name="CASE " dataDxfId="8"/>
    <tableColumn id="3" name="CASE NO" dataDxfId="7"/>
    <tableColumn id="4" name="YEAR" dataDxfId="6"/>
    <tableColumn id="5" name="CASE TYPE" dataDxfId="5"/>
    <tableColumn id="6" name="SECTION" dataDxfId="4"/>
    <tableColumn id="7" name="BILL AMOUNT" dataDxfId="3"/>
    <tableColumn id="8" name="BILL DATE" dataDxfId="2"/>
    <tableColumn id="9" name="SANCTION NO. &amp; DT" dataDxfId="1"/>
    <tableColumn id="10" name="PAYMENT DETAILS (CHEQUE/RTGS &amp; DATE)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19" totalsRowShown="0" headerRowDxfId="299" dataDxfId="297" headerRowBorderDxfId="298" tableBorderDxfId="296" totalsRowBorderDxfId="295">
  <sortState ref="A2:J19">
    <sortCondition ref="D2:D19"/>
    <sortCondition ref="C2:C19"/>
  </sortState>
  <tableColumns count="10">
    <tableColumn id="1" name="S.NO" dataDxfId="294"/>
    <tableColumn id="2" name="CASE " dataDxfId="293"/>
    <tableColumn id="3" name="CASE NO" dataDxfId="292"/>
    <tableColumn id="4" name="YEAR" dataDxfId="291"/>
    <tableColumn id="5" name="CASE TYPE" dataDxfId="290"/>
    <tableColumn id="6" name="SECTION" dataDxfId="289"/>
    <tableColumn id="7" name="BILL AMOUNT" dataDxfId="288"/>
    <tableColumn id="8" name="BILL DATE" dataDxfId="287"/>
    <tableColumn id="9" name="SANCTION NO. &amp; DT" dataDxfId="286"/>
    <tableColumn id="10" name="PAYMENT DETAILS (CHEQUE/RTGS &amp; DATE)" dataDxfId="28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J9" totalsRowShown="0" headerRowDxfId="284" dataDxfId="282" headerRowBorderDxfId="283" tableBorderDxfId="281" totalsRowBorderDxfId="280">
  <sortState ref="A2:J9">
    <sortCondition ref="D2:D9"/>
    <sortCondition ref="C2:C9"/>
  </sortState>
  <tableColumns count="10">
    <tableColumn id="1" name="S.NO" dataDxfId="279"/>
    <tableColumn id="2" name="CASE " dataDxfId="278"/>
    <tableColumn id="3" name="CASE NO" dataDxfId="277"/>
    <tableColumn id="4" name="YEAR" dataDxfId="276"/>
    <tableColumn id="5" name="CASE TYPE" dataDxfId="275"/>
    <tableColumn id="6" name="SECTION" dataDxfId="274"/>
    <tableColumn id="7" name="BILL AMOUNT" dataDxfId="273"/>
    <tableColumn id="8" name="BILL DATE" dataDxfId="272"/>
    <tableColumn id="9" name="SANCTION NO. &amp; DT" dataDxfId="271"/>
    <tableColumn id="10" name="PAYMENT DETAILS (CHEQUE/RTGS &amp; DATE)" dataDxfId="27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J44" totalsRowShown="0" headerRowDxfId="269" dataDxfId="267" headerRowBorderDxfId="268" tableBorderDxfId="266" totalsRowBorderDxfId="265">
  <sortState ref="A2:J44">
    <sortCondition ref="D2:D44"/>
    <sortCondition ref="C2:C44"/>
  </sortState>
  <tableColumns count="10">
    <tableColumn id="1" name="S.NO" dataDxfId="264"/>
    <tableColumn id="2" name="CASE " dataDxfId="263"/>
    <tableColumn id="3" name="CASE NO" dataDxfId="262"/>
    <tableColumn id="4" name="YEAR" dataDxfId="261"/>
    <tableColumn id="5" name="CASE TYPE" dataDxfId="260"/>
    <tableColumn id="6" name="SECTION" dataDxfId="259"/>
    <tableColumn id="7" name="BILL AMOUNT" dataDxfId="258"/>
    <tableColumn id="8" name="BILL DATE" dataDxfId="257"/>
    <tableColumn id="9" name="SANCTION NO. &amp; DT" dataDxfId="256"/>
    <tableColumn id="10" name="PAYMENT DETAILS (CHEQUE/RTGS &amp; DATE)" dataDxfId="25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J30" totalsRowShown="0" headerRowDxfId="254" dataDxfId="252" headerRowBorderDxfId="253" tableBorderDxfId="251" totalsRowBorderDxfId="250">
  <sortState ref="A2:J30">
    <sortCondition ref="D2:D30"/>
    <sortCondition ref="C2:C30"/>
  </sortState>
  <tableColumns count="10">
    <tableColumn id="1" name="S.NO" dataDxfId="249"/>
    <tableColumn id="2" name="CASE " dataDxfId="248"/>
    <tableColumn id="3" name="CASE NO" dataDxfId="247"/>
    <tableColumn id="4" name="YEAR" dataDxfId="246"/>
    <tableColumn id="5" name="CASE TYPE" dataDxfId="245"/>
    <tableColumn id="6" name="SECTION" dataDxfId="244"/>
    <tableColumn id="7" name="BILL AMOUNT" dataDxfId="243"/>
    <tableColumn id="8" name="BILL DATE" dataDxfId="242"/>
    <tableColumn id="9" name="SANCTION NO. &amp; DT" dataDxfId="241"/>
    <tableColumn id="10" name="PAYMENT DETAILS (CHEQUE/RTGS &amp; DATE)" dataDxfId="24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J9" totalsRowShown="0" headerRowDxfId="239" dataDxfId="237" headerRowBorderDxfId="238" tableBorderDxfId="236" totalsRowBorderDxfId="235">
  <autoFilter ref="A1:J9"/>
  <tableColumns count="10">
    <tableColumn id="1" name="S.NO" dataDxfId="234"/>
    <tableColumn id="2" name="CASE " dataDxfId="233"/>
    <tableColumn id="3" name="CASE NO" dataDxfId="232"/>
    <tableColumn id="4" name="YEAR" dataDxfId="231"/>
    <tableColumn id="5" name="CASE TYPE" dataDxfId="230"/>
    <tableColumn id="6" name="SECTION" dataDxfId="229"/>
    <tableColumn id="7" name="BILL AMOUNT" dataDxfId="228"/>
    <tableColumn id="8" name="BILL DATE" dataDxfId="227"/>
    <tableColumn id="9" name="SANCTION NO. &amp; DT" dataDxfId="226"/>
    <tableColumn id="10" name="PAYMENT DETAILS (CHEQUE/RTGS &amp; DATE)" dataDxfId="225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J3" totalsRowShown="0" headerRowDxfId="224" dataDxfId="222" headerRowBorderDxfId="223" tableBorderDxfId="221" totalsRowBorderDxfId="220">
  <sortState ref="A2:J3">
    <sortCondition ref="D2:D3"/>
    <sortCondition ref="C2:C3"/>
  </sortState>
  <tableColumns count="10">
    <tableColumn id="1" name="S.NO" dataDxfId="219"/>
    <tableColumn id="2" name="CASE " dataDxfId="218"/>
    <tableColumn id="3" name="CASE NO" dataDxfId="217"/>
    <tableColumn id="4" name="YEAR" dataDxfId="216"/>
    <tableColumn id="5" name="CASE TYPE" dataDxfId="215"/>
    <tableColumn id="6" name="SECTION" dataDxfId="214"/>
    <tableColumn id="7" name="BILL AMOUNT" dataDxfId="213"/>
    <tableColumn id="8" name="BILL DATE" dataDxfId="212"/>
    <tableColumn id="9" name="SANCTION NO. &amp; DT" dataDxfId="211"/>
    <tableColumn id="10" name="PAYMENT DETAILS (CHEQUE/RTGS &amp; DATE)" dataDxfId="21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J9" totalsRowShown="0" headerRowDxfId="209" dataDxfId="207" headerRowBorderDxfId="208" tableBorderDxfId="206" totalsRowBorderDxfId="205">
  <sortState ref="A2:J9">
    <sortCondition ref="D2:D9"/>
    <sortCondition ref="C2:C9"/>
  </sortState>
  <tableColumns count="10">
    <tableColumn id="1" name="S.NO" dataDxfId="204"/>
    <tableColumn id="2" name="CASE " dataDxfId="203"/>
    <tableColumn id="3" name="CASE NO" dataDxfId="202"/>
    <tableColumn id="4" name="YEAR" dataDxfId="201"/>
    <tableColumn id="5" name="CASE TYPE" dataDxfId="200"/>
    <tableColumn id="6" name="SECTION" dataDxfId="199"/>
    <tableColumn id="7" name="BILL AMOUNT" dataDxfId="198"/>
    <tableColumn id="8" name="BILL DATE" dataDxfId="197"/>
    <tableColumn id="9" name="SANCTION NO. &amp; DT" dataDxfId="196"/>
    <tableColumn id="10" name="PAYMENT DETAILS (CHEQUE/RTGS &amp; DATE)" dataDxfId="19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>
      <selection activeCell="G5" sqref="G5"/>
    </sheetView>
  </sheetViews>
  <sheetFormatPr defaultRowHeight="15" x14ac:dyDescent="0.25"/>
  <cols>
    <col min="1" max="1" width="5.85546875" style="9" bestFit="1" customWidth="1"/>
    <col min="2" max="2" width="6.42578125" style="9" bestFit="1" customWidth="1"/>
    <col min="3" max="3" width="9.5703125" style="9" bestFit="1" customWidth="1"/>
    <col min="4" max="4" width="6" style="9" bestFit="1" customWidth="1"/>
    <col min="5" max="5" width="38.28515625" style="9" bestFit="1" customWidth="1"/>
    <col min="6" max="6" width="22" style="9" bestFit="1" customWidth="1"/>
    <col min="7" max="7" width="14.7109375" style="9" bestFit="1" customWidth="1"/>
    <col min="8" max="8" width="10.5703125" style="9" bestFit="1" customWidth="1"/>
    <col min="9" max="9" width="21" style="9" bestFit="1" customWidth="1"/>
    <col min="10" max="10" width="44" style="9" bestFit="1" customWidth="1"/>
    <col min="11" max="16384" width="9.140625" style="9"/>
  </cols>
  <sheetData>
    <row r="1" spans="1:10" customFormat="1" ht="15.75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</row>
    <row r="2" spans="1:10" s="1" customFormat="1" x14ac:dyDescent="0.25">
      <c r="A2" s="7">
        <v>1</v>
      </c>
      <c r="B2" s="7" t="s">
        <v>10</v>
      </c>
      <c r="C2" s="7">
        <v>13965</v>
      </c>
      <c r="D2" s="7">
        <v>2001</v>
      </c>
      <c r="E2" s="7" t="s">
        <v>13</v>
      </c>
      <c r="F2" s="7" t="s">
        <v>21</v>
      </c>
      <c r="G2" s="7">
        <v>5000</v>
      </c>
      <c r="H2" s="7"/>
      <c r="I2" s="7"/>
      <c r="J2" s="8"/>
    </row>
    <row r="3" spans="1:10" s="1" customFormat="1" x14ac:dyDescent="0.25">
      <c r="A3" s="7">
        <f>A2+1</f>
        <v>2</v>
      </c>
      <c r="B3" s="7" t="s">
        <v>23</v>
      </c>
      <c r="C3" s="7">
        <v>6</v>
      </c>
      <c r="D3" s="7">
        <v>2002</v>
      </c>
      <c r="E3" s="7" t="s">
        <v>13</v>
      </c>
      <c r="F3" s="7" t="s">
        <v>38</v>
      </c>
      <c r="G3" s="7">
        <v>5000</v>
      </c>
      <c r="H3" s="7"/>
      <c r="I3" s="7"/>
      <c r="J3" s="8"/>
    </row>
    <row r="4" spans="1:10" s="1" customFormat="1" x14ac:dyDescent="0.25">
      <c r="A4" s="7">
        <f t="shared" ref="A4:A67" si="0">A3+1</f>
        <v>3</v>
      </c>
      <c r="B4" s="7" t="s">
        <v>10</v>
      </c>
      <c r="C4" s="7">
        <v>12113</v>
      </c>
      <c r="D4" s="7">
        <v>2002</v>
      </c>
      <c r="E4" s="7" t="s">
        <v>14</v>
      </c>
      <c r="F4" s="7" t="s">
        <v>38</v>
      </c>
      <c r="G4" s="7">
        <v>2750</v>
      </c>
      <c r="H4" s="7"/>
      <c r="I4" s="7"/>
      <c r="J4" s="8"/>
    </row>
    <row r="5" spans="1:10" s="1" customFormat="1" x14ac:dyDescent="0.25">
      <c r="A5" s="7">
        <f t="shared" si="0"/>
        <v>4</v>
      </c>
      <c r="B5" s="7" t="s">
        <v>10</v>
      </c>
      <c r="C5" s="7">
        <v>12113</v>
      </c>
      <c r="D5" s="7">
        <v>2002</v>
      </c>
      <c r="E5" s="7" t="s">
        <v>13</v>
      </c>
      <c r="F5" s="7" t="s">
        <v>38</v>
      </c>
      <c r="G5" s="7">
        <v>5000</v>
      </c>
      <c r="H5" s="7"/>
      <c r="I5" s="7"/>
      <c r="J5" s="8"/>
    </row>
    <row r="6" spans="1:10" s="1" customFormat="1" x14ac:dyDescent="0.25">
      <c r="A6" s="7">
        <f t="shared" si="0"/>
        <v>5</v>
      </c>
      <c r="B6" s="7" t="s">
        <v>10</v>
      </c>
      <c r="C6" s="7">
        <v>18528</v>
      </c>
      <c r="D6" s="7">
        <v>2003</v>
      </c>
      <c r="E6" s="7" t="s">
        <v>13</v>
      </c>
      <c r="F6" s="7" t="s">
        <v>72</v>
      </c>
      <c r="G6" s="7">
        <v>5000</v>
      </c>
      <c r="H6" s="7"/>
      <c r="I6" s="7"/>
      <c r="J6" s="8"/>
    </row>
    <row r="7" spans="1:10" s="1" customFormat="1" x14ac:dyDescent="0.25">
      <c r="A7" s="7">
        <f t="shared" si="0"/>
        <v>6</v>
      </c>
      <c r="B7" s="7" t="s">
        <v>10</v>
      </c>
      <c r="C7" s="7">
        <v>10855</v>
      </c>
      <c r="D7" s="7">
        <v>2004</v>
      </c>
      <c r="E7" s="7" t="s">
        <v>13</v>
      </c>
      <c r="F7" s="7" t="s">
        <v>15</v>
      </c>
      <c r="G7" s="7">
        <v>5000</v>
      </c>
      <c r="H7" s="7"/>
      <c r="I7" s="7"/>
      <c r="J7" s="8"/>
    </row>
    <row r="8" spans="1:10" s="1" customFormat="1" x14ac:dyDescent="0.25">
      <c r="A8" s="7">
        <f t="shared" si="0"/>
        <v>7</v>
      </c>
      <c r="B8" s="7" t="s">
        <v>10</v>
      </c>
      <c r="C8" s="7">
        <v>18613</v>
      </c>
      <c r="D8" s="7">
        <v>2004</v>
      </c>
      <c r="E8" s="7" t="s">
        <v>43</v>
      </c>
      <c r="F8" s="7" t="s">
        <v>22</v>
      </c>
      <c r="G8" s="7">
        <v>4750</v>
      </c>
      <c r="H8" s="7"/>
      <c r="I8" s="7"/>
      <c r="J8" s="8"/>
    </row>
    <row r="9" spans="1:10" s="1" customFormat="1" x14ac:dyDescent="0.25">
      <c r="A9" s="7">
        <f t="shared" si="0"/>
        <v>8</v>
      </c>
      <c r="B9" s="7" t="s">
        <v>10</v>
      </c>
      <c r="C9" s="7">
        <v>21174</v>
      </c>
      <c r="D9" s="7">
        <v>2005</v>
      </c>
      <c r="E9" s="7" t="s">
        <v>13</v>
      </c>
      <c r="F9" s="7" t="s">
        <v>37</v>
      </c>
      <c r="G9" s="7">
        <v>5000</v>
      </c>
      <c r="H9" s="7"/>
      <c r="I9" s="7"/>
      <c r="J9" s="8"/>
    </row>
    <row r="10" spans="1:10" s="1" customFormat="1" x14ac:dyDescent="0.25">
      <c r="A10" s="7">
        <f t="shared" si="0"/>
        <v>9</v>
      </c>
      <c r="B10" s="7" t="s">
        <v>10</v>
      </c>
      <c r="C10" s="7">
        <v>14408</v>
      </c>
      <c r="D10" s="7">
        <v>2006</v>
      </c>
      <c r="E10" s="7" t="s">
        <v>13</v>
      </c>
      <c r="F10" s="7" t="s">
        <v>21</v>
      </c>
      <c r="G10" s="7">
        <v>5000</v>
      </c>
      <c r="H10" s="7"/>
      <c r="I10" s="7"/>
      <c r="J10" s="8"/>
    </row>
    <row r="11" spans="1:10" s="1" customFormat="1" x14ac:dyDescent="0.25">
      <c r="A11" s="7">
        <f t="shared" si="0"/>
        <v>10</v>
      </c>
      <c r="B11" s="7" t="s">
        <v>10</v>
      </c>
      <c r="C11" s="7">
        <v>19561</v>
      </c>
      <c r="D11" s="7">
        <v>2007</v>
      </c>
      <c r="E11" s="7" t="s">
        <v>13</v>
      </c>
      <c r="F11" s="7" t="s">
        <v>21</v>
      </c>
      <c r="G11" s="7">
        <v>5000</v>
      </c>
      <c r="H11" s="7"/>
      <c r="I11" s="7"/>
      <c r="J11" s="8"/>
    </row>
    <row r="12" spans="1:10" s="1" customFormat="1" x14ac:dyDescent="0.25">
      <c r="A12" s="7">
        <f t="shared" si="0"/>
        <v>11</v>
      </c>
      <c r="B12" s="7" t="s">
        <v>10</v>
      </c>
      <c r="C12" s="7">
        <v>23491</v>
      </c>
      <c r="D12" s="7">
        <v>2007</v>
      </c>
      <c r="E12" s="7" t="s">
        <v>13</v>
      </c>
      <c r="F12" s="7" t="s">
        <v>17</v>
      </c>
      <c r="G12" s="7">
        <v>5000</v>
      </c>
      <c r="H12" s="7"/>
      <c r="I12" s="7"/>
      <c r="J12" s="8"/>
    </row>
    <row r="13" spans="1:10" s="1" customFormat="1" x14ac:dyDescent="0.25">
      <c r="A13" s="7">
        <f t="shared" si="0"/>
        <v>12</v>
      </c>
      <c r="B13" s="7" t="s">
        <v>10</v>
      </c>
      <c r="C13" s="7">
        <v>23491</v>
      </c>
      <c r="D13" s="7">
        <v>2007</v>
      </c>
      <c r="E13" s="7" t="s">
        <v>14</v>
      </c>
      <c r="F13" s="7" t="s">
        <v>17</v>
      </c>
      <c r="G13" s="7">
        <v>2750</v>
      </c>
      <c r="H13" s="7"/>
      <c r="I13" s="7"/>
      <c r="J13" s="8"/>
    </row>
    <row r="14" spans="1:10" s="1" customFormat="1" x14ac:dyDescent="0.25">
      <c r="A14" s="7">
        <f t="shared" si="0"/>
        <v>13</v>
      </c>
      <c r="B14" s="7" t="s">
        <v>10</v>
      </c>
      <c r="C14" s="7">
        <v>23913</v>
      </c>
      <c r="D14" s="7">
        <v>2007</v>
      </c>
      <c r="E14" s="7" t="s">
        <v>13</v>
      </c>
      <c r="F14" s="7" t="s">
        <v>36</v>
      </c>
      <c r="G14" s="7">
        <v>5000</v>
      </c>
      <c r="H14" s="7"/>
      <c r="I14" s="7"/>
      <c r="J14" s="8"/>
    </row>
    <row r="15" spans="1:10" s="1" customFormat="1" x14ac:dyDescent="0.25">
      <c r="A15" s="7">
        <f t="shared" si="0"/>
        <v>14</v>
      </c>
      <c r="B15" s="7" t="s">
        <v>10</v>
      </c>
      <c r="C15" s="7">
        <v>20205</v>
      </c>
      <c r="D15" s="7">
        <v>2008</v>
      </c>
      <c r="E15" s="7" t="s">
        <v>14</v>
      </c>
      <c r="F15" s="7" t="s">
        <v>15</v>
      </c>
      <c r="G15" s="7">
        <v>2750</v>
      </c>
      <c r="H15" s="7"/>
      <c r="I15" s="7"/>
      <c r="J15" s="8"/>
    </row>
    <row r="16" spans="1:10" s="1" customFormat="1" x14ac:dyDescent="0.25">
      <c r="A16" s="7">
        <f t="shared" si="0"/>
        <v>15</v>
      </c>
      <c r="B16" s="7" t="s">
        <v>10</v>
      </c>
      <c r="C16" s="7">
        <v>20205</v>
      </c>
      <c r="D16" s="7">
        <v>2008</v>
      </c>
      <c r="E16" s="7" t="s">
        <v>13</v>
      </c>
      <c r="F16" s="7" t="s">
        <v>15</v>
      </c>
      <c r="G16" s="7">
        <v>5000</v>
      </c>
      <c r="H16" s="7"/>
      <c r="I16" s="7"/>
      <c r="J16" s="8"/>
    </row>
    <row r="17" spans="1:10" s="1" customFormat="1" x14ac:dyDescent="0.25">
      <c r="A17" s="7">
        <f t="shared" si="0"/>
        <v>16</v>
      </c>
      <c r="B17" s="7" t="s">
        <v>10</v>
      </c>
      <c r="C17" s="7">
        <v>25065</v>
      </c>
      <c r="D17" s="7">
        <v>2008</v>
      </c>
      <c r="E17" s="7" t="s">
        <v>14</v>
      </c>
      <c r="F17" s="7" t="s">
        <v>19</v>
      </c>
      <c r="G17" s="7">
        <v>2750</v>
      </c>
      <c r="H17" s="7"/>
      <c r="I17" s="7"/>
      <c r="J17" s="8"/>
    </row>
    <row r="18" spans="1:10" s="1" customFormat="1" x14ac:dyDescent="0.25">
      <c r="A18" s="7">
        <f t="shared" si="0"/>
        <v>17</v>
      </c>
      <c r="B18" s="7" t="s">
        <v>10</v>
      </c>
      <c r="C18" s="7">
        <v>25065</v>
      </c>
      <c r="D18" s="7">
        <v>2008</v>
      </c>
      <c r="E18" s="7" t="s">
        <v>13</v>
      </c>
      <c r="F18" s="7" t="s">
        <v>19</v>
      </c>
      <c r="G18" s="7">
        <v>5000</v>
      </c>
      <c r="H18" s="7"/>
      <c r="I18" s="7"/>
      <c r="J18" s="8"/>
    </row>
    <row r="19" spans="1:10" s="1" customFormat="1" x14ac:dyDescent="0.25">
      <c r="A19" s="7">
        <f t="shared" si="0"/>
        <v>18</v>
      </c>
      <c r="B19" s="7" t="s">
        <v>10</v>
      </c>
      <c r="C19" s="7">
        <v>26163</v>
      </c>
      <c r="D19" s="7">
        <v>2008</v>
      </c>
      <c r="E19" s="7" t="s">
        <v>13</v>
      </c>
      <c r="F19" s="7" t="s">
        <v>21</v>
      </c>
      <c r="G19" s="7">
        <v>5000</v>
      </c>
      <c r="H19" s="7"/>
      <c r="I19" s="7"/>
      <c r="J19" s="8"/>
    </row>
    <row r="20" spans="1:10" s="1" customFormat="1" x14ac:dyDescent="0.25">
      <c r="A20" s="7">
        <f t="shared" si="0"/>
        <v>19</v>
      </c>
      <c r="B20" s="7" t="s">
        <v>10</v>
      </c>
      <c r="C20" s="7">
        <v>8836</v>
      </c>
      <c r="D20" s="7">
        <v>2011</v>
      </c>
      <c r="E20" s="7" t="s">
        <v>13</v>
      </c>
      <c r="F20" s="7" t="s">
        <v>73</v>
      </c>
      <c r="G20" s="7">
        <v>1250</v>
      </c>
      <c r="H20" s="7"/>
      <c r="I20" s="7"/>
      <c r="J20" s="8"/>
    </row>
    <row r="21" spans="1:10" s="1" customFormat="1" x14ac:dyDescent="0.25">
      <c r="A21" s="7">
        <f t="shared" si="0"/>
        <v>20</v>
      </c>
      <c r="B21" s="7" t="s">
        <v>10</v>
      </c>
      <c r="C21" s="7">
        <v>1149</v>
      </c>
      <c r="D21" s="7">
        <v>2012</v>
      </c>
      <c r="E21" s="7" t="s">
        <v>35</v>
      </c>
      <c r="F21" s="7" t="s">
        <v>36</v>
      </c>
      <c r="G21" s="7">
        <v>5000</v>
      </c>
      <c r="H21" s="7"/>
      <c r="I21" s="7"/>
      <c r="J21" s="8"/>
    </row>
    <row r="22" spans="1:10" s="1" customFormat="1" x14ac:dyDescent="0.25">
      <c r="A22" s="7">
        <f t="shared" si="0"/>
        <v>21</v>
      </c>
      <c r="B22" s="7" t="s">
        <v>10</v>
      </c>
      <c r="C22" s="7">
        <v>3129</v>
      </c>
      <c r="D22" s="7">
        <v>2012</v>
      </c>
      <c r="E22" s="7" t="s">
        <v>43</v>
      </c>
      <c r="F22" s="7" t="s">
        <v>21</v>
      </c>
      <c r="G22" s="7">
        <v>4750</v>
      </c>
      <c r="H22" s="7"/>
      <c r="I22" s="7"/>
      <c r="J22" s="8"/>
    </row>
    <row r="23" spans="1:10" s="1" customFormat="1" x14ac:dyDescent="0.25">
      <c r="A23" s="7">
        <f t="shared" si="0"/>
        <v>22</v>
      </c>
      <c r="B23" s="7" t="s">
        <v>10</v>
      </c>
      <c r="C23" s="7">
        <v>3129</v>
      </c>
      <c r="D23" s="7">
        <v>2012</v>
      </c>
      <c r="E23" s="7" t="s">
        <v>13</v>
      </c>
      <c r="F23" s="7" t="s">
        <v>21</v>
      </c>
      <c r="G23" s="7">
        <v>5000</v>
      </c>
      <c r="H23" s="7"/>
      <c r="I23" s="7"/>
      <c r="J23" s="8"/>
    </row>
    <row r="24" spans="1:10" s="1" customFormat="1" x14ac:dyDescent="0.25">
      <c r="A24" s="7">
        <f t="shared" si="0"/>
        <v>23</v>
      </c>
      <c r="B24" s="7" t="s">
        <v>10</v>
      </c>
      <c r="C24" s="7">
        <v>3518</v>
      </c>
      <c r="D24" s="7">
        <v>2012</v>
      </c>
      <c r="E24" s="7" t="s">
        <v>13</v>
      </c>
      <c r="F24" s="7" t="s">
        <v>21</v>
      </c>
      <c r="G24" s="7">
        <v>5000</v>
      </c>
      <c r="H24" s="7"/>
      <c r="I24" s="7"/>
      <c r="J24" s="8"/>
    </row>
    <row r="25" spans="1:10" s="1" customFormat="1" x14ac:dyDescent="0.25">
      <c r="A25" s="7">
        <f t="shared" si="0"/>
        <v>24</v>
      </c>
      <c r="B25" s="7" t="s">
        <v>10</v>
      </c>
      <c r="C25" s="7">
        <v>4710</v>
      </c>
      <c r="D25" s="7">
        <v>2012</v>
      </c>
      <c r="E25" s="7" t="s">
        <v>13</v>
      </c>
      <c r="F25" s="7" t="s">
        <v>21</v>
      </c>
      <c r="G25" s="7">
        <v>5000</v>
      </c>
      <c r="H25" s="7"/>
      <c r="I25" s="7"/>
      <c r="J25" s="8"/>
    </row>
    <row r="26" spans="1:10" s="1" customFormat="1" x14ac:dyDescent="0.25">
      <c r="A26" s="7">
        <f t="shared" si="0"/>
        <v>25</v>
      </c>
      <c r="B26" s="7" t="s">
        <v>10</v>
      </c>
      <c r="C26" s="7">
        <v>30559</v>
      </c>
      <c r="D26" s="7">
        <v>2012</v>
      </c>
      <c r="E26" s="7" t="s">
        <v>13</v>
      </c>
      <c r="F26" s="7" t="s">
        <v>42</v>
      </c>
      <c r="G26" s="7">
        <v>5000</v>
      </c>
      <c r="H26" s="7"/>
      <c r="I26" s="7"/>
      <c r="J26" s="8"/>
    </row>
    <row r="27" spans="1:10" s="1" customFormat="1" x14ac:dyDescent="0.25">
      <c r="A27" s="7">
        <f t="shared" si="0"/>
        <v>26</v>
      </c>
      <c r="B27" s="7" t="s">
        <v>23</v>
      </c>
      <c r="C27" s="7">
        <v>329</v>
      </c>
      <c r="D27" s="7">
        <v>2013</v>
      </c>
      <c r="E27" s="7" t="s">
        <v>13</v>
      </c>
      <c r="F27" s="7" t="s">
        <v>20</v>
      </c>
      <c r="G27" s="7">
        <v>5000</v>
      </c>
      <c r="H27" s="7"/>
      <c r="I27" s="7"/>
      <c r="J27" s="8"/>
    </row>
    <row r="28" spans="1:10" s="1" customFormat="1" x14ac:dyDescent="0.25">
      <c r="A28" s="7">
        <f t="shared" si="0"/>
        <v>27</v>
      </c>
      <c r="B28" s="7" t="s">
        <v>23</v>
      </c>
      <c r="C28" s="7">
        <v>329</v>
      </c>
      <c r="D28" s="7">
        <v>2013</v>
      </c>
      <c r="E28" s="7" t="s">
        <v>14</v>
      </c>
      <c r="F28" s="7" t="s">
        <v>20</v>
      </c>
      <c r="G28" s="7">
        <v>10000</v>
      </c>
      <c r="H28" s="7"/>
      <c r="I28" s="7"/>
      <c r="J28" s="8"/>
    </row>
    <row r="29" spans="1:10" s="1" customFormat="1" x14ac:dyDescent="0.25">
      <c r="A29" s="7">
        <f t="shared" si="0"/>
        <v>28</v>
      </c>
      <c r="B29" s="7" t="s">
        <v>12</v>
      </c>
      <c r="C29" s="7">
        <v>2154</v>
      </c>
      <c r="D29" s="7">
        <v>2013</v>
      </c>
      <c r="E29" s="7" t="s">
        <v>13</v>
      </c>
      <c r="F29" s="7" t="s">
        <v>16</v>
      </c>
      <c r="G29" s="7">
        <v>5000</v>
      </c>
      <c r="H29" s="7"/>
      <c r="I29" s="7"/>
      <c r="J29" s="8"/>
    </row>
    <row r="30" spans="1:10" s="1" customFormat="1" x14ac:dyDescent="0.25">
      <c r="A30" s="7">
        <f t="shared" si="0"/>
        <v>29</v>
      </c>
      <c r="B30" s="7" t="s">
        <v>10</v>
      </c>
      <c r="C30" s="7">
        <v>4890</v>
      </c>
      <c r="D30" s="7">
        <v>2013</v>
      </c>
      <c r="E30" s="7" t="s">
        <v>13</v>
      </c>
      <c r="F30" s="7" t="s">
        <v>17</v>
      </c>
      <c r="G30" s="7">
        <v>5000</v>
      </c>
      <c r="H30" s="7"/>
      <c r="I30" s="7"/>
      <c r="J30" s="8"/>
    </row>
    <row r="31" spans="1:10" s="1" customFormat="1" x14ac:dyDescent="0.25">
      <c r="A31" s="7">
        <f t="shared" si="0"/>
        <v>30</v>
      </c>
      <c r="B31" s="7" t="s">
        <v>10</v>
      </c>
      <c r="C31" s="7">
        <v>8038</v>
      </c>
      <c r="D31" s="7">
        <v>2013</v>
      </c>
      <c r="E31" s="7" t="s">
        <v>14</v>
      </c>
      <c r="F31" s="7" t="s">
        <v>22</v>
      </c>
      <c r="G31" s="7">
        <v>2750</v>
      </c>
      <c r="H31" s="7"/>
      <c r="I31" s="7"/>
      <c r="J31" s="8"/>
    </row>
    <row r="32" spans="1:10" s="1" customFormat="1" x14ac:dyDescent="0.25">
      <c r="A32" s="7">
        <f t="shared" si="0"/>
        <v>31</v>
      </c>
      <c r="B32" s="7" t="s">
        <v>10</v>
      </c>
      <c r="C32" s="7">
        <v>8038</v>
      </c>
      <c r="D32" s="7">
        <v>2013</v>
      </c>
      <c r="E32" s="7" t="s">
        <v>13</v>
      </c>
      <c r="F32" s="7" t="s">
        <v>22</v>
      </c>
      <c r="G32" s="7">
        <v>5000</v>
      </c>
      <c r="H32" s="7"/>
      <c r="I32" s="7"/>
      <c r="J32" s="8"/>
    </row>
    <row r="33" spans="1:10" s="1" customFormat="1" x14ac:dyDescent="0.25">
      <c r="A33" s="7">
        <f t="shared" si="0"/>
        <v>32</v>
      </c>
      <c r="B33" s="7" t="s">
        <v>10</v>
      </c>
      <c r="C33" s="7">
        <v>13097</v>
      </c>
      <c r="D33" s="7">
        <v>2014</v>
      </c>
      <c r="E33" s="7" t="s">
        <v>14</v>
      </c>
      <c r="F33" s="7" t="s">
        <v>21</v>
      </c>
      <c r="G33" s="7">
        <v>2750</v>
      </c>
      <c r="H33" s="7"/>
      <c r="I33" s="7"/>
      <c r="J33" s="8"/>
    </row>
    <row r="34" spans="1:10" s="1" customFormat="1" x14ac:dyDescent="0.25">
      <c r="A34" s="7">
        <f t="shared" si="0"/>
        <v>33</v>
      </c>
      <c r="B34" s="7" t="s">
        <v>10</v>
      </c>
      <c r="C34" s="7">
        <v>13783</v>
      </c>
      <c r="D34" s="7">
        <v>2014</v>
      </c>
      <c r="E34" s="7" t="s">
        <v>14</v>
      </c>
      <c r="F34" s="7" t="s">
        <v>21</v>
      </c>
      <c r="G34" s="7">
        <v>2750</v>
      </c>
      <c r="H34" s="7"/>
      <c r="I34" s="7"/>
      <c r="J34" s="8"/>
    </row>
    <row r="35" spans="1:10" s="1" customFormat="1" x14ac:dyDescent="0.25">
      <c r="A35" s="7">
        <f t="shared" si="0"/>
        <v>34</v>
      </c>
      <c r="B35" s="7" t="s">
        <v>24</v>
      </c>
      <c r="C35" s="7">
        <v>17029</v>
      </c>
      <c r="D35" s="7">
        <v>2014</v>
      </c>
      <c r="E35" s="7" t="s">
        <v>14</v>
      </c>
      <c r="F35" s="7" t="s">
        <v>21</v>
      </c>
      <c r="G35" s="7">
        <v>2750</v>
      </c>
      <c r="H35" s="7"/>
      <c r="I35" s="7"/>
      <c r="J35" s="8"/>
    </row>
    <row r="36" spans="1:10" s="1" customFormat="1" x14ac:dyDescent="0.25">
      <c r="A36" s="7">
        <f t="shared" si="0"/>
        <v>35</v>
      </c>
      <c r="B36" s="7" t="s">
        <v>24</v>
      </c>
      <c r="C36" s="7">
        <v>17029</v>
      </c>
      <c r="D36" s="7">
        <v>2014</v>
      </c>
      <c r="E36" s="7" t="s">
        <v>13</v>
      </c>
      <c r="F36" s="7" t="s">
        <v>21</v>
      </c>
      <c r="G36" s="7">
        <v>5000</v>
      </c>
      <c r="H36" s="7"/>
      <c r="I36" s="7"/>
      <c r="J36" s="8"/>
    </row>
    <row r="37" spans="1:10" s="1" customFormat="1" x14ac:dyDescent="0.25">
      <c r="A37" s="7">
        <f t="shared" si="0"/>
        <v>36</v>
      </c>
      <c r="B37" s="7" t="s">
        <v>12</v>
      </c>
      <c r="C37" s="7">
        <v>1249</v>
      </c>
      <c r="D37" s="7">
        <v>2015</v>
      </c>
      <c r="E37" s="7" t="s">
        <v>13</v>
      </c>
      <c r="F37" s="7" t="s">
        <v>69</v>
      </c>
      <c r="G37" s="7">
        <v>5000</v>
      </c>
      <c r="H37" s="7"/>
      <c r="I37" s="7"/>
      <c r="J37" s="8"/>
    </row>
    <row r="38" spans="1:10" s="1" customFormat="1" x14ac:dyDescent="0.25">
      <c r="A38" s="7">
        <f t="shared" si="0"/>
        <v>37</v>
      </c>
      <c r="B38" s="7" t="s">
        <v>10</v>
      </c>
      <c r="C38" s="7">
        <v>4330</v>
      </c>
      <c r="D38" s="7">
        <v>2015</v>
      </c>
      <c r="E38" s="7" t="s">
        <v>14</v>
      </c>
      <c r="F38" s="7" t="s">
        <v>33</v>
      </c>
      <c r="G38" s="7">
        <v>2750</v>
      </c>
      <c r="H38" s="7"/>
      <c r="I38" s="7"/>
      <c r="J38" s="8"/>
    </row>
    <row r="39" spans="1:10" s="1" customFormat="1" x14ac:dyDescent="0.25">
      <c r="A39" s="7">
        <f t="shared" si="0"/>
        <v>38</v>
      </c>
      <c r="B39" s="7" t="s">
        <v>10</v>
      </c>
      <c r="C39" s="7">
        <v>4330</v>
      </c>
      <c r="D39" s="7">
        <v>2015</v>
      </c>
      <c r="E39" s="7" t="s">
        <v>13</v>
      </c>
      <c r="F39" s="7" t="s">
        <v>33</v>
      </c>
      <c r="G39" s="7">
        <v>5000</v>
      </c>
      <c r="H39" s="7"/>
      <c r="I39" s="7"/>
      <c r="J39" s="8"/>
    </row>
    <row r="40" spans="1:10" s="1" customFormat="1" x14ac:dyDescent="0.25">
      <c r="A40" s="7">
        <f t="shared" si="0"/>
        <v>39</v>
      </c>
      <c r="B40" s="7" t="s">
        <v>24</v>
      </c>
      <c r="C40" s="7">
        <v>9382</v>
      </c>
      <c r="D40" s="7">
        <v>2015</v>
      </c>
      <c r="E40" s="7" t="s">
        <v>14</v>
      </c>
      <c r="F40" s="7" t="s">
        <v>20</v>
      </c>
      <c r="G40" s="7">
        <v>2750</v>
      </c>
      <c r="H40" s="7"/>
      <c r="I40" s="7"/>
      <c r="J40" s="8"/>
    </row>
    <row r="41" spans="1:10" s="1" customFormat="1" x14ac:dyDescent="0.25">
      <c r="A41" s="7">
        <f t="shared" si="0"/>
        <v>40</v>
      </c>
      <c r="B41" s="7" t="s">
        <v>12</v>
      </c>
      <c r="C41" s="7">
        <v>1734</v>
      </c>
      <c r="D41" s="7">
        <v>2016</v>
      </c>
      <c r="E41" s="7" t="s">
        <v>14</v>
      </c>
      <c r="F41" s="7" t="s">
        <v>17</v>
      </c>
      <c r="G41" s="7">
        <v>4000</v>
      </c>
      <c r="H41" s="7"/>
      <c r="I41" s="7"/>
      <c r="J41" s="8"/>
    </row>
    <row r="42" spans="1:10" s="1" customFormat="1" x14ac:dyDescent="0.25">
      <c r="A42" s="7">
        <f t="shared" si="0"/>
        <v>41</v>
      </c>
      <c r="B42" s="7" t="s">
        <v>10</v>
      </c>
      <c r="C42" s="7">
        <v>1943</v>
      </c>
      <c r="D42" s="7">
        <v>2016</v>
      </c>
      <c r="E42" s="7" t="s">
        <v>13</v>
      </c>
      <c r="F42" s="7" t="s">
        <v>18</v>
      </c>
      <c r="G42" s="7">
        <v>5000</v>
      </c>
      <c r="H42" s="7"/>
      <c r="I42" s="7"/>
      <c r="J42" s="8"/>
    </row>
    <row r="43" spans="1:10" s="1" customFormat="1" x14ac:dyDescent="0.25">
      <c r="A43" s="7">
        <f t="shared" si="0"/>
        <v>42</v>
      </c>
      <c r="B43" s="7" t="s">
        <v>10</v>
      </c>
      <c r="C43" s="7">
        <v>1943</v>
      </c>
      <c r="D43" s="7">
        <v>2016</v>
      </c>
      <c r="E43" s="7" t="s">
        <v>43</v>
      </c>
      <c r="F43" s="7" t="s">
        <v>18</v>
      </c>
      <c r="G43" s="7">
        <v>4750</v>
      </c>
      <c r="H43" s="7"/>
      <c r="I43" s="7"/>
      <c r="J43" s="8"/>
    </row>
    <row r="44" spans="1:10" s="1" customFormat="1" x14ac:dyDescent="0.25">
      <c r="A44" s="7">
        <f t="shared" si="0"/>
        <v>43</v>
      </c>
      <c r="B44" s="7" t="s">
        <v>24</v>
      </c>
      <c r="C44" s="7">
        <v>3498</v>
      </c>
      <c r="D44" s="7">
        <v>2017</v>
      </c>
      <c r="E44" s="7" t="s">
        <v>43</v>
      </c>
      <c r="F44" s="7" t="s">
        <v>38</v>
      </c>
      <c r="G44" s="7">
        <v>4750</v>
      </c>
      <c r="H44" s="7"/>
      <c r="I44" s="7"/>
      <c r="J44" s="8"/>
    </row>
    <row r="45" spans="1:10" s="1" customFormat="1" x14ac:dyDescent="0.25">
      <c r="A45" s="7">
        <f t="shared" si="0"/>
        <v>44</v>
      </c>
      <c r="B45" s="7" t="s">
        <v>10</v>
      </c>
      <c r="C45" s="7">
        <v>4961</v>
      </c>
      <c r="D45" s="7">
        <v>2017</v>
      </c>
      <c r="E45" s="7" t="s">
        <v>43</v>
      </c>
      <c r="F45" s="7" t="s">
        <v>19</v>
      </c>
      <c r="G45" s="7">
        <v>12000</v>
      </c>
      <c r="H45" s="7"/>
      <c r="I45" s="7"/>
      <c r="J45" s="8"/>
    </row>
    <row r="46" spans="1:10" s="1" customFormat="1" x14ac:dyDescent="0.25">
      <c r="A46" s="7">
        <f t="shared" si="0"/>
        <v>45</v>
      </c>
      <c r="B46" s="7" t="s">
        <v>10</v>
      </c>
      <c r="C46" s="7">
        <v>7373</v>
      </c>
      <c r="D46" s="7">
        <v>2017</v>
      </c>
      <c r="E46" s="7" t="s">
        <v>13</v>
      </c>
      <c r="F46" s="7" t="s">
        <v>42</v>
      </c>
      <c r="G46" s="7">
        <v>5000</v>
      </c>
      <c r="H46" s="7"/>
      <c r="I46" s="7"/>
      <c r="J46" s="8"/>
    </row>
    <row r="47" spans="1:10" s="1" customFormat="1" x14ac:dyDescent="0.25">
      <c r="A47" s="7">
        <f t="shared" si="0"/>
        <v>46</v>
      </c>
      <c r="B47" s="7" t="s">
        <v>10</v>
      </c>
      <c r="C47" s="7">
        <v>14422</v>
      </c>
      <c r="D47" s="7">
        <v>2017</v>
      </c>
      <c r="E47" s="7" t="s">
        <v>14</v>
      </c>
      <c r="F47" s="7" t="s">
        <v>16</v>
      </c>
      <c r="G47" s="7">
        <v>2750</v>
      </c>
      <c r="H47" s="7"/>
      <c r="I47" s="7"/>
      <c r="J47" s="8"/>
    </row>
    <row r="48" spans="1:10" s="1" customFormat="1" x14ac:dyDescent="0.25">
      <c r="A48" s="7">
        <f t="shared" si="0"/>
        <v>47</v>
      </c>
      <c r="B48" s="7" t="s">
        <v>10</v>
      </c>
      <c r="C48" s="7">
        <v>16804</v>
      </c>
      <c r="D48" s="7">
        <v>2017</v>
      </c>
      <c r="E48" s="7" t="s">
        <v>13</v>
      </c>
      <c r="F48" s="7" t="s">
        <v>22</v>
      </c>
      <c r="G48" s="7">
        <v>5000</v>
      </c>
      <c r="H48" s="7"/>
      <c r="I48" s="7"/>
      <c r="J48" s="8"/>
    </row>
    <row r="49" spans="1:10" s="1" customFormat="1" x14ac:dyDescent="0.25">
      <c r="A49" s="7">
        <f t="shared" si="0"/>
        <v>48</v>
      </c>
      <c r="B49" s="7" t="s">
        <v>24</v>
      </c>
      <c r="C49" s="7">
        <v>18962</v>
      </c>
      <c r="D49" s="7">
        <v>2017</v>
      </c>
      <c r="E49" s="7" t="s">
        <v>13</v>
      </c>
      <c r="F49" s="7" t="s">
        <v>38</v>
      </c>
      <c r="G49" s="7">
        <v>5000</v>
      </c>
      <c r="H49" s="7"/>
      <c r="I49" s="7"/>
      <c r="J49" s="8"/>
    </row>
    <row r="50" spans="1:10" s="1" customFormat="1" x14ac:dyDescent="0.25">
      <c r="A50" s="7">
        <f t="shared" si="0"/>
        <v>49</v>
      </c>
      <c r="B50" s="7" t="s">
        <v>10</v>
      </c>
      <c r="C50" s="7">
        <v>18962</v>
      </c>
      <c r="D50" s="7">
        <v>2017</v>
      </c>
      <c r="E50" s="7" t="s">
        <v>14</v>
      </c>
      <c r="F50" s="7" t="s">
        <v>38</v>
      </c>
      <c r="G50" s="7">
        <v>10000</v>
      </c>
      <c r="H50" s="7"/>
      <c r="I50" s="7"/>
      <c r="J50" s="8"/>
    </row>
    <row r="51" spans="1:10" s="1" customFormat="1" x14ac:dyDescent="0.25">
      <c r="A51" s="7">
        <f t="shared" si="0"/>
        <v>50</v>
      </c>
      <c r="B51" s="7" t="s">
        <v>10</v>
      </c>
      <c r="C51" s="7">
        <v>22189</v>
      </c>
      <c r="D51" s="7">
        <v>2017</v>
      </c>
      <c r="E51" s="7" t="s">
        <v>14</v>
      </c>
      <c r="F51" s="7" t="s">
        <v>20</v>
      </c>
      <c r="G51" s="7">
        <v>10000</v>
      </c>
      <c r="H51" s="7"/>
      <c r="I51" s="7"/>
      <c r="J51" s="8"/>
    </row>
    <row r="52" spans="1:10" s="1" customFormat="1" x14ac:dyDescent="0.25">
      <c r="A52" s="7">
        <f t="shared" si="0"/>
        <v>51</v>
      </c>
      <c r="B52" s="7" t="s">
        <v>10</v>
      </c>
      <c r="C52" s="7">
        <v>24148</v>
      </c>
      <c r="D52" s="7">
        <v>2017</v>
      </c>
      <c r="E52" s="7" t="s">
        <v>13</v>
      </c>
      <c r="F52" s="7" t="s">
        <v>20</v>
      </c>
      <c r="G52" s="7">
        <v>5000</v>
      </c>
      <c r="H52" s="7"/>
      <c r="I52" s="7"/>
      <c r="J52" s="8"/>
    </row>
    <row r="53" spans="1:10" s="1" customFormat="1" x14ac:dyDescent="0.25">
      <c r="A53" s="7">
        <f t="shared" si="0"/>
        <v>52</v>
      </c>
      <c r="B53" s="7" t="s">
        <v>10</v>
      </c>
      <c r="C53" s="7">
        <v>27210</v>
      </c>
      <c r="D53" s="7">
        <v>2017</v>
      </c>
      <c r="E53" s="7" t="s">
        <v>14</v>
      </c>
      <c r="F53" s="7" t="s">
        <v>44</v>
      </c>
      <c r="G53" s="7">
        <v>10000</v>
      </c>
      <c r="H53" s="7"/>
      <c r="I53" s="7"/>
      <c r="J53" s="8"/>
    </row>
    <row r="54" spans="1:10" s="1" customFormat="1" x14ac:dyDescent="0.25">
      <c r="A54" s="7">
        <f t="shared" si="0"/>
        <v>53</v>
      </c>
      <c r="B54" s="7" t="s">
        <v>10</v>
      </c>
      <c r="C54" s="7">
        <v>27210</v>
      </c>
      <c r="D54" s="7">
        <v>2017</v>
      </c>
      <c r="E54" s="7" t="s">
        <v>13</v>
      </c>
      <c r="F54" s="7" t="s">
        <v>44</v>
      </c>
      <c r="G54" s="7">
        <v>5000</v>
      </c>
      <c r="H54" s="7"/>
      <c r="I54" s="7"/>
      <c r="J54" s="8"/>
    </row>
    <row r="55" spans="1:10" s="1" customFormat="1" x14ac:dyDescent="0.25">
      <c r="A55" s="7">
        <f t="shared" si="0"/>
        <v>54</v>
      </c>
      <c r="B55" s="7" t="s">
        <v>10</v>
      </c>
      <c r="C55" s="7">
        <v>27955</v>
      </c>
      <c r="D55" s="7">
        <v>2017</v>
      </c>
      <c r="E55" s="7" t="s">
        <v>14</v>
      </c>
      <c r="F55" s="7" t="s">
        <v>21</v>
      </c>
      <c r="G55" s="7">
        <v>10000</v>
      </c>
      <c r="H55" s="7"/>
      <c r="I55" s="7"/>
      <c r="J55" s="8"/>
    </row>
    <row r="56" spans="1:10" s="1" customFormat="1" x14ac:dyDescent="0.25">
      <c r="A56" s="7">
        <f t="shared" si="0"/>
        <v>55</v>
      </c>
      <c r="B56" s="7" t="s">
        <v>10</v>
      </c>
      <c r="C56" s="7">
        <v>30680</v>
      </c>
      <c r="D56" s="7">
        <v>2017</v>
      </c>
      <c r="E56" s="7" t="s">
        <v>14</v>
      </c>
      <c r="F56" s="7" t="s">
        <v>22</v>
      </c>
      <c r="G56" s="7">
        <v>10000</v>
      </c>
      <c r="H56" s="7"/>
      <c r="I56" s="7"/>
      <c r="J56" s="8"/>
    </row>
    <row r="57" spans="1:10" s="1" customFormat="1" x14ac:dyDescent="0.25">
      <c r="A57" s="7">
        <f t="shared" si="0"/>
        <v>56</v>
      </c>
      <c r="B57" s="7" t="s">
        <v>10</v>
      </c>
      <c r="C57" s="7">
        <v>42058</v>
      </c>
      <c r="D57" s="7">
        <v>2017</v>
      </c>
      <c r="E57" s="7" t="s">
        <v>13</v>
      </c>
      <c r="F57" s="7" t="s">
        <v>20</v>
      </c>
      <c r="G57" s="7">
        <v>5000</v>
      </c>
      <c r="H57" s="7"/>
      <c r="I57" s="7"/>
      <c r="J57" s="8"/>
    </row>
    <row r="58" spans="1:10" s="1" customFormat="1" x14ac:dyDescent="0.25">
      <c r="A58" s="7">
        <f t="shared" si="0"/>
        <v>57</v>
      </c>
      <c r="B58" s="7" t="s">
        <v>10</v>
      </c>
      <c r="C58" s="7">
        <v>42058</v>
      </c>
      <c r="D58" s="7">
        <v>2017</v>
      </c>
      <c r="E58" s="7" t="s">
        <v>14</v>
      </c>
      <c r="F58" s="7" t="s">
        <v>20</v>
      </c>
      <c r="G58" s="7">
        <v>10000</v>
      </c>
      <c r="H58" s="7"/>
      <c r="I58" s="7"/>
      <c r="J58" s="8"/>
    </row>
    <row r="59" spans="1:10" s="1" customFormat="1" x14ac:dyDescent="0.25">
      <c r="A59" s="7">
        <f t="shared" si="0"/>
        <v>58</v>
      </c>
      <c r="B59" s="7" t="s">
        <v>10</v>
      </c>
      <c r="C59" s="7">
        <v>47749</v>
      </c>
      <c r="D59" s="7">
        <v>2018</v>
      </c>
      <c r="E59" s="7" t="s">
        <v>13</v>
      </c>
      <c r="F59" s="7" t="s">
        <v>17</v>
      </c>
      <c r="G59" s="7">
        <v>5000</v>
      </c>
      <c r="H59" s="7"/>
      <c r="I59" s="7"/>
      <c r="J59" s="8"/>
    </row>
    <row r="60" spans="1:10" s="1" customFormat="1" x14ac:dyDescent="0.25">
      <c r="A60" s="7">
        <f t="shared" si="0"/>
        <v>59</v>
      </c>
      <c r="B60" s="7" t="s">
        <v>10</v>
      </c>
      <c r="C60" s="7">
        <v>47866</v>
      </c>
      <c r="D60" s="7">
        <v>2018</v>
      </c>
      <c r="E60" s="7" t="s">
        <v>13</v>
      </c>
      <c r="F60" s="7" t="s">
        <v>15</v>
      </c>
      <c r="G60" s="7">
        <v>5000</v>
      </c>
      <c r="H60" s="7"/>
      <c r="I60" s="7"/>
      <c r="J60" s="8"/>
    </row>
    <row r="61" spans="1:10" s="1" customFormat="1" x14ac:dyDescent="0.25">
      <c r="A61" s="7">
        <f t="shared" si="0"/>
        <v>60</v>
      </c>
      <c r="B61" s="7" t="s">
        <v>10</v>
      </c>
      <c r="C61" s="7" t="s">
        <v>77</v>
      </c>
      <c r="D61" s="7">
        <v>2018</v>
      </c>
      <c r="E61" s="7" t="s">
        <v>13</v>
      </c>
      <c r="F61" s="7" t="s">
        <v>21</v>
      </c>
      <c r="G61" s="7">
        <v>5000</v>
      </c>
      <c r="H61" s="7"/>
      <c r="I61" s="7"/>
      <c r="J61" s="8"/>
    </row>
    <row r="62" spans="1:10" s="1" customFormat="1" x14ac:dyDescent="0.25">
      <c r="A62" s="7">
        <f t="shared" si="0"/>
        <v>61</v>
      </c>
      <c r="B62" s="7" t="s">
        <v>10</v>
      </c>
      <c r="C62" s="7" t="s">
        <v>77</v>
      </c>
      <c r="D62" s="7">
        <v>2018</v>
      </c>
      <c r="E62" s="7" t="s">
        <v>14</v>
      </c>
      <c r="F62" s="7" t="s">
        <v>21</v>
      </c>
      <c r="G62" s="7">
        <v>10000</v>
      </c>
      <c r="H62" s="7"/>
      <c r="I62" s="7"/>
      <c r="J62" s="8"/>
    </row>
    <row r="63" spans="1:10" s="1" customFormat="1" x14ac:dyDescent="0.25">
      <c r="A63" s="7">
        <f t="shared" si="0"/>
        <v>62</v>
      </c>
      <c r="B63" s="7" t="s">
        <v>23</v>
      </c>
      <c r="C63" s="7">
        <v>38</v>
      </c>
      <c r="D63" s="7">
        <v>2019</v>
      </c>
      <c r="E63" s="7" t="s">
        <v>71</v>
      </c>
      <c r="F63" s="7" t="s">
        <v>20</v>
      </c>
      <c r="G63" s="7">
        <v>23776</v>
      </c>
      <c r="H63" s="7"/>
      <c r="I63" s="7"/>
      <c r="J63" s="8"/>
    </row>
    <row r="64" spans="1:10" s="1" customFormat="1" x14ac:dyDescent="0.25">
      <c r="A64" s="7">
        <f t="shared" si="0"/>
        <v>63</v>
      </c>
      <c r="B64" s="7" t="s">
        <v>11</v>
      </c>
      <c r="C64" s="7">
        <v>80</v>
      </c>
      <c r="D64" s="7">
        <v>2019</v>
      </c>
      <c r="E64" s="7" t="s">
        <v>45</v>
      </c>
      <c r="F64" s="7" t="s">
        <v>44</v>
      </c>
      <c r="G64" s="7">
        <v>10000</v>
      </c>
      <c r="H64" s="7"/>
      <c r="I64" s="7"/>
      <c r="J64" s="8"/>
    </row>
    <row r="65" spans="1:10" s="1" customFormat="1" x14ac:dyDescent="0.25">
      <c r="A65" s="7">
        <f t="shared" si="0"/>
        <v>64</v>
      </c>
      <c r="B65" s="7" t="s">
        <v>11</v>
      </c>
      <c r="C65" s="7">
        <v>80</v>
      </c>
      <c r="D65" s="7">
        <v>2019</v>
      </c>
      <c r="E65" s="7" t="s">
        <v>13</v>
      </c>
      <c r="F65" s="7" t="s">
        <v>44</v>
      </c>
      <c r="G65" s="7">
        <v>5000</v>
      </c>
      <c r="H65" s="7"/>
      <c r="I65" s="7"/>
      <c r="J65" s="8"/>
    </row>
    <row r="66" spans="1:10" s="1" customFormat="1" x14ac:dyDescent="0.25">
      <c r="A66" s="7">
        <f t="shared" si="0"/>
        <v>65</v>
      </c>
      <c r="B66" s="7" t="s">
        <v>11</v>
      </c>
      <c r="C66" s="7">
        <v>88</v>
      </c>
      <c r="D66" s="7">
        <v>2019</v>
      </c>
      <c r="E66" s="7" t="s">
        <v>54</v>
      </c>
      <c r="F66" s="7" t="s">
        <v>20</v>
      </c>
      <c r="G66" s="7">
        <v>10000</v>
      </c>
      <c r="H66" s="7"/>
      <c r="I66" s="7"/>
      <c r="J66" s="8"/>
    </row>
    <row r="67" spans="1:10" s="1" customFormat="1" x14ac:dyDescent="0.25">
      <c r="A67" s="7">
        <f t="shared" si="0"/>
        <v>66</v>
      </c>
      <c r="B67" s="7" t="s">
        <v>11</v>
      </c>
      <c r="C67" s="7">
        <v>121</v>
      </c>
      <c r="D67" s="7">
        <v>2019</v>
      </c>
      <c r="E67" s="7" t="s">
        <v>39</v>
      </c>
      <c r="F67" s="7" t="s">
        <v>18</v>
      </c>
      <c r="G67" s="7">
        <v>10000</v>
      </c>
      <c r="H67" s="7"/>
      <c r="I67" s="7"/>
      <c r="J67" s="8"/>
    </row>
    <row r="68" spans="1:10" s="1" customFormat="1" x14ac:dyDescent="0.25">
      <c r="A68" s="7">
        <f t="shared" ref="A68:A131" si="1">A67+1</f>
        <v>67</v>
      </c>
      <c r="B68" s="7" t="s">
        <v>11</v>
      </c>
      <c r="C68" s="7">
        <v>124</v>
      </c>
      <c r="D68" s="7">
        <v>2019</v>
      </c>
      <c r="E68" s="7" t="s">
        <v>49</v>
      </c>
      <c r="F68" s="7" t="s">
        <v>18</v>
      </c>
      <c r="G68" s="7">
        <v>10000</v>
      </c>
      <c r="H68" s="7"/>
      <c r="I68" s="7"/>
      <c r="J68" s="8"/>
    </row>
    <row r="69" spans="1:10" s="1" customFormat="1" x14ac:dyDescent="0.25">
      <c r="A69" s="7">
        <f t="shared" si="1"/>
        <v>68</v>
      </c>
      <c r="B69" s="7" t="s">
        <v>11</v>
      </c>
      <c r="C69" s="7">
        <v>125</v>
      </c>
      <c r="D69" s="7">
        <v>2019</v>
      </c>
      <c r="E69" s="7" t="s">
        <v>13</v>
      </c>
      <c r="F69" s="7" t="s">
        <v>18</v>
      </c>
      <c r="G69" s="7">
        <v>5000</v>
      </c>
      <c r="H69" s="7"/>
      <c r="I69" s="7"/>
      <c r="J69" s="8"/>
    </row>
    <row r="70" spans="1:10" s="1" customFormat="1" x14ac:dyDescent="0.25">
      <c r="A70" s="7">
        <f t="shared" si="1"/>
        <v>69</v>
      </c>
      <c r="B70" s="7" t="s">
        <v>11</v>
      </c>
      <c r="C70" s="7">
        <v>126</v>
      </c>
      <c r="D70" s="7">
        <v>2019</v>
      </c>
      <c r="E70" s="7" t="s">
        <v>53</v>
      </c>
      <c r="F70" s="7" t="s">
        <v>36</v>
      </c>
      <c r="G70" s="7">
        <v>10000</v>
      </c>
      <c r="H70" s="7"/>
      <c r="I70" s="7"/>
      <c r="J70" s="8"/>
    </row>
    <row r="71" spans="1:10" s="1" customFormat="1" x14ac:dyDescent="0.25">
      <c r="A71" s="7">
        <f t="shared" si="1"/>
        <v>70</v>
      </c>
      <c r="B71" s="7" t="s">
        <v>11</v>
      </c>
      <c r="C71" s="7">
        <v>126</v>
      </c>
      <c r="D71" s="7">
        <v>2019</v>
      </c>
      <c r="E71" s="7" t="s">
        <v>13</v>
      </c>
      <c r="F71" s="7" t="s">
        <v>36</v>
      </c>
      <c r="G71" s="7">
        <v>5000</v>
      </c>
      <c r="H71" s="7"/>
      <c r="I71" s="7"/>
      <c r="J71" s="8"/>
    </row>
    <row r="72" spans="1:10" s="1" customFormat="1" x14ac:dyDescent="0.25">
      <c r="A72" s="7">
        <f t="shared" si="1"/>
        <v>71</v>
      </c>
      <c r="B72" s="7" t="s">
        <v>11</v>
      </c>
      <c r="C72" s="7">
        <v>127</v>
      </c>
      <c r="D72" s="7">
        <v>2019</v>
      </c>
      <c r="E72" s="7" t="s">
        <v>58</v>
      </c>
      <c r="F72" s="7" t="s">
        <v>18</v>
      </c>
      <c r="G72" s="7">
        <v>10000</v>
      </c>
      <c r="H72" s="7"/>
      <c r="I72" s="7"/>
      <c r="J72" s="8"/>
    </row>
    <row r="73" spans="1:10" s="1" customFormat="1" x14ac:dyDescent="0.25">
      <c r="A73" s="7">
        <f t="shared" si="1"/>
        <v>72</v>
      </c>
      <c r="B73" s="7" t="s">
        <v>11</v>
      </c>
      <c r="C73" s="7">
        <v>127</v>
      </c>
      <c r="D73" s="7">
        <v>2019</v>
      </c>
      <c r="E73" s="7" t="s">
        <v>13</v>
      </c>
      <c r="F73" s="7" t="s">
        <v>18</v>
      </c>
      <c r="G73" s="7">
        <v>5000</v>
      </c>
      <c r="H73" s="7"/>
      <c r="I73" s="7"/>
      <c r="J73" s="8"/>
    </row>
    <row r="74" spans="1:10" s="1" customFormat="1" x14ac:dyDescent="0.25">
      <c r="A74" s="7">
        <f t="shared" si="1"/>
        <v>73</v>
      </c>
      <c r="B74" s="7" t="s">
        <v>11</v>
      </c>
      <c r="C74" s="7">
        <v>129</v>
      </c>
      <c r="D74" s="7">
        <v>2019</v>
      </c>
      <c r="E74" s="7" t="s">
        <v>62</v>
      </c>
      <c r="F74" s="7" t="s">
        <v>18</v>
      </c>
      <c r="G74" s="7">
        <v>10000</v>
      </c>
      <c r="H74" s="7"/>
      <c r="I74" s="7"/>
      <c r="J74" s="8"/>
    </row>
    <row r="75" spans="1:10" s="1" customFormat="1" x14ac:dyDescent="0.25">
      <c r="A75" s="7">
        <f t="shared" si="1"/>
        <v>74</v>
      </c>
      <c r="B75" s="7" t="s">
        <v>11</v>
      </c>
      <c r="C75" s="7">
        <v>129</v>
      </c>
      <c r="D75" s="7">
        <v>2019</v>
      </c>
      <c r="E75" s="7" t="s">
        <v>13</v>
      </c>
      <c r="F75" s="7" t="s">
        <v>18</v>
      </c>
      <c r="G75" s="7">
        <v>5000</v>
      </c>
      <c r="H75" s="7"/>
      <c r="I75" s="7"/>
      <c r="J75" s="8"/>
    </row>
    <row r="76" spans="1:10" s="1" customFormat="1" x14ac:dyDescent="0.25">
      <c r="A76" s="7">
        <f t="shared" si="1"/>
        <v>75</v>
      </c>
      <c r="B76" s="7" t="s">
        <v>11</v>
      </c>
      <c r="C76" s="7">
        <v>130</v>
      </c>
      <c r="D76" s="7">
        <v>2019</v>
      </c>
      <c r="E76" s="7" t="s">
        <v>57</v>
      </c>
      <c r="F76" s="7" t="s">
        <v>18</v>
      </c>
      <c r="G76" s="7">
        <v>10000</v>
      </c>
      <c r="H76" s="7"/>
      <c r="I76" s="7"/>
      <c r="J76" s="8"/>
    </row>
    <row r="77" spans="1:10" s="1" customFormat="1" x14ac:dyDescent="0.25">
      <c r="A77" s="7">
        <f t="shared" si="1"/>
        <v>76</v>
      </c>
      <c r="B77" s="7" t="s">
        <v>11</v>
      </c>
      <c r="C77" s="7">
        <v>130</v>
      </c>
      <c r="D77" s="7">
        <v>2019</v>
      </c>
      <c r="E77" s="7" t="s">
        <v>13</v>
      </c>
      <c r="F77" s="7" t="s">
        <v>18</v>
      </c>
      <c r="G77" s="7">
        <v>5000</v>
      </c>
      <c r="H77" s="7"/>
      <c r="I77" s="7"/>
      <c r="J77" s="8"/>
    </row>
    <row r="78" spans="1:10" s="1" customFormat="1" x14ac:dyDescent="0.25">
      <c r="A78" s="7">
        <f t="shared" si="1"/>
        <v>77</v>
      </c>
      <c r="B78" s="7" t="s">
        <v>11</v>
      </c>
      <c r="C78" s="7">
        <v>131</v>
      </c>
      <c r="D78" s="7">
        <v>2019</v>
      </c>
      <c r="E78" s="7" t="s">
        <v>59</v>
      </c>
      <c r="F78" s="7" t="s">
        <v>18</v>
      </c>
      <c r="G78" s="7">
        <v>10000</v>
      </c>
      <c r="H78" s="7"/>
      <c r="I78" s="7"/>
      <c r="J78" s="8"/>
    </row>
    <row r="79" spans="1:10" s="1" customFormat="1" x14ac:dyDescent="0.25">
      <c r="A79" s="7">
        <f t="shared" si="1"/>
        <v>78</v>
      </c>
      <c r="B79" s="7" t="s">
        <v>11</v>
      </c>
      <c r="C79" s="7">
        <v>131</v>
      </c>
      <c r="D79" s="7">
        <v>2019</v>
      </c>
      <c r="E79" s="7" t="s">
        <v>13</v>
      </c>
      <c r="F79" s="7" t="s">
        <v>18</v>
      </c>
      <c r="G79" s="7">
        <v>5000</v>
      </c>
      <c r="H79" s="7"/>
      <c r="I79" s="7"/>
      <c r="J79" s="8"/>
    </row>
    <row r="80" spans="1:10" s="1" customFormat="1" x14ac:dyDescent="0.25">
      <c r="A80" s="7">
        <f t="shared" si="1"/>
        <v>79</v>
      </c>
      <c r="B80" s="7" t="s">
        <v>11</v>
      </c>
      <c r="C80" s="7">
        <v>262</v>
      </c>
      <c r="D80" s="7">
        <v>2019</v>
      </c>
      <c r="E80" s="7" t="s">
        <v>26</v>
      </c>
      <c r="F80" s="7" t="s">
        <v>18</v>
      </c>
      <c r="G80" s="7">
        <v>10000</v>
      </c>
      <c r="H80" s="7"/>
      <c r="I80" s="7"/>
      <c r="J80" s="8"/>
    </row>
    <row r="81" spans="1:10" s="1" customFormat="1" x14ac:dyDescent="0.25">
      <c r="A81" s="7">
        <f t="shared" si="1"/>
        <v>80</v>
      </c>
      <c r="B81" s="7" t="s">
        <v>11</v>
      </c>
      <c r="C81" s="7">
        <v>262</v>
      </c>
      <c r="D81" s="7">
        <v>2019</v>
      </c>
      <c r="E81" s="7" t="s">
        <v>13</v>
      </c>
      <c r="F81" s="7" t="s">
        <v>18</v>
      </c>
      <c r="G81" s="7">
        <v>5000</v>
      </c>
      <c r="H81" s="7"/>
      <c r="I81" s="7"/>
      <c r="J81" s="8"/>
    </row>
    <row r="82" spans="1:10" s="1" customFormat="1" x14ac:dyDescent="0.25">
      <c r="A82" s="7">
        <f t="shared" si="1"/>
        <v>81</v>
      </c>
      <c r="B82" s="7" t="s">
        <v>11</v>
      </c>
      <c r="C82" s="7">
        <v>263</v>
      </c>
      <c r="D82" s="7">
        <v>2019</v>
      </c>
      <c r="E82" s="7" t="s">
        <v>27</v>
      </c>
      <c r="F82" s="7" t="s">
        <v>18</v>
      </c>
      <c r="G82" s="7">
        <v>10000</v>
      </c>
      <c r="H82" s="7"/>
      <c r="I82" s="7"/>
      <c r="J82" s="8"/>
    </row>
    <row r="83" spans="1:10" s="1" customFormat="1" x14ac:dyDescent="0.25">
      <c r="A83" s="7">
        <f t="shared" si="1"/>
        <v>82</v>
      </c>
      <c r="B83" s="7" t="s">
        <v>11</v>
      </c>
      <c r="C83" s="7">
        <v>263</v>
      </c>
      <c r="D83" s="7">
        <v>2019</v>
      </c>
      <c r="E83" s="7" t="s">
        <v>13</v>
      </c>
      <c r="F83" s="7" t="s">
        <v>18</v>
      </c>
      <c r="G83" s="7">
        <v>5000</v>
      </c>
      <c r="H83" s="7"/>
      <c r="I83" s="7"/>
      <c r="J83" s="8"/>
    </row>
    <row r="84" spans="1:10" s="1" customFormat="1" x14ac:dyDescent="0.25">
      <c r="A84" s="7">
        <f t="shared" si="1"/>
        <v>83</v>
      </c>
      <c r="B84" s="7" t="s">
        <v>11</v>
      </c>
      <c r="C84" s="7">
        <v>264</v>
      </c>
      <c r="D84" s="7">
        <v>2019</v>
      </c>
      <c r="E84" s="7" t="s">
        <v>28</v>
      </c>
      <c r="F84" s="7" t="s">
        <v>18</v>
      </c>
      <c r="G84" s="7">
        <v>10000</v>
      </c>
      <c r="H84" s="7"/>
      <c r="I84" s="7"/>
      <c r="J84" s="8"/>
    </row>
    <row r="85" spans="1:10" s="1" customFormat="1" x14ac:dyDescent="0.25">
      <c r="A85" s="7">
        <f t="shared" si="1"/>
        <v>84</v>
      </c>
      <c r="B85" s="7" t="s">
        <v>11</v>
      </c>
      <c r="C85" s="7">
        <v>264</v>
      </c>
      <c r="D85" s="7">
        <v>2019</v>
      </c>
      <c r="E85" s="7" t="s">
        <v>13</v>
      </c>
      <c r="F85" s="7" t="s">
        <v>18</v>
      </c>
      <c r="G85" s="7">
        <v>5000</v>
      </c>
      <c r="H85" s="7"/>
      <c r="I85" s="7"/>
      <c r="J85" s="8"/>
    </row>
    <row r="86" spans="1:10" s="1" customFormat="1" x14ac:dyDescent="0.25">
      <c r="A86" s="7">
        <f t="shared" si="1"/>
        <v>85</v>
      </c>
      <c r="B86" s="7" t="s">
        <v>11</v>
      </c>
      <c r="C86" s="7">
        <v>265</v>
      </c>
      <c r="D86" s="7">
        <v>2019</v>
      </c>
      <c r="E86" s="7" t="s">
        <v>29</v>
      </c>
      <c r="F86" s="7" t="s">
        <v>18</v>
      </c>
      <c r="G86" s="7">
        <v>10000</v>
      </c>
      <c r="H86" s="7"/>
      <c r="I86" s="7"/>
      <c r="J86" s="8"/>
    </row>
    <row r="87" spans="1:10" s="1" customFormat="1" x14ac:dyDescent="0.25">
      <c r="A87" s="7">
        <f t="shared" si="1"/>
        <v>86</v>
      </c>
      <c r="B87" s="7" t="s">
        <v>11</v>
      </c>
      <c r="C87" s="7">
        <v>265</v>
      </c>
      <c r="D87" s="7">
        <v>2019</v>
      </c>
      <c r="E87" s="7" t="s">
        <v>13</v>
      </c>
      <c r="F87" s="7" t="s">
        <v>18</v>
      </c>
      <c r="G87" s="7">
        <v>5000</v>
      </c>
      <c r="H87" s="7"/>
      <c r="I87" s="7"/>
      <c r="J87" s="8"/>
    </row>
    <row r="88" spans="1:10" s="1" customFormat="1" x14ac:dyDescent="0.25">
      <c r="A88" s="7">
        <f t="shared" si="1"/>
        <v>87</v>
      </c>
      <c r="B88" s="7" t="s">
        <v>11</v>
      </c>
      <c r="C88" s="7">
        <v>266</v>
      </c>
      <c r="D88" s="7">
        <v>2019</v>
      </c>
      <c r="E88" s="7" t="s">
        <v>30</v>
      </c>
      <c r="F88" s="7" t="s">
        <v>18</v>
      </c>
      <c r="G88" s="7">
        <v>10000</v>
      </c>
      <c r="H88" s="7"/>
      <c r="I88" s="7"/>
      <c r="J88" s="8"/>
    </row>
    <row r="89" spans="1:10" s="1" customFormat="1" x14ac:dyDescent="0.25">
      <c r="A89" s="7">
        <f t="shared" si="1"/>
        <v>88</v>
      </c>
      <c r="B89" s="7" t="s">
        <v>11</v>
      </c>
      <c r="C89" s="7">
        <v>266</v>
      </c>
      <c r="D89" s="7">
        <v>2019</v>
      </c>
      <c r="E89" s="7" t="s">
        <v>13</v>
      </c>
      <c r="F89" s="7" t="s">
        <v>18</v>
      </c>
      <c r="G89" s="7">
        <v>5000</v>
      </c>
      <c r="H89" s="7"/>
      <c r="I89" s="7"/>
      <c r="J89" s="8"/>
    </row>
    <row r="90" spans="1:10" s="1" customFormat="1" x14ac:dyDescent="0.25">
      <c r="A90" s="7">
        <f t="shared" si="1"/>
        <v>89</v>
      </c>
      <c r="B90" s="7" t="s">
        <v>11</v>
      </c>
      <c r="C90" s="7">
        <v>267</v>
      </c>
      <c r="D90" s="7">
        <v>2019</v>
      </c>
      <c r="E90" s="7" t="s">
        <v>31</v>
      </c>
      <c r="F90" s="7" t="s">
        <v>18</v>
      </c>
      <c r="G90" s="7">
        <v>10000</v>
      </c>
      <c r="H90" s="7"/>
      <c r="I90" s="7"/>
      <c r="J90" s="8"/>
    </row>
    <row r="91" spans="1:10" s="1" customFormat="1" x14ac:dyDescent="0.25">
      <c r="A91" s="7">
        <f t="shared" si="1"/>
        <v>90</v>
      </c>
      <c r="B91" s="7" t="s">
        <v>11</v>
      </c>
      <c r="C91" s="7">
        <v>267</v>
      </c>
      <c r="D91" s="7">
        <v>2019</v>
      </c>
      <c r="E91" s="7" t="s">
        <v>13</v>
      </c>
      <c r="F91" s="7" t="s">
        <v>18</v>
      </c>
      <c r="G91" s="7">
        <v>5000</v>
      </c>
      <c r="H91" s="7"/>
      <c r="I91" s="7"/>
      <c r="J91" s="8"/>
    </row>
    <row r="92" spans="1:10" s="1" customFormat="1" x14ac:dyDescent="0.25">
      <c r="A92" s="7">
        <f t="shared" si="1"/>
        <v>91</v>
      </c>
      <c r="B92" s="7" t="s">
        <v>11</v>
      </c>
      <c r="C92" s="7">
        <v>268</v>
      </c>
      <c r="D92" s="7">
        <v>2019</v>
      </c>
      <c r="E92" s="7" t="s">
        <v>32</v>
      </c>
      <c r="F92" s="7" t="s">
        <v>18</v>
      </c>
      <c r="G92" s="7">
        <v>10000</v>
      </c>
      <c r="H92" s="7"/>
      <c r="I92" s="7"/>
      <c r="J92" s="8"/>
    </row>
    <row r="93" spans="1:10" s="1" customFormat="1" x14ac:dyDescent="0.25">
      <c r="A93" s="7">
        <f t="shared" si="1"/>
        <v>92</v>
      </c>
      <c r="B93" s="7" t="s">
        <v>11</v>
      </c>
      <c r="C93" s="7">
        <v>268</v>
      </c>
      <c r="D93" s="7">
        <v>2019</v>
      </c>
      <c r="E93" s="7" t="s">
        <v>13</v>
      </c>
      <c r="F93" s="7" t="s">
        <v>18</v>
      </c>
      <c r="G93" s="7">
        <v>5000</v>
      </c>
      <c r="H93" s="7"/>
      <c r="I93" s="7"/>
      <c r="J93" s="8"/>
    </row>
    <row r="94" spans="1:10" s="1" customFormat="1" x14ac:dyDescent="0.25">
      <c r="A94" s="7">
        <f t="shared" si="1"/>
        <v>93</v>
      </c>
      <c r="B94" s="7" t="s">
        <v>11</v>
      </c>
      <c r="C94" s="7">
        <v>269</v>
      </c>
      <c r="D94" s="7">
        <v>2019</v>
      </c>
      <c r="E94" s="7" t="s">
        <v>25</v>
      </c>
      <c r="F94" s="7" t="s">
        <v>18</v>
      </c>
      <c r="G94" s="7">
        <v>10000</v>
      </c>
      <c r="H94" s="7"/>
      <c r="I94" s="7"/>
      <c r="J94" s="8"/>
    </row>
    <row r="95" spans="1:10" s="1" customFormat="1" x14ac:dyDescent="0.25">
      <c r="A95" s="7">
        <f t="shared" si="1"/>
        <v>94</v>
      </c>
      <c r="B95" s="7" t="s">
        <v>11</v>
      </c>
      <c r="C95" s="7">
        <v>269</v>
      </c>
      <c r="D95" s="7">
        <v>2019</v>
      </c>
      <c r="E95" s="7" t="s">
        <v>13</v>
      </c>
      <c r="F95" s="7" t="s">
        <v>18</v>
      </c>
      <c r="G95" s="7">
        <v>5000</v>
      </c>
      <c r="H95" s="7"/>
      <c r="I95" s="7"/>
      <c r="J95" s="8"/>
    </row>
    <row r="96" spans="1:10" s="1" customFormat="1" x14ac:dyDescent="0.25">
      <c r="A96" s="7">
        <f t="shared" si="1"/>
        <v>95</v>
      </c>
      <c r="B96" s="7" t="s">
        <v>11</v>
      </c>
      <c r="C96" s="7">
        <v>285</v>
      </c>
      <c r="D96" s="7">
        <v>2019</v>
      </c>
      <c r="E96" s="7" t="s">
        <v>61</v>
      </c>
      <c r="F96" s="7" t="s">
        <v>20</v>
      </c>
      <c r="G96" s="7">
        <v>10000</v>
      </c>
      <c r="H96" s="7"/>
      <c r="I96" s="7"/>
      <c r="J96" s="8"/>
    </row>
    <row r="97" spans="1:10" s="1" customFormat="1" x14ac:dyDescent="0.25">
      <c r="A97" s="7">
        <f t="shared" si="1"/>
        <v>96</v>
      </c>
      <c r="B97" s="7" t="s">
        <v>11</v>
      </c>
      <c r="C97" s="7">
        <v>285</v>
      </c>
      <c r="D97" s="7">
        <v>2019</v>
      </c>
      <c r="E97" s="7" t="s">
        <v>13</v>
      </c>
      <c r="F97" s="7" t="s">
        <v>20</v>
      </c>
      <c r="G97" s="7">
        <v>5000</v>
      </c>
      <c r="H97" s="7"/>
      <c r="I97" s="7"/>
      <c r="J97" s="8"/>
    </row>
    <row r="98" spans="1:10" s="1" customFormat="1" x14ac:dyDescent="0.25">
      <c r="A98" s="7">
        <f t="shared" si="1"/>
        <v>97</v>
      </c>
      <c r="B98" s="7" t="s">
        <v>11</v>
      </c>
      <c r="C98" s="7">
        <v>314</v>
      </c>
      <c r="D98" s="7">
        <v>2019</v>
      </c>
      <c r="E98" s="7" t="s">
        <v>51</v>
      </c>
      <c r="F98" s="7" t="s">
        <v>18</v>
      </c>
      <c r="G98" s="7">
        <v>10000</v>
      </c>
      <c r="H98" s="7"/>
      <c r="I98" s="7"/>
      <c r="J98" s="8"/>
    </row>
    <row r="99" spans="1:10" s="1" customFormat="1" x14ac:dyDescent="0.25">
      <c r="A99" s="7">
        <f t="shared" si="1"/>
        <v>98</v>
      </c>
      <c r="B99" s="7" t="s">
        <v>11</v>
      </c>
      <c r="C99" s="7">
        <v>315</v>
      </c>
      <c r="D99" s="7">
        <v>2019</v>
      </c>
      <c r="E99" s="7" t="s">
        <v>56</v>
      </c>
      <c r="F99" s="7" t="s">
        <v>36</v>
      </c>
      <c r="G99" s="7">
        <v>10000</v>
      </c>
      <c r="H99" s="7"/>
      <c r="I99" s="7"/>
      <c r="J99" s="8"/>
    </row>
    <row r="100" spans="1:10" s="1" customFormat="1" x14ac:dyDescent="0.25">
      <c r="A100" s="7">
        <f t="shared" si="1"/>
        <v>99</v>
      </c>
      <c r="B100" s="7" t="s">
        <v>11</v>
      </c>
      <c r="C100" s="7">
        <v>315</v>
      </c>
      <c r="D100" s="7">
        <v>2019</v>
      </c>
      <c r="E100" s="7" t="s">
        <v>13</v>
      </c>
      <c r="F100" s="7" t="s">
        <v>36</v>
      </c>
      <c r="G100" s="7">
        <v>5000</v>
      </c>
      <c r="H100" s="7"/>
      <c r="I100" s="7"/>
      <c r="J100" s="8"/>
    </row>
    <row r="101" spans="1:10" s="1" customFormat="1" x14ac:dyDescent="0.25">
      <c r="A101" s="7">
        <f t="shared" si="1"/>
        <v>100</v>
      </c>
      <c r="B101" s="7" t="s">
        <v>11</v>
      </c>
      <c r="C101" s="7">
        <v>316</v>
      </c>
      <c r="D101" s="7">
        <v>2019</v>
      </c>
      <c r="E101" s="7" t="s">
        <v>63</v>
      </c>
      <c r="F101" s="7" t="s">
        <v>18</v>
      </c>
      <c r="G101" s="7">
        <v>10000</v>
      </c>
      <c r="H101" s="7"/>
      <c r="I101" s="7"/>
      <c r="J101" s="8"/>
    </row>
    <row r="102" spans="1:10" s="1" customFormat="1" x14ac:dyDescent="0.25">
      <c r="A102" s="7">
        <f t="shared" si="1"/>
        <v>101</v>
      </c>
      <c r="B102" s="7" t="s">
        <v>11</v>
      </c>
      <c r="C102" s="7">
        <v>316</v>
      </c>
      <c r="D102" s="7">
        <v>2019</v>
      </c>
      <c r="E102" s="7" t="s">
        <v>13</v>
      </c>
      <c r="F102" s="7" t="s">
        <v>18</v>
      </c>
      <c r="G102" s="7">
        <v>5000</v>
      </c>
      <c r="H102" s="7"/>
      <c r="I102" s="7"/>
      <c r="J102" s="8"/>
    </row>
    <row r="103" spans="1:10" s="1" customFormat="1" x14ac:dyDescent="0.25">
      <c r="A103" s="7">
        <f t="shared" si="1"/>
        <v>102</v>
      </c>
      <c r="B103" s="7" t="s">
        <v>11</v>
      </c>
      <c r="C103" s="7">
        <v>319</v>
      </c>
      <c r="D103" s="7">
        <v>2019</v>
      </c>
      <c r="E103" s="7" t="s">
        <v>48</v>
      </c>
      <c r="F103" s="7" t="s">
        <v>18</v>
      </c>
      <c r="G103" s="7">
        <v>10000</v>
      </c>
      <c r="H103" s="7"/>
      <c r="I103" s="7"/>
      <c r="J103" s="8"/>
    </row>
    <row r="104" spans="1:10" s="1" customFormat="1" x14ac:dyDescent="0.25">
      <c r="A104" s="7">
        <f t="shared" si="1"/>
        <v>103</v>
      </c>
      <c r="B104" s="7" t="s">
        <v>11</v>
      </c>
      <c r="C104" s="7">
        <v>323</v>
      </c>
      <c r="D104" s="7">
        <v>2019</v>
      </c>
      <c r="E104" s="7" t="s">
        <v>47</v>
      </c>
      <c r="F104" s="7" t="s">
        <v>18</v>
      </c>
      <c r="G104" s="7">
        <v>10000</v>
      </c>
      <c r="H104" s="7"/>
      <c r="I104" s="7"/>
      <c r="J104" s="8"/>
    </row>
    <row r="105" spans="1:10" s="1" customFormat="1" x14ac:dyDescent="0.25">
      <c r="A105" s="7">
        <f t="shared" si="1"/>
        <v>104</v>
      </c>
      <c r="B105" s="7" t="s">
        <v>11</v>
      </c>
      <c r="C105" s="7">
        <v>324</v>
      </c>
      <c r="D105" s="7">
        <v>2019</v>
      </c>
      <c r="E105" s="7" t="s">
        <v>67</v>
      </c>
      <c r="F105" s="7" t="s">
        <v>18</v>
      </c>
      <c r="G105" s="7">
        <v>10000</v>
      </c>
      <c r="H105" s="7"/>
      <c r="I105" s="7"/>
      <c r="J105" s="8"/>
    </row>
    <row r="106" spans="1:10" s="1" customFormat="1" x14ac:dyDescent="0.25">
      <c r="A106" s="7">
        <f t="shared" si="1"/>
        <v>105</v>
      </c>
      <c r="B106" s="7" t="s">
        <v>11</v>
      </c>
      <c r="C106" s="7">
        <v>340</v>
      </c>
      <c r="D106" s="7">
        <v>2019</v>
      </c>
      <c r="E106" s="7" t="s">
        <v>50</v>
      </c>
      <c r="F106" s="7" t="s">
        <v>18</v>
      </c>
      <c r="G106" s="7">
        <v>10000</v>
      </c>
      <c r="H106" s="7"/>
      <c r="I106" s="7"/>
      <c r="J106" s="8"/>
    </row>
    <row r="107" spans="1:10" s="1" customFormat="1" x14ac:dyDescent="0.25">
      <c r="A107" s="7">
        <f t="shared" si="1"/>
        <v>106</v>
      </c>
      <c r="B107" s="7" t="s">
        <v>11</v>
      </c>
      <c r="C107" s="7">
        <v>447</v>
      </c>
      <c r="D107" s="7">
        <v>2019</v>
      </c>
      <c r="E107" s="7" t="s">
        <v>64</v>
      </c>
      <c r="F107" s="7" t="s">
        <v>65</v>
      </c>
      <c r="G107" s="7">
        <v>10000</v>
      </c>
      <c r="H107" s="7"/>
      <c r="I107" s="7"/>
      <c r="J107" s="8"/>
    </row>
    <row r="108" spans="1:10" s="1" customFormat="1" x14ac:dyDescent="0.25">
      <c r="A108" s="7">
        <f t="shared" si="1"/>
        <v>107</v>
      </c>
      <c r="B108" s="7" t="s">
        <v>11</v>
      </c>
      <c r="C108" s="7">
        <v>509</v>
      </c>
      <c r="D108" s="7">
        <v>2019</v>
      </c>
      <c r="E108" s="7" t="s">
        <v>13</v>
      </c>
      <c r="F108" s="7" t="s">
        <v>19</v>
      </c>
      <c r="G108" s="7">
        <v>5000</v>
      </c>
      <c r="H108" s="7"/>
      <c r="I108" s="7"/>
      <c r="J108" s="8"/>
    </row>
    <row r="109" spans="1:10" s="1" customFormat="1" x14ac:dyDescent="0.25">
      <c r="A109" s="7">
        <f t="shared" si="1"/>
        <v>108</v>
      </c>
      <c r="B109" s="7" t="s">
        <v>11</v>
      </c>
      <c r="C109" s="7">
        <v>537</v>
      </c>
      <c r="D109" s="7">
        <v>2019</v>
      </c>
      <c r="E109" s="7" t="s">
        <v>14</v>
      </c>
      <c r="F109" s="7" t="s">
        <v>18</v>
      </c>
      <c r="G109" s="7">
        <v>10000</v>
      </c>
      <c r="H109" s="7"/>
      <c r="I109" s="7"/>
      <c r="J109" s="8"/>
    </row>
    <row r="110" spans="1:10" s="1" customFormat="1" x14ac:dyDescent="0.25">
      <c r="A110" s="7">
        <f t="shared" si="1"/>
        <v>109</v>
      </c>
      <c r="B110" s="7" t="s">
        <v>11</v>
      </c>
      <c r="C110" s="7">
        <v>538</v>
      </c>
      <c r="D110" s="7">
        <v>2019</v>
      </c>
      <c r="E110" s="7" t="s">
        <v>14</v>
      </c>
      <c r="F110" s="7" t="s">
        <v>18</v>
      </c>
      <c r="G110" s="7">
        <v>10000</v>
      </c>
      <c r="H110" s="7"/>
      <c r="I110" s="7"/>
      <c r="J110" s="8"/>
    </row>
    <row r="111" spans="1:10" s="1" customFormat="1" x14ac:dyDescent="0.25">
      <c r="A111" s="7">
        <f t="shared" si="1"/>
        <v>110</v>
      </c>
      <c r="B111" s="7" t="s">
        <v>11</v>
      </c>
      <c r="C111" s="7">
        <v>546</v>
      </c>
      <c r="D111" s="7">
        <v>2019</v>
      </c>
      <c r="E111" s="7" t="s">
        <v>52</v>
      </c>
      <c r="F111" s="7" t="s">
        <v>18</v>
      </c>
      <c r="G111" s="7">
        <v>10000</v>
      </c>
      <c r="H111" s="7"/>
      <c r="I111" s="7"/>
      <c r="J111" s="8"/>
    </row>
    <row r="112" spans="1:10" s="1" customFormat="1" x14ac:dyDescent="0.25">
      <c r="A112" s="7">
        <f t="shared" si="1"/>
        <v>111</v>
      </c>
      <c r="B112" s="7" t="s">
        <v>11</v>
      </c>
      <c r="C112" s="7">
        <v>547</v>
      </c>
      <c r="D112" s="7">
        <v>2019</v>
      </c>
      <c r="E112" s="7" t="s">
        <v>66</v>
      </c>
      <c r="F112" s="7" t="s">
        <v>18</v>
      </c>
      <c r="G112" s="7">
        <v>10000</v>
      </c>
      <c r="H112" s="7"/>
      <c r="I112" s="7"/>
      <c r="J112" s="8"/>
    </row>
    <row r="113" spans="1:10" s="1" customFormat="1" x14ac:dyDescent="0.25">
      <c r="A113" s="7">
        <f t="shared" si="1"/>
        <v>112</v>
      </c>
      <c r="B113" s="7" t="s">
        <v>11</v>
      </c>
      <c r="C113" s="7">
        <v>548</v>
      </c>
      <c r="D113" s="7">
        <v>2019</v>
      </c>
      <c r="E113" s="7" t="s">
        <v>40</v>
      </c>
      <c r="F113" s="7" t="s">
        <v>18</v>
      </c>
      <c r="G113" s="7">
        <v>10000</v>
      </c>
      <c r="H113" s="7"/>
      <c r="I113" s="7"/>
      <c r="J113" s="8"/>
    </row>
    <row r="114" spans="1:10" s="1" customFormat="1" x14ac:dyDescent="0.25">
      <c r="A114" s="7">
        <f t="shared" si="1"/>
        <v>113</v>
      </c>
      <c r="B114" s="7" t="s">
        <v>11</v>
      </c>
      <c r="C114" s="7">
        <v>549</v>
      </c>
      <c r="D114" s="7">
        <v>2019</v>
      </c>
      <c r="E114" s="7" t="s">
        <v>55</v>
      </c>
      <c r="F114" s="7" t="s">
        <v>42</v>
      </c>
      <c r="G114" s="7">
        <v>10000</v>
      </c>
      <c r="H114" s="7"/>
      <c r="I114" s="7"/>
      <c r="J114" s="8"/>
    </row>
    <row r="115" spans="1:10" s="1" customFormat="1" x14ac:dyDescent="0.25">
      <c r="A115" s="7">
        <f t="shared" si="1"/>
        <v>114</v>
      </c>
      <c r="B115" s="7" t="s">
        <v>11</v>
      </c>
      <c r="C115" s="7">
        <v>552</v>
      </c>
      <c r="D115" s="7">
        <v>2019</v>
      </c>
      <c r="E115" s="7" t="s">
        <v>46</v>
      </c>
      <c r="F115" s="7" t="s">
        <v>18</v>
      </c>
      <c r="G115" s="7">
        <v>10000</v>
      </c>
      <c r="H115" s="7"/>
      <c r="I115" s="7"/>
      <c r="J115" s="8"/>
    </row>
    <row r="116" spans="1:10" s="1" customFormat="1" x14ac:dyDescent="0.25">
      <c r="A116" s="7">
        <f t="shared" si="1"/>
        <v>115</v>
      </c>
      <c r="B116" s="7" t="s">
        <v>11</v>
      </c>
      <c r="C116" s="7">
        <v>629</v>
      </c>
      <c r="D116" s="7">
        <v>2019</v>
      </c>
      <c r="E116" s="7" t="s">
        <v>60</v>
      </c>
      <c r="F116" s="7" t="s">
        <v>16</v>
      </c>
      <c r="G116" s="7">
        <v>10000</v>
      </c>
      <c r="H116" s="7"/>
      <c r="I116" s="7"/>
      <c r="J116" s="8"/>
    </row>
    <row r="117" spans="1:10" s="1" customFormat="1" x14ac:dyDescent="0.25">
      <c r="A117" s="7">
        <f t="shared" si="1"/>
        <v>116</v>
      </c>
      <c r="B117" s="7" t="s">
        <v>11</v>
      </c>
      <c r="C117" s="7">
        <v>639</v>
      </c>
      <c r="D117" s="7">
        <v>2019</v>
      </c>
      <c r="E117" s="7" t="s">
        <v>13</v>
      </c>
      <c r="F117" s="7" t="s">
        <v>21</v>
      </c>
      <c r="G117" s="7">
        <v>5000</v>
      </c>
      <c r="H117" s="7"/>
      <c r="I117" s="7"/>
      <c r="J117" s="8"/>
    </row>
    <row r="118" spans="1:10" s="1" customFormat="1" x14ac:dyDescent="0.25">
      <c r="A118" s="7">
        <f t="shared" si="1"/>
        <v>117</v>
      </c>
      <c r="B118" s="7" t="s">
        <v>12</v>
      </c>
      <c r="C118" s="7">
        <v>1289</v>
      </c>
      <c r="D118" s="7">
        <v>2019</v>
      </c>
      <c r="E118" s="7" t="s">
        <v>13</v>
      </c>
      <c r="F118" s="7" t="s">
        <v>42</v>
      </c>
      <c r="G118" s="7">
        <v>5000</v>
      </c>
      <c r="H118" s="7"/>
      <c r="I118" s="7"/>
      <c r="J118" s="8"/>
    </row>
    <row r="119" spans="1:10" s="1" customFormat="1" x14ac:dyDescent="0.25">
      <c r="A119" s="7">
        <f t="shared" si="1"/>
        <v>118</v>
      </c>
      <c r="B119" s="7" t="s">
        <v>12</v>
      </c>
      <c r="C119" s="7">
        <v>1318</v>
      </c>
      <c r="D119" s="7">
        <v>2019</v>
      </c>
      <c r="E119" s="7" t="s">
        <v>13</v>
      </c>
      <c r="F119" s="7" t="s">
        <v>36</v>
      </c>
      <c r="G119" s="7">
        <v>5000</v>
      </c>
      <c r="H119" s="7"/>
      <c r="I119" s="7"/>
      <c r="J119" s="8"/>
    </row>
    <row r="120" spans="1:10" s="1" customFormat="1" x14ac:dyDescent="0.25">
      <c r="A120" s="7">
        <f t="shared" si="1"/>
        <v>119</v>
      </c>
      <c r="B120" s="7" t="s">
        <v>10</v>
      </c>
      <c r="C120" s="7">
        <v>3019</v>
      </c>
      <c r="D120" s="7">
        <v>2019</v>
      </c>
      <c r="E120" s="7" t="s">
        <v>13</v>
      </c>
      <c r="F120" s="7" t="s">
        <v>33</v>
      </c>
      <c r="G120" s="7">
        <v>5000</v>
      </c>
      <c r="H120" s="7"/>
      <c r="I120" s="7"/>
      <c r="J120" s="8"/>
    </row>
    <row r="121" spans="1:10" s="1" customFormat="1" x14ac:dyDescent="0.25">
      <c r="A121" s="7">
        <f t="shared" si="1"/>
        <v>120</v>
      </c>
      <c r="B121" s="7" t="s">
        <v>10</v>
      </c>
      <c r="C121" s="7">
        <v>6417</v>
      </c>
      <c r="D121" s="7">
        <v>2019</v>
      </c>
      <c r="E121" s="7" t="s">
        <v>13</v>
      </c>
      <c r="F121" s="7" t="s">
        <v>74</v>
      </c>
      <c r="G121" s="7">
        <v>5000</v>
      </c>
      <c r="H121" s="7"/>
      <c r="I121" s="7"/>
      <c r="J121" s="8"/>
    </row>
    <row r="122" spans="1:10" s="1" customFormat="1" x14ac:dyDescent="0.25">
      <c r="A122" s="7">
        <f t="shared" si="1"/>
        <v>121</v>
      </c>
      <c r="B122" s="7" t="s">
        <v>10</v>
      </c>
      <c r="C122" s="7">
        <v>7151</v>
      </c>
      <c r="D122" s="7">
        <v>2019</v>
      </c>
      <c r="E122" s="7" t="s">
        <v>14</v>
      </c>
      <c r="F122" s="7" t="s">
        <v>16</v>
      </c>
      <c r="G122" s="7">
        <v>10000</v>
      </c>
      <c r="H122" s="7"/>
      <c r="I122" s="7"/>
      <c r="J122" s="8"/>
    </row>
    <row r="123" spans="1:10" s="1" customFormat="1" x14ac:dyDescent="0.25">
      <c r="A123" s="7">
        <f t="shared" si="1"/>
        <v>122</v>
      </c>
      <c r="B123" s="7" t="s">
        <v>10</v>
      </c>
      <c r="C123" s="7">
        <v>7373</v>
      </c>
      <c r="D123" s="7">
        <v>2019</v>
      </c>
      <c r="E123" s="7" t="s">
        <v>13</v>
      </c>
      <c r="F123" s="7" t="s">
        <v>74</v>
      </c>
      <c r="G123" s="7">
        <v>5000</v>
      </c>
      <c r="H123" s="7"/>
      <c r="I123" s="7"/>
      <c r="J123" s="8"/>
    </row>
    <row r="124" spans="1:10" s="1" customFormat="1" x14ac:dyDescent="0.25">
      <c r="A124" s="7">
        <f t="shared" si="1"/>
        <v>123</v>
      </c>
      <c r="B124" s="7" t="s">
        <v>10</v>
      </c>
      <c r="C124" s="7">
        <v>9089</v>
      </c>
      <c r="D124" s="7">
        <v>2019</v>
      </c>
      <c r="E124" s="7" t="s">
        <v>13</v>
      </c>
      <c r="F124" s="7" t="s">
        <v>17</v>
      </c>
      <c r="G124" s="7">
        <v>5000</v>
      </c>
      <c r="H124" s="7"/>
      <c r="I124" s="7"/>
      <c r="J124" s="8"/>
    </row>
    <row r="125" spans="1:10" s="1" customFormat="1" x14ac:dyDescent="0.25">
      <c r="A125" s="7">
        <f t="shared" si="1"/>
        <v>124</v>
      </c>
      <c r="B125" s="7" t="s">
        <v>10</v>
      </c>
      <c r="C125" s="7">
        <v>9137</v>
      </c>
      <c r="D125" s="7">
        <v>2019</v>
      </c>
      <c r="E125" s="7" t="s">
        <v>13</v>
      </c>
      <c r="F125" s="7" t="s">
        <v>17</v>
      </c>
      <c r="G125" s="7">
        <v>5000</v>
      </c>
      <c r="H125" s="7"/>
      <c r="I125" s="7"/>
      <c r="J125" s="8"/>
    </row>
    <row r="126" spans="1:10" s="1" customFormat="1" x14ac:dyDescent="0.25">
      <c r="A126" s="7">
        <f t="shared" si="1"/>
        <v>125</v>
      </c>
      <c r="B126" s="7" t="s">
        <v>10</v>
      </c>
      <c r="C126" s="7">
        <v>9165</v>
      </c>
      <c r="D126" s="7">
        <v>2019</v>
      </c>
      <c r="E126" s="7" t="s">
        <v>13</v>
      </c>
      <c r="F126" s="7" t="s">
        <v>74</v>
      </c>
      <c r="G126" s="7">
        <v>5000</v>
      </c>
      <c r="H126" s="7"/>
      <c r="I126" s="7"/>
      <c r="J126" s="8"/>
    </row>
    <row r="127" spans="1:10" s="1" customFormat="1" x14ac:dyDescent="0.25">
      <c r="A127" s="7">
        <f t="shared" si="1"/>
        <v>126</v>
      </c>
      <c r="B127" s="7" t="s">
        <v>10</v>
      </c>
      <c r="C127" s="7">
        <v>9452</v>
      </c>
      <c r="D127" s="7">
        <v>2019</v>
      </c>
      <c r="E127" s="7" t="s">
        <v>13</v>
      </c>
      <c r="F127" s="7" t="s">
        <v>33</v>
      </c>
      <c r="G127" s="7">
        <v>5000</v>
      </c>
      <c r="H127" s="7"/>
      <c r="I127" s="7"/>
      <c r="J127" s="8"/>
    </row>
    <row r="128" spans="1:10" s="1" customFormat="1" x14ac:dyDescent="0.25">
      <c r="A128" s="7">
        <f t="shared" si="1"/>
        <v>127</v>
      </c>
      <c r="B128" s="7" t="s">
        <v>10</v>
      </c>
      <c r="C128" s="7">
        <v>9713</v>
      </c>
      <c r="D128" s="7">
        <v>2019</v>
      </c>
      <c r="E128" s="7" t="s">
        <v>14</v>
      </c>
      <c r="F128" s="7" t="s">
        <v>21</v>
      </c>
      <c r="G128" s="7">
        <v>10000</v>
      </c>
      <c r="H128" s="7"/>
      <c r="I128" s="7"/>
      <c r="J128" s="8"/>
    </row>
    <row r="129" spans="1:10" s="1" customFormat="1" x14ac:dyDescent="0.25">
      <c r="A129" s="7">
        <f t="shared" si="1"/>
        <v>128</v>
      </c>
      <c r="B129" s="7" t="s">
        <v>10</v>
      </c>
      <c r="C129" s="7">
        <v>9914</v>
      </c>
      <c r="D129" s="7">
        <v>2019</v>
      </c>
      <c r="E129" s="7" t="s">
        <v>13</v>
      </c>
      <c r="F129" s="7" t="s">
        <v>74</v>
      </c>
      <c r="G129" s="7">
        <v>5000</v>
      </c>
      <c r="H129" s="7"/>
      <c r="I129" s="7"/>
      <c r="J129" s="8"/>
    </row>
    <row r="130" spans="1:10" s="1" customFormat="1" x14ac:dyDescent="0.25">
      <c r="A130" s="7">
        <f t="shared" si="1"/>
        <v>129</v>
      </c>
      <c r="B130" s="7" t="s">
        <v>10</v>
      </c>
      <c r="C130" s="7">
        <v>10176</v>
      </c>
      <c r="D130" s="7">
        <v>2019</v>
      </c>
      <c r="E130" s="7" t="s">
        <v>13</v>
      </c>
      <c r="F130" s="7" t="s">
        <v>42</v>
      </c>
      <c r="G130" s="7">
        <v>5000</v>
      </c>
      <c r="H130" s="7"/>
      <c r="I130" s="7"/>
      <c r="J130" s="8"/>
    </row>
    <row r="131" spans="1:10" s="1" customFormat="1" x14ac:dyDescent="0.25">
      <c r="A131" s="7">
        <f t="shared" si="1"/>
        <v>130</v>
      </c>
      <c r="B131" s="7" t="s">
        <v>10</v>
      </c>
      <c r="C131" s="7">
        <v>10289</v>
      </c>
      <c r="D131" s="7">
        <v>2019</v>
      </c>
      <c r="E131" s="7" t="s">
        <v>13</v>
      </c>
      <c r="F131" s="7" t="s">
        <v>42</v>
      </c>
      <c r="G131" s="7">
        <v>5000</v>
      </c>
      <c r="H131" s="7"/>
      <c r="I131" s="7"/>
      <c r="J131" s="8"/>
    </row>
    <row r="132" spans="1:10" s="1" customFormat="1" x14ac:dyDescent="0.25">
      <c r="A132" s="7">
        <f t="shared" ref="A132:A192" si="2">A131+1</f>
        <v>131</v>
      </c>
      <c r="B132" s="7" t="s">
        <v>10</v>
      </c>
      <c r="C132" s="7">
        <v>10549</v>
      </c>
      <c r="D132" s="7">
        <v>2019</v>
      </c>
      <c r="E132" s="7" t="s">
        <v>13</v>
      </c>
      <c r="F132" s="7" t="s">
        <v>22</v>
      </c>
      <c r="G132" s="7">
        <v>5000</v>
      </c>
      <c r="H132" s="7"/>
      <c r="I132" s="7"/>
      <c r="J132" s="8"/>
    </row>
    <row r="133" spans="1:10" s="1" customFormat="1" x14ac:dyDescent="0.25">
      <c r="A133" s="7">
        <f t="shared" si="2"/>
        <v>132</v>
      </c>
      <c r="B133" s="7" t="s">
        <v>10</v>
      </c>
      <c r="C133" s="7">
        <v>10927</v>
      </c>
      <c r="D133" s="7">
        <v>2019</v>
      </c>
      <c r="E133" s="7" t="s">
        <v>13</v>
      </c>
      <c r="F133" s="7" t="s">
        <v>74</v>
      </c>
      <c r="G133" s="7">
        <v>5000</v>
      </c>
      <c r="H133" s="7"/>
      <c r="I133" s="7"/>
      <c r="J133" s="8"/>
    </row>
    <row r="134" spans="1:10" s="1" customFormat="1" x14ac:dyDescent="0.25">
      <c r="A134" s="7">
        <f t="shared" si="2"/>
        <v>133</v>
      </c>
      <c r="B134" s="7" t="s">
        <v>10</v>
      </c>
      <c r="C134" s="7">
        <v>11858</v>
      </c>
      <c r="D134" s="7">
        <v>2019</v>
      </c>
      <c r="E134" s="7" t="s">
        <v>13</v>
      </c>
      <c r="F134" s="7" t="s">
        <v>17</v>
      </c>
      <c r="G134" s="7">
        <v>5000</v>
      </c>
      <c r="H134" s="7"/>
      <c r="I134" s="7"/>
      <c r="J134" s="8"/>
    </row>
    <row r="135" spans="1:10" s="1" customFormat="1" x14ac:dyDescent="0.25">
      <c r="A135" s="7">
        <f t="shared" si="2"/>
        <v>134</v>
      </c>
      <c r="B135" s="7" t="s">
        <v>10</v>
      </c>
      <c r="C135" s="7">
        <v>12584</v>
      </c>
      <c r="D135" s="7">
        <v>2019</v>
      </c>
      <c r="E135" s="7" t="s">
        <v>13</v>
      </c>
      <c r="F135" s="7" t="s">
        <v>17</v>
      </c>
      <c r="G135" s="7">
        <v>5000</v>
      </c>
      <c r="H135" s="7"/>
      <c r="I135" s="7"/>
      <c r="J135" s="8"/>
    </row>
    <row r="136" spans="1:10" s="1" customFormat="1" x14ac:dyDescent="0.25">
      <c r="A136" s="7">
        <f t="shared" si="2"/>
        <v>135</v>
      </c>
      <c r="B136" s="7" t="s">
        <v>10</v>
      </c>
      <c r="C136" s="7">
        <v>12703</v>
      </c>
      <c r="D136" s="7">
        <v>2019</v>
      </c>
      <c r="E136" s="7" t="s">
        <v>13</v>
      </c>
      <c r="F136" s="7" t="s">
        <v>16</v>
      </c>
      <c r="G136" s="7">
        <v>5000</v>
      </c>
      <c r="H136" s="7"/>
      <c r="I136" s="7"/>
      <c r="J136" s="8"/>
    </row>
    <row r="137" spans="1:10" s="1" customFormat="1" x14ac:dyDescent="0.25">
      <c r="A137" s="7">
        <f t="shared" si="2"/>
        <v>136</v>
      </c>
      <c r="B137" s="7" t="s">
        <v>10</v>
      </c>
      <c r="C137" s="7">
        <v>12763</v>
      </c>
      <c r="D137" s="7">
        <v>2019</v>
      </c>
      <c r="E137" s="7" t="s">
        <v>13</v>
      </c>
      <c r="F137" s="7" t="s">
        <v>34</v>
      </c>
      <c r="G137" s="7">
        <v>5000</v>
      </c>
      <c r="H137" s="7"/>
      <c r="I137" s="7"/>
      <c r="J137" s="8"/>
    </row>
    <row r="138" spans="1:10" s="1" customFormat="1" x14ac:dyDescent="0.25">
      <c r="A138" s="7">
        <f t="shared" si="2"/>
        <v>137</v>
      </c>
      <c r="B138" s="7" t="s">
        <v>10</v>
      </c>
      <c r="C138" s="7">
        <v>12770</v>
      </c>
      <c r="D138" s="7">
        <v>2019</v>
      </c>
      <c r="E138" s="7" t="s">
        <v>13</v>
      </c>
      <c r="F138" s="7" t="s">
        <v>17</v>
      </c>
      <c r="G138" s="7">
        <v>5000</v>
      </c>
      <c r="H138" s="7"/>
      <c r="I138" s="7"/>
      <c r="J138" s="8"/>
    </row>
    <row r="139" spans="1:10" s="1" customFormat="1" x14ac:dyDescent="0.25">
      <c r="A139" s="7">
        <f t="shared" si="2"/>
        <v>138</v>
      </c>
      <c r="B139" s="7" t="s">
        <v>10</v>
      </c>
      <c r="C139" s="7">
        <v>12778</v>
      </c>
      <c r="D139" s="7">
        <v>2019</v>
      </c>
      <c r="E139" s="7" t="s">
        <v>35</v>
      </c>
      <c r="F139" s="7" t="s">
        <v>17</v>
      </c>
      <c r="G139" s="7">
        <v>5000</v>
      </c>
      <c r="H139" s="7"/>
      <c r="I139" s="7"/>
      <c r="J139" s="8"/>
    </row>
    <row r="140" spans="1:10" s="1" customFormat="1" x14ac:dyDescent="0.25">
      <c r="A140" s="7">
        <f t="shared" si="2"/>
        <v>139</v>
      </c>
      <c r="B140" s="7" t="s">
        <v>10</v>
      </c>
      <c r="C140" s="7">
        <v>12799</v>
      </c>
      <c r="D140" s="7">
        <v>2019</v>
      </c>
      <c r="E140" s="7" t="s">
        <v>13</v>
      </c>
      <c r="F140" s="7" t="s">
        <v>17</v>
      </c>
      <c r="G140" s="7">
        <v>5000</v>
      </c>
      <c r="H140" s="7"/>
      <c r="I140" s="7"/>
      <c r="J140" s="8"/>
    </row>
    <row r="141" spans="1:10" s="1" customFormat="1" x14ac:dyDescent="0.25">
      <c r="A141" s="7">
        <f t="shared" si="2"/>
        <v>140</v>
      </c>
      <c r="B141" s="7" t="s">
        <v>10</v>
      </c>
      <c r="C141" s="7">
        <v>12841</v>
      </c>
      <c r="D141" s="7">
        <v>2019</v>
      </c>
      <c r="E141" s="7" t="s">
        <v>13</v>
      </c>
      <c r="F141" s="7" t="s">
        <v>17</v>
      </c>
      <c r="G141" s="7">
        <v>5000</v>
      </c>
      <c r="H141" s="7"/>
      <c r="I141" s="7"/>
      <c r="J141" s="8"/>
    </row>
    <row r="142" spans="1:10" s="1" customFormat="1" x14ac:dyDescent="0.25">
      <c r="A142" s="7">
        <f t="shared" si="2"/>
        <v>141</v>
      </c>
      <c r="B142" s="7" t="s">
        <v>10</v>
      </c>
      <c r="C142" s="7">
        <v>13042</v>
      </c>
      <c r="D142" s="7">
        <v>2019</v>
      </c>
      <c r="E142" s="7" t="s">
        <v>13</v>
      </c>
      <c r="F142" s="7" t="s">
        <v>17</v>
      </c>
      <c r="G142" s="7">
        <v>5000</v>
      </c>
      <c r="H142" s="7"/>
      <c r="I142" s="7"/>
      <c r="J142" s="8"/>
    </row>
    <row r="143" spans="1:10" s="1" customFormat="1" x14ac:dyDescent="0.25">
      <c r="A143" s="7">
        <f t="shared" si="2"/>
        <v>142</v>
      </c>
      <c r="B143" s="7" t="s">
        <v>10</v>
      </c>
      <c r="C143" s="7">
        <v>13068</v>
      </c>
      <c r="D143" s="7">
        <v>2019</v>
      </c>
      <c r="E143" s="7" t="s">
        <v>13</v>
      </c>
      <c r="F143" s="7" t="s">
        <v>17</v>
      </c>
      <c r="G143" s="7">
        <v>5000</v>
      </c>
      <c r="H143" s="7"/>
      <c r="I143" s="7"/>
      <c r="J143" s="8"/>
    </row>
    <row r="144" spans="1:10" s="1" customFormat="1" x14ac:dyDescent="0.25">
      <c r="A144" s="7">
        <f t="shared" si="2"/>
        <v>143</v>
      </c>
      <c r="B144" s="7" t="s">
        <v>10</v>
      </c>
      <c r="C144" s="7">
        <v>13115</v>
      </c>
      <c r="D144" s="7">
        <v>2019</v>
      </c>
      <c r="E144" s="7" t="s">
        <v>13</v>
      </c>
      <c r="F144" s="7" t="s">
        <v>17</v>
      </c>
      <c r="G144" s="7">
        <v>5000</v>
      </c>
      <c r="H144" s="7"/>
      <c r="I144" s="7"/>
      <c r="J144" s="8"/>
    </row>
    <row r="145" spans="1:10" s="1" customFormat="1" x14ac:dyDescent="0.25">
      <c r="A145" s="7">
        <f t="shared" si="2"/>
        <v>144</v>
      </c>
      <c r="B145" s="7" t="s">
        <v>10</v>
      </c>
      <c r="C145" s="7">
        <v>13268</v>
      </c>
      <c r="D145" s="7">
        <v>2019</v>
      </c>
      <c r="E145" s="7" t="s">
        <v>13</v>
      </c>
      <c r="F145" s="7" t="s">
        <v>74</v>
      </c>
      <c r="G145" s="7">
        <v>5000</v>
      </c>
      <c r="H145" s="7"/>
      <c r="I145" s="7"/>
      <c r="J145" s="8"/>
    </row>
    <row r="146" spans="1:10" s="1" customFormat="1" x14ac:dyDescent="0.25">
      <c r="A146" s="7">
        <f t="shared" si="2"/>
        <v>145</v>
      </c>
      <c r="B146" s="7" t="s">
        <v>10</v>
      </c>
      <c r="C146" s="7">
        <v>13330</v>
      </c>
      <c r="D146" s="7">
        <v>2019</v>
      </c>
      <c r="E146" s="7" t="s">
        <v>13</v>
      </c>
      <c r="F146" s="7" t="s">
        <v>74</v>
      </c>
      <c r="G146" s="7">
        <v>5000</v>
      </c>
      <c r="H146" s="7"/>
      <c r="I146" s="7"/>
      <c r="J146" s="8"/>
    </row>
    <row r="147" spans="1:10" s="1" customFormat="1" x14ac:dyDescent="0.25">
      <c r="A147" s="7">
        <f t="shared" si="2"/>
        <v>146</v>
      </c>
      <c r="B147" s="7" t="s">
        <v>10</v>
      </c>
      <c r="C147" s="7">
        <v>13407</v>
      </c>
      <c r="D147" s="7">
        <v>2019</v>
      </c>
      <c r="E147" s="7" t="s">
        <v>13</v>
      </c>
      <c r="F147" s="7" t="s">
        <v>17</v>
      </c>
      <c r="G147" s="7">
        <v>5000</v>
      </c>
      <c r="H147" s="7"/>
      <c r="I147" s="7"/>
      <c r="J147" s="8"/>
    </row>
    <row r="148" spans="1:10" s="1" customFormat="1" x14ac:dyDescent="0.25">
      <c r="A148" s="7">
        <f t="shared" si="2"/>
        <v>147</v>
      </c>
      <c r="B148" s="7" t="s">
        <v>10</v>
      </c>
      <c r="C148" s="7">
        <v>13431</v>
      </c>
      <c r="D148" s="7">
        <v>2019</v>
      </c>
      <c r="E148" s="7" t="s">
        <v>13</v>
      </c>
      <c r="F148" s="7" t="s">
        <v>17</v>
      </c>
      <c r="G148" s="7">
        <v>5000</v>
      </c>
      <c r="H148" s="7"/>
      <c r="I148" s="7"/>
      <c r="J148" s="8"/>
    </row>
    <row r="149" spans="1:10" s="1" customFormat="1" x14ac:dyDescent="0.25">
      <c r="A149" s="7">
        <f t="shared" si="2"/>
        <v>148</v>
      </c>
      <c r="B149" s="7" t="s">
        <v>10</v>
      </c>
      <c r="C149" s="7">
        <v>13580</v>
      </c>
      <c r="D149" s="7">
        <v>2019</v>
      </c>
      <c r="E149" s="7" t="s">
        <v>43</v>
      </c>
      <c r="F149" s="7" t="s">
        <v>36</v>
      </c>
      <c r="G149" s="7">
        <v>12000</v>
      </c>
      <c r="H149" s="7"/>
      <c r="I149" s="7"/>
      <c r="J149" s="8"/>
    </row>
    <row r="150" spans="1:10" s="1" customFormat="1" x14ac:dyDescent="0.25">
      <c r="A150" s="7">
        <f t="shared" si="2"/>
        <v>149</v>
      </c>
      <c r="B150" s="7" t="s">
        <v>10</v>
      </c>
      <c r="C150" s="7">
        <v>13580</v>
      </c>
      <c r="D150" s="7">
        <v>2019</v>
      </c>
      <c r="E150" s="7" t="s">
        <v>70</v>
      </c>
      <c r="F150" s="7" t="s">
        <v>36</v>
      </c>
      <c r="G150" s="7">
        <v>10000</v>
      </c>
      <c r="H150" s="7"/>
      <c r="I150" s="7"/>
      <c r="J150" s="8"/>
    </row>
    <row r="151" spans="1:10" x14ac:dyDescent="0.25">
      <c r="A151" s="7">
        <f t="shared" si="2"/>
        <v>150</v>
      </c>
      <c r="B151" s="7" t="s">
        <v>10</v>
      </c>
      <c r="C151" s="7">
        <v>13714</v>
      </c>
      <c r="D151" s="7">
        <v>2019</v>
      </c>
      <c r="E151" s="7" t="s">
        <v>13</v>
      </c>
      <c r="F151" s="7" t="s">
        <v>17</v>
      </c>
      <c r="G151" s="7">
        <v>5000</v>
      </c>
      <c r="H151" s="7"/>
      <c r="I151" s="7"/>
      <c r="J151" s="8"/>
    </row>
    <row r="152" spans="1:10" x14ac:dyDescent="0.25">
      <c r="A152" s="7">
        <f t="shared" si="2"/>
        <v>151</v>
      </c>
      <c r="B152" s="7" t="s">
        <v>10</v>
      </c>
      <c r="C152" s="7">
        <v>13724</v>
      </c>
      <c r="D152" s="7">
        <v>2019</v>
      </c>
      <c r="E152" s="7" t="s">
        <v>13</v>
      </c>
      <c r="F152" s="7" t="s">
        <v>17</v>
      </c>
      <c r="G152" s="7">
        <v>5000</v>
      </c>
      <c r="H152" s="7"/>
      <c r="I152" s="7"/>
      <c r="J152" s="8"/>
    </row>
    <row r="153" spans="1:10" x14ac:dyDescent="0.25">
      <c r="A153" s="7">
        <f t="shared" si="2"/>
        <v>152</v>
      </c>
      <c r="B153" s="7" t="s">
        <v>10</v>
      </c>
      <c r="C153" s="7">
        <v>13747</v>
      </c>
      <c r="D153" s="7">
        <v>2019</v>
      </c>
      <c r="E153" s="7" t="s">
        <v>13</v>
      </c>
      <c r="F153" s="7" t="s">
        <v>19</v>
      </c>
      <c r="G153" s="7">
        <v>5000</v>
      </c>
      <c r="H153" s="7"/>
      <c r="I153" s="7"/>
      <c r="J153" s="8"/>
    </row>
    <row r="154" spans="1:10" x14ac:dyDescent="0.25">
      <c r="A154" s="7">
        <f t="shared" si="2"/>
        <v>153</v>
      </c>
      <c r="B154" s="7" t="s">
        <v>10</v>
      </c>
      <c r="C154" s="7">
        <v>13902</v>
      </c>
      <c r="D154" s="7">
        <v>2019</v>
      </c>
      <c r="E154" s="7" t="s">
        <v>13</v>
      </c>
      <c r="F154" s="7" t="s">
        <v>74</v>
      </c>
      <c r="G154" s="7">
        <v>5000</v>
      </c>
      <c r="H154" s="7"/>
      <c r="I154" s="7"/>
      <c r="J154" s="8"/>
    </row>
    <row r="155" spans="1:10" x14ac:dyDescent="0.25">
      <c r="A155" s="7">
        <f t="shared" si="2"/>
        <v>154</v>
      </c>
      <c r="B155" s="7" t="s">
        <v>10</v>
      </c>
      <c r="C155" s="7">
        <v>13978</v>
      </c>
      <c r="D155" s="7">
        <v>2019</v>
      </c>
      <c r="E155" s="7" t="s">
        <v>13</v>
      </c>
      <c r="F155" s="7" t="s">
        <v>17</v>
      </c>
      <c r="G155" s="7">
        <v>5000</v>
      </c>
      <c r="H155" s="7"/>
      <c r="I155" s="7"/>
      <c r="J155" s="8"/>
    </row>
    <row r="156" spans="1:10" x14ac:dyDescent="0.25">
      <c r="A156" s="7">
        <f t="shared" si="2"/>
        <v>155</v>
      </c>
      <c r="B156" s="7" t="s">
        <v>10</v>
      </c>
      <c r="C156" s="7">
        <v>13984</v>
      </c>
      <c r="D156" s="7">
        <v>2019</v>
      </c>
      <c r="E156" s="7" t="s">
        <v>13</v>
      </c>
      <c r="F156" s="7" t="s">
        <v>36</v>
      </c>
      <c r="G156" s="7">
        <v>5000</v>
      </c>
      <c r="H156" s="7"/>
      <c r="I156" s="7"/>
      <c r="J156" s="8"/>
    </row>
    <row r="157" spans="1:10" x14ac:dyDescent="0.25">
      <c r="A157" s="7">
        <f t="shared" si="2"/>
        <v>156</v>
      </c>
      <c r="B157" s="7" t="s">
        <v>10</v>
      </c>
      <c r="C157" s="7">
        <v>13993</v>
      </c>
      <c r="D157" s="7">
        <v>2019</v>
      </c>
      <c r="E157" s="7" t="s">
        <v>13</v>
      </c>
      <c r="F157" s="7" t="s">
        <v>17</v>
      </c>
      <c r="G157" s="7">
        <v>5000</v>
      </c>
      <c r="H157" s="7"/>
      <c r="I157" s="7"/>
      <c r="J157" s="8"/>
    </row>
    <row r="158" spans="1:10" x14ac:dyDescent="0.25">
      <c r="A158" s="7">
        <f t="shared" si="2"/>
        <v>157</v>
      </c>
      <c r="B158" s="7" t="s">
        <v>10</v>
      </c>
      <c r="C158" s="7">
        <v>13994</v>
      </c>
      <c r="D158" s="7">
        <v>2019</v>
      </c>
      <c r="E158" s="7" t="s">
        <v>13</v>
      </c>
      <c r="F158" s="7" t="s">
        <v>17</v>
      </c>
      <c r="G158" s="7">
        <v>5000</v>
      </c>
      <c r="H158" s="7"/>
      <c r="I158" s="7"/>
      <c r="J158" s="8"/>
    </row>
    <row r="159" spans="1:10" x14ac:dyDescent="0.25">
      <c r="A159" s="7">
        <f t="shared" si="2"/>
        <v>158</v>
      </c>
      <c r="B159" s="7" t="s">
        <v>10</v>
      </c>
      <c r="C159" s="7">
        <v>14004</v>
      </c>
      <c r="D159" s="7">
        <v>2019</v>
      </c>
      <c r="E159" s="7" t="s">
        <v>13</v>
      </c>
      <c r="F159" s="7" t="s">
        <v>17</v>
      </c>
      <c r="G159" s="7">
        <v>5000</v>
      </c>
      <c r="H159" s="7"/>
      <c r="I159" s="7"/>
      <c r="J159" s="8"/>
    </row>
    <row r="160" spans="1:10" x14ac:dyDescent="0.25">
      <c r="A160" s="7">
        <f t="shared" si="2"/>
        <v>159</v>
      </c>
      <c r="B160" s="7" t="s">
        <v>10</v>
      </c>
      <c r="C160" s="7">
        <v>14037</v>
      </c>
      <c r="D160" s="7">
        <v>2019</v>
      </c>
      <c r="E160" s="7" t="s">
        <v>13</v>
      </c>
      <c r="F160" s="7" t="s">
        <v>34</v>
      </c>
      <c r="G160" s="7">
        <v>5000</v>
      </c>
      <c r="H160" s="7"/>
      <c r="I160" s="7"/>
      <c r="J160" s="8"/>
    </row>
    <row r="161" spans="1:10" x14ac:dyDescent="0.25">
      <c r="A161" s="7">
        <f t="shared" si="2"/>
        <v>160</v>
      </c>
      <c r="B161" s="7" t="s">
        <v>10</v>
      </c>
      <c r="C161" s="7">
        <v>14085</v>
      </c>
      <c r="D161" s="7">
        <v>2019</v>
      </c>
      <c r="E161" s="7" t="s">
        <v>13</v>
      </c>
      <c r="F161" s="7" t="s">
        <v>36</v>
      </c>
      <c r="G161" s="7">
        <v>5000</v>
      </c>
      <c r="H161" s="7"/>
      <c r="I161" s="7"/>
      <c r="J161" s="8"/>
    </row>
    <row r="162" spans="1:10" x14ac:dyDescent="0.25">
      <c r="A162" s="7">
        <f t="shared" si="2"/>
        <v>161</v>
      </c>
      <c r="B162" s="7" t="s">
        <v>10</v>
      </c>
      <c r="C162" s="7">
        <v>14109</v>
      </c>
      <c r="D162" s="7">
        <v>2019</v>
      </c>
      <c r="E162" s="7" t="s">
        <v>13</v>
      </c>
      <c r="F162" s="7" t="s">
        <v>37</v>
      </c>
      <c r="G162" s="7">
        <v>5000</v>
      </c>
      <c r="H162" s="7"/>
      <c r="I162" s="7"/>
      <c r="J162" s="8"/>
    </row>
    <row r="163" spans="1:10" x14ac:dyDescent="0.25">
      <c r="A163" s="7">
        <f t="shared" si="2"/>
        <v>162</v>
      </c>
      <c r="B163" s="7" t="s">
        <v>10</v>
      </c>
      <c r="C163" s="7">
        <v>14130</v>
      </c>
      <c r="D163" s="7">
        <v>2019</v>
      </c>
      <c r="E163" s="7" t="s">
        <v>13</v>
      </c>
      <c r="F163" s="7" t="s">
        <v>17</v>
      </c>
      <c r="G163" s="7">
        <v>5000</v>
      </c>
      <c r="H163" s="7"/>
      <c r="I163" s="7"/>
      <c r="J163" s="8"/>
    </row>
    <row r="164" spans="1:10" x14ac:dyDescent="0.25">
      <c r="A164" s="7">
        <f t="shared" si="2"/>
        <v>163</v>
      </c>
      <c r="B164" s="7" t="s">
        <v>10</v>
      </c>
      <c r="C164" s="7">
        <v>14238</v>
      </c>
      <c r="D164" s="7">
        <v>2019</v>
      </c>
      <c r="E164" s="7" t="s">
        <v>13</v>
      </c>
      <c r="F164" s="7" t="s">
        <v>34</v>
      </c>
      <c r="G164" s="7">
        <v>5000</v>
      </c>
      <c r="H164" s="7"/>
      <c r="I164" s="7"/>
      <c r="J164" s="8"/>
    </row>
    <row r="165" spans="1:10" x14ac:dyDescent="0.25">
      <c r="A165" s="7">
        <f t="shared" si="2"/>
        <v>164</v>
      </c>
      <c r="B165" s="7" t="s">
        <v>10</v>
      </c>
      <c r="C165" s="7">
        <v>14558</v>
      </c>
      <c r="D165" s="7">
        <v>2019</v>
      </c>
      <c r="E165" s="7" t="s">
        <v>13</v>
      </c>
      <c r="F165" s="7" t="s">
        <v>17</v>
      </c>
      <c r="G165" s="7">
        <v>5000</v>
      </c>
      <c r="H165" s="7"/>
      <c r="I165" s="7"/>
      <c r="J165" s="8"/>
    </row>
    <row r="166" spans="1:10" x14ac:dyDescent="0.25">
      <c r="A166" s="7">
        <f t="shared" si="2"/>
        <v>165</v>
      </c>
      <c r="B166" s="7" t="s">
        <v>10</v>
      </c>
      <c r="C166" s="7">
        <v>15818</v>
      </c>
      <c r="D166" s="7">
        <v>2019</v>
      </c>
      <c r="E166" s="7" t="s">
        <v>13</v>
      </c>
      <c r="F166" s="7" t="s">
        <v>17</v>
      </c>
      <c r="G166" s="7">
        <v>5000</v>
      </c>
      <c r="H166" s="7"/>
      <c r="I166" s="7"/>
      <c r="J166" s="8"/>
    </row>
    <row r="167" spans="1:10" x14ac:dyDescent="0.25">
      <c r="A167" s="7">
        <f t="shared" si="2"/>
        <v>166</v>
      </c>
      <c r="B167" s="7" t="s">
        <v>10</v>
      </c>
      <c r="C167" s="7">
        <v>15840</v>
      </c>
      <c r="D167" s="7">
        <v>2019</v>
      </c>
      <c r="E167" s="7" t="s">
        <v>13</v>
      </c>
      <c r="F167" s="7" t="s">
        <v>74</v>
      </c>
      <c r="G167" s="7">
        <v>5000</v>
      </c>
      <c r="H167" s="7"/>
      <c r="I167" s="7"/>
      <c r="J167" s="8"/>
    </row>
    <row r="168" spans="1:10" x14ac:dyDescent="0.25">
      <c r="A168" s="7">
        <f t="shared" si="2"/>
        <v>167</v>
      </c>
      <c r="B168" s="7" t="s">
        <v>10</v>
      </c>
      <c r="C168" s="7">
        <v>17303</v>
      </c>
      <c r="D168" s="7">
        <v>2019</v>
      </c>
      <c r="E168" s="7" t="s">
        <v>13</v>
      </c>
      <c r="F168" s="7" t="s">
        <v>19</v>
      </c>
      <c r="G168" s="7">
        <v>5000</v>
      </c>
      <c r="H168" s="7"/>
      <c r="I168" s="7"/>
      <c r="J168" s="8"/>
    </row>
    <row r="169" spans="1:10" x14ac:dyDescent="0.25">
      <c r="A169" s="7">
        <f t="shared" si="2"/>
        <v>168</v>
      </c>
      <c r="B169" s="7" t="s">
        <v>10</v>
      </c>
      <c r="C169" s="7">
        <v>19906</v>
      </c>
      <c r="D169" s="7">
        <v>2019</v>
      </c>
      <c r="E169" s="7" t="s">
        <v>13</v>
      </c>
      <c r="F169" s="7" t="s">
        <v>17</v>
      </c>
      <c r="G169" s="7">
        <v>5000</v>
      </c>
      <c r="H169" s="7"/>
      <c r="I169" s="7"/>
      <c r="J169" s="8"/>
    </row>
    <row r="170" spans="1:10" x14ac:dyDescent="0.25">
      <c r="A170" s="7">
        <f t="shared" si="2"/>
        <v>169</v>
      </c>
      <c r="B170" s="7" t="s">
        <v>10</v>
      </c>
      <c r="C170" s="7">
        <v>19939</v>
      </c>
      <c r="D170" s="7">
        <v>2019</v>
      </c>
      <c r="E170" s="7" t="s">
        <v>13</v>
      </c>
      <c r="F170" s="7" t="s">
        <v>17</v>
      </c>
      <c r="G170" s="7">
        <v>5000</v>
      </c>
      <c r="H170" s="7"/>
      <c r="I170" s="7"/>
      <c r="J170" s="8"/>
    </row>
    <row r="171" spans="1:10" x14ac:dyDescent="0.25">
      <c r="A171" s="7">
        <f t="shared" si="2"/>
        <v>170</v>
      </c>
      <c r="B171" s="7" t="s">
        <v>10</v>
      </c>
      <c r="C171" s="7">
        <v>20360</v>
      </c>
      <c r="D171" s="7">
        <v>2019</v>
      </c>
      <c r="E171" s="7" t="s">
        <v>14</v>
      </c>
      <c r="F171" s="7" t="s">
        <v>22</v>
      </c>
      <c r="G171" s="7">
        <v>10000</v>
      </c>
      <c r="H171" s="7"/>
      <c r="I171" s="7"/>
      <c r="J171" s="8"/>
    </row>
    <row r="172" spans="1:10" x14ac:dyDescent="0.25">
      <c r="A172" s="7">
        <f t="shared" si="2"/>
        <v>171</v>
      </c>
      <c r="B172" s="7" t="s">
        <v>10</v>
      </c>
      <c r="C172" s="7">
        <v>20419</v>
      </c>
      <c r="D172" s="7">
        <v>2019</v>
      </c>
      <c r="E172" s="7" t="s">
        <v>13</v>
      </c>
      <c r="F172" s="7" t="s">
        <v>74</v>
      </c>
      <c r="G172" s="7">
        <v>5000</v>
      </c>
      <c r="H172" s="7"/>
      <c r="I172" s="7"/>
      <c r="J172" s="8"/>
    </row>
    <row r="173" spans="1:10" x14ac:dyDescent="0.25">
      <c r="A173" s="7">
        <f t="shared" si="2"/>
        <v>172</v>
      </c>
      <c r="B173" s="7" t="s">
        <v>10</v>
      </c>
      <c r="C173" s="7">
        <v>22127</v>
      </c>
      <c r="D173" s="7">
        <v>2019</v>
      </c>
      <c r="E173" s="7" t="s">
        <v>14</v>
      </c>
      <c r="F173" s="7" t="s">
        <v>75</v>
      </c>
      <c r="G173" s="7">
        <v>10000</v>
      </c>
      <c r="H173" s="7"/>
      <c r="I173" s="7"/>
      <c r="J173" s="8"/>
    </row>
    <row r="174" spans="1:10" x14ac:dyDescent="0.25">
      <c r="A174" s="7">
        <f t="shared" si="2"/>
        <v>173</v>
      </c>
      <c r="B174" s="7" t="s">
        <v>10</v>
      </c>
      <c r="C174" s="7">
        <v>22406</v>
      </c>
      <c r="D174" s="7">
        <v>2019</v>
      </c>
      <c r="E174" s="7" t="s">
        <v>14</v>
      </c>
      <c r="F174" s="7" t="s">
        <v>38</v>
      </c>
      <c r="G174" s="7">
        <v>10000</v>
      </c>
      <c r="H174" s="7"/>
      <c r="I174" s="7"/>
      <c r="J174" s="8"/>
    </row>
    <row r="175" spans="1:10" x14ac:dyDescent="0.25">
      <c r="A175" s="7">
        <f t="shared" si="2"/>
        <v>174</v>
      </c>
      <c r="B175" s="7" t="s">
        <v>10</v>
      </c>
      <c r="C175" s="7">
        <v>23225</v>
      </c>
      <c r="D175" s="7">
        <v>2019</v>
      </c>
      <c r="E175" s="7" t="s">
        <v>13</v>
      </c>
      <c r="F175" s="7" t="s">
        <v>41</v>
      </c>
      <c r="G175" s="7">
        <v>5000</v>
      </c>
      <c r="H175" s="7"/>
      <c r="I175" s="7"/>
      <c r="J175" s="8"/>
    </row>
    <row r="176" spans="1:10" x14ac:dyDescent="0.25">
      <c r="A176" s="7">
        <f t="shared" si="2"/>
        <v>175</v>
      </c>
      <c r="B176" s="7" t="s">
        <v>10</v>
      </c>
      <c r="C176" s="7">
        <v>23337</v>
      </c>
      <c r="D176" s="7">
        <v>2019</v>
      </c>
      <c r="E176" s="7" t="s">
        <v>13</v>
      </c>
      <c r="F176" s="7" t="s">
        <v>41</v>
      </c>
      <c r="G176" s="7">
        <v>5000</v>
      </c>
      <c r="H176" s="7"/>
      <c r="I176" s="7"/>
      <c r="J176" s="8"/>
    </row>
    <row r="177" spans="1:10" x14ac:dyDescent="0.25">
      <c r="A177" s="7">
        <f t="shared" si="2"/>
        <v>176</v>
      </c>
      <c r="B177" s="7" t="s">
        <v>10</v>
      </c>
      <c r="C177" s="7">
        <v>23366</v>
      </c>
      <c r="D177" s="7">
        <v>2019</v>
      </c>
      <c r="E177" s="7" t="s">
        <v>13</v>
      </c>
      <c r="F177" s="7" t="s">
        <v>41</v>
      </c>
      <c r="G177" s="7">
        <v>5000</v>
      </c>
      <c r="H177" s="7"/>
      <c r="I177" s="7"/>
      <c r="J177" s="8"/>
    </row>
    <row r="178" spans="1:10" x14ac:dyDescent="0.25">
      <c r="A178" s="7">
        <f t="shared" si="2"/>
        <v>177</v>
      </c>
      <c r="B178" s="7" t="s">
        <v>10</v>
      </c>
      <c r="C178" s="7">
        <v>23706</v>
      </c>
      <c r="D178" s="7">
        <v>2019</v>
      </c>
      <c r="E178" s="7" t="s">
        <v>13</v>
      </c>
      <c r="F178" s="7" t="s">
        <v>16</v>
      </c>
      <c r="G178" s="7">
        <v>5000</v>
      </c>
      <c r="H178" s="7"/>
      <c r="I178" s="7"/>
      <c r="J178" s="8"/>
    </row>
    <row r="179" spans="1:10" x14ac:dyDescent="0.25">
      <c r="A179" s="7">
        <f t="shared" si="2"/>
        <v>178</v>
      </c>
      <c r="B179" s="7" t="s">
        <v>10</v>
      </c>
      <c r="C179" s="7">
        <v>23850</v>
      </c>
      <c r="D179" s="7">
        <v>2019</v>
      </c>
      <c r="E179" s="7" t="s">
        <v>14</v>
      </c>
      <c r="F179" s="7" t="s">
        <v>19</v>
      </c>
      <c r="G179" s="7">
        <v>10000</v>
      </c>
      <c r="H179" s="7"/>
      <c r="I179" s="7"/>
      <c r="J179" s="8"/>
    </row>
    <row r="180" spans="1:10" x14ac:dyDescent="0.25">
      <c r="A180" s="7">
        <f t="shared" si="2"/>
        <v>179</v>
      </c>
      <c r="B180" s="7" t="s">
        <v>10</v>
      </c>
      <c r="C180" s="7">
        <v>23930</v>
      </c>
      <c r="D180" s="7">
        <v>2019</v>
      </c>
      <c r="E180" s="7" t="s">
        <v>13</v>
      </c>
      <c r="F180" s="7" t="s">
        <v>19</v>
      </c>
      <c r="G180" s="7">
        <v>5000</v>
      </c>
      <c r="H180" s="7"/>
      <c r="I180" s="7"/>
      <c r="J180" s="8"/>
    </row>
    <row r="181" spans="1:10" x14ac:dyDescent="0.25">
      <c r="A181" s="7">
        <f t="shared" si="2"/>
        <v>180</v>
      </c>
      <c r="B181" s="7" t="s">
        <v>10</v>
      </c>
      <c r="C181" s="7">
        <v>24339</v>
      </c>
      <c r="D181" s="7">
        <v>2019</v>
      </c>
      <c r="E181" s="7" t="s">
        <v>13</v>
      </c>
      <c r="F181" s="7" t="s">
        <v>22</v>
      </c>
      <c r="G181" s="7">
        <v>5000</v>
      </c>
      <c r="H181" s="7"/>
      <c r="I181" s="7"/>
      <c r="J181" s="8"/>
    </row>
    <row r="182" spans="1:10" x14ac:dyDescent="0.25">
      <c r="A182" s="7">
        <f t="shared" si="2"/>
        <v>181</v>
      </c>
      <c r="B182" s="7" t="s">
        <v>10</v>
      </c>
      <c r="C182" s="7">
        <v>25006</v>
      </c>
      <c r="D182" s="7">
        <v>2019</v>
      </c>
      <c r="E182" s="7" t="s">
        <v>13</v>
      </c>
      <c r="F182" s="7" t="s">
        <v>74</v>
      </c>
      <c r="G182" s="7">
        <v>5000</v>
      </c>
      <c r="H182" s="7"/>
      <c r="I182" s="7"/>
      <c r="J182" s="8"/>
    </row>
    <row r="183" spans="1:10" x14ac:dyDescent="0.25">
      <c r="A183" s="7">
        <f t="shared" si="2"/>
        <v>182</v>
      </c>
      <c r="B183" s="7" t="s">
        <v>10</v>
      </c>
      <c r="C183" s="7">
        <v>25127</v>
      </c>
      <c r="D183" s="7">
        <v>2019</v>
      </c>
      <c r="E183" s="7" t="s">
        <v>13</v>
      </c>
      <c r="F183" s="7" t="s">
        <v>42</v>
      </c>
      <c r="G183" s="7">
        <v>5000</v>
      </c>
      <c r="H183" s="7"/>
      <c r="I183" s="7"/>
      <c r="J183" s="8"/>
    </row>
    <row r="184" spans="1:10" x14ac:dyDescent="0.25">
      <c r="A184" s="7">
        <f t="shared" si="2"/>
        <v>183</v>
      </c>
      <c r="B184" s="7" t="s">
        <v>10</v>
      </c>
      <c r="C184" s="7">
        <v>25278</v>
      </c>
      <c r="D184" s="7">
        <v>2019</v>
      </c>
      <c r="E184" s="7" t="s">
        <v>13</v>
      </c>
      <c r="F184" s="7" t="s">
        <v>33</v>
      </c>
      <c r="G184" s="7">
        <v>5000</v>
      </c>
      <c r="H184" s="7"/>
      <c r="I184" s="7"/>
      <c r="J184" s="8"/>
    </row>
    <row r="185" spans="1:10" x14ac:dyDescent="0.25">
      <c r="A185" s="7">
        <f t="shared" si="2"/>
        <v>184</v>
      </c>
      <c r="B185" s="7" t="s">
        <v>10</v>
      </c>
      <c r="C185" s="7">
        <v>25521</v>
      </c>
      <c r="D185" s="7">
        <v>2019</v>
      </c>
      <c r="E185" s="7" t="s">
        <v>13</v>
      </c>
      <c r="F185" s="7" t="s">
        <v>36</v>
      </c>
      <c r="G185" s="7">
        <v>5000</v>
      </c>
      <c r="H185" s="7"/>
      <c r="I185" s="7"/>
      <c r="J185" s="8"/>
    </row>
    <row r="186" spans="1:10" x14ac:dyDescent="0.25">
      <c r="A186" s="7">
        <f t="shared" si="2"/>
        <v>185</v>
      </c>
      <c r="B186" s="7" t="s">
        <v>10</v>
      </c>
      <c r="C186" s="7">
        <v>26189</v>
      </c>
      <c r="D186" s="7">
        <v>2019</v>
      </c>
      <c r="E186" s="7" t="s">
        <v>68</v>
      </c>
      <c r="F186" s="7" t="s">
        <v>44</v>
      </c>
      <c r="G186" s="7">
        <v>10000</v>
      </c>
      <c r="H186" s="7"/>
      <c r="I186" s="7"/>
      <c r="J186" s="8"/>
    </row>
    <row r="187" spans="1:10" x14ac:dyDescent="0.25">
      <c r="A187" s="7">
        <f t="shared" si="2"/>
        <v>186</v>
      </c>
      <c r="B187" s="7" t="s">
        <v>10</v>
      </c>
      <c r="C187" s="7">
        <v>26926</v>
      </c>
      <c r="D187" s="7">
        <v>2019</v>
      </c>
      <c r="E187" s="7" t="s">
        <v>13</v>
      </c>
      <c r="F187" s="7" t="s">
        <v>21</v>
      </c>
      <c r="G187" s="7">
        <v>5000</v>
      </c>
      <c r="H187" s="7"/>
      <c r="I187" s="7"/>
      <c r="J187" s="8"/>
    </row>
    <row r="188" spans="1:10" x14ac:dyDescent="0.25">
      <c r="A188" s="7">
        <f t="shared" si="2"/>
        <v>187</v>
      </c>
      <c r="B188" s="7" t="s">
        <v>10</v>
      </c>
      <c r="C188" s="7">
        <v>28254</v>
      </c>
      <c r="D188" s="7">
        <v>2019</v>
      </c>
      <c r="E188" s="7" t="s">
        <v>43</v>
      </c>
      <c r="F188" s="7" t="s">
        <v>44</v>
      </c>
      <c r="G188" s="7">
        <v>12000</v>
      </c>
      <c r="H188" s="7"/>
      <c r="I188" s="7"/>
      <c r="J188" s="8"/>
    </row>
    <row r="189" spans="1:10" x14ac:dyDescent="0.25">
      <c r="A189" s="7">
        <f t="shared" si="2"/>
        <v>188</v>
      </c>
      <c r="B189" s="7" t="s">
        <v>10</v>
      </c>
      <c r="C189" s="7">
        <v>28257</v>
      </c>
      <c r="D189" s="7">
        <v>2019</v>
      </c>
      <c r="E189" s="7" t="s">
        <v>43</v>
      </c>
      <c r="F189" s="7" t="s">
        <v>44</v>
      </c>
      <c r="G189" s="7">
        <v>12000</v>
      </c>
      <c r="H189" s="7"/>
      <c r="I189" s="7"/>
      <c r="J189" s="8"/>
    </row>
    <row r="190" spans="1:10" x14ac:dyDescent="0.25">
      <c r="A190" s="7">
        <f t="shared" si="2"/>
        <v>189</v>
      </c>
      <c r="B190" s="7" t="s">
        <v>10</v>
      </c>
      <c r="C190" s="7">
        <v>28339</v>
      </c>
      <c r="D190" s="7">
        <v>2019</v>
      </c>
      <c r="E190" s="7" t="s">
        <v>43</v>
      </c>
      <c r="F190" s="7" t="s">
        <v>44</v>
      </c>
      <c r="G190" s="7">
        <v>12000</v>
      </c>
      <c r="H190" s="7"/>
      <c r="I190" s="7"/>
      <c r="J190" s="8"/>
    </row>
    <row r="191" spans="1:10" x14ac:dyDescent="0.25">
      <c r="A191" s="7">
        <f t="shared" si="2"/>
        <v>190</v>
      </c>
      <c r="B191" s="7" t="s">
        <v>10</v>
      </c>
      <c r="C191" s="7">
        <v>29086</v>
      </c>
      <c r="D191" s="7">
        <v>2019</v>
      </c>
      <c r="E191" s="7" t="s">
        <v>13</v>
      </c>
      <c r="F191" s="7" t="s">
        <v>18</v>
      </c>
      <c r="G191" s="7">
        <v>5000</v>
      </c>
      <c r="H191" s="7"/>
      <c r="I191" s="7"/>
      <c r="J191" s="8"/>
    </row>
    <row r="192" spans="1:10" x14ac:dyDescent="0.25">
      <c r="A192" s="7">
        <f t="shared" si="2"/>
        <v>191</v>
      </c>
      <c r="B192" s="7" t="s">
        <v>10</v>
      </c>
      <c r="C192" s="7" t="s">
        <v>76</v>
      </c>
      <c r="D192" s="7">
        <v>2019</v>
      </c>
      <c r="E192" s="7" t="s">
        <v>13</v>
      </c>
      <c r="F192" s="7" t="s">
        <v>20</v>
      </c>
      <c r="G192" s="7">
        <v>5000</v>
      </c>
      <c r="H192" s="7"/>
      <c r="I192" s="7"/>
      <c r="J192" s="8"/>
    </row>
  </sheetData>
  <sortState ref="A2:J192">
    <sortCondition ref="D2:D192"/>
    <sortCondition ref="C2:C192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activeCell="A4" sqref="A4:J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42578125" bestFit="1" customWidth="1"/>
    <col min="5" max="5" width="10" bestFit="1" customWidth="1"/>
    <col min="6" max="6" width="20.28515625" bestFit="1" customWidth="1"/>
    <col min="7" max="7" width="13.140625" bestFit="1" customWidth="1"/>
    <col min="8" max="8" width="9.42578125" bestFit="1" customWidth="1"/>
    <col min="9" max="9" width="19" bestFit="1" customWidth="1"/>
    <col min="10" max="10" width="39.140625" bestFit="1" customWidth="1"/>
  </cols>
  <sheetData>
    <row r="1" spans="1:10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3" t="s">
        <v>9</v>
      </c>
    </row>
    <row r="2" spans="1:10" x14ac:dyDescent="0.25">
      <c r="A2" s="27">
        <v>1</v>
      </c>
      <c r="B2" s="14" t="s">
        <v>10</v>
      </c>
      <c r="C2" s="14">
        <v>21174</v>
      </c>
      <c r="D2" s="14">
        <v>2005</v>
      </c>
      <c r="E2" s="14" t="s">
        <v>13</v>
      </c>
      <c r="F2" s="14" t="s">
        <v>37</v>
      </c>
      <c r="G2" s="14">
        <v>5000</v>
      </c>
      <c r="H2" s="14"/>
      <c r="I2" s="14"/>
      <c r="J2" s="28"/>
    </row>
    <row r="3" spans="1:10" ht="15.75" thickBot="1" x14ac:dyDescent="0.3">
      <c r="A3" s="29">
        <v>2</v>
      </c>
      <c r="B3" s="17" t="s">
        <v>10</v>
      </c>
      <c r="C3" s="17">
        <v>14109</v>
      </c>
      <c r="D3" s="17">
        <v>2019</v>
      </c>
      <c r="E3" s="17" t="s">
        <v>13</v>
      </c>
      <c r="F3" s="17" t="s">
        <v>37</v>
      </c>
      <c r="G3" s="17">
        <v>5000</v>
      </c>
      <c r="H3" s="17"/>
      <c r="I3" s="17"/>
      <c r="J3" s="30"/>
    </row>
    <row r="4" spans="1:10" ht="15.75" thickBot="1" x14ac:dyDescent="0.3">
      <c r="A4" s="37" t="s">
        <v>81</v>
      </c>
      <c r="B4" s="38"/>
      <c r="C4" s="38"/>
      <c r="D4" s="38"/>
      <c r="E4" s="38"/>
      <c r="F4" s="39"/>
      <c r="G4" s="23">
        <f>SUBTOTAL(109,Table8[BILL AMOUNT])</f>
        <v>10000</v>
      </c>
      <c r="H4" s="20"/>
      <c r="I4" s="21"/>
      <c r="J4" s="22"/>
    </row>
  </sheetData>
  <mergeCells count="1">
    <mergeCell ref="A4:F4"/>
  </mergeCells>
  <pageMargins left="0.70866141732283472" right="0.70866141732283472" top="0.74803149606299213" bottom="0.74803149606299213" header="0.31496062992125984" footer="0.31496062992125984"/>
  <pageSetup paperSize="9" scale="96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workbookViewId="0">
      <selection activeCell="A10" sqref="A10:J10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8.425781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18613</v>
      </c>
      <c r="D2" s="14">
        <v>2004</v>
      </c>
      <c r="E2" s="14" t="s">
        <v>43</v>
      </c>
      <c r="F2" s="14" t="s">
        <v>22</v>
      </c>
      <c r="G2" s="14">
        <v>4750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8038</v>
      </c>
      <c r="D3" s="14">
        <v>2013</v>
      </c>
      <c r="E3" s="14" t="s">
        <v>13</v>
      </c>
      <c r="F3" s="14" t="s">
        <v>22</v>
      </c>
      <c r="G3" s="14">
        <v>5000</v>
      </c>
      <c r="H3" s="14"/>
      <c r="I3" s="14"/>
      <c r="J3" s="15"/>
    </row>
    <row r="4" spans="1:10" x14ac:dyDescent="0.25">
      <c r="A4" s="13">
        <f t="shared" ref="A4:A9" si="0">A3+1</f>
        <v>3</v>
      </c>
      <c r="B4" s="14" t="s">
        <v>10</v>
      </c>
      <c r="C4" s="14">
        <v>8038</v>
      </c>
      <c r="D4" s="14">
        <v>2013</v>
      </c>
      <c r="E4" s="14" t="s">
        <v>14</v>
      </c>
      <c r="F4" s="14" t="s">
        <v>22</v>
      </c>
      <c r="G4" s="14">
        <v>2750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10</v>
      </c>
      <c r="C5" s="14">
        <v>16804</v>
      </c>
      <c r="D5" s="14">
        <v>2017</v>
      </c>
      <c r="E5" s="14" t="s">
        <v>13</v>
      </c>
      <c r="F5" s="14" t="s">
        <v>22</v>
      </c>
      <c r="G5" s="14">
        <v>5000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10</v>
      </c>
      <c r="C6" s="14">
        <v>30680</v>
      </c>
      <c r="D6" s="14">
        <v>2017</v>
      </c>
      <c r="E6" s="14" t="s">
        <v>14</v>
      </c>
      <c r="F6" s="14" t="s">
        <v>22</v>
      </c>
      <c r="G6" s="14">
        <v>10000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10</v>
      </c>
      <c r="C7" s="14">
        <v>10549</v>
      </c>
      <c r="D7" s="14">
        <v>2019</v>
      </c>
      <c r="E7" s="14" t="s">
        <v>13</v>
      </c>
      <c r="F7" s="14" t="s">
        <v>22</v>
      </c>
      <c r="G7" s="14">
        <v>5000</v>
      </c>
      <c r="H7" s="14"/>
      <c r="I7" s="14"/>
      <c r="J7" s="15"/>
    </row>
    <row r="8" spans="1:10" x14ac:dyDescent="0.25">
      <c r="A8" s="13">
        <f t="shared" si="0"/>
        <v>7</v>
      </c>
      <c r="B8" s="14" t="s">
        <v>10</v>
      </c>
      <c r="C8" s="14">
        <v>20360</v>
      </c>
      <c r="D8" s="14">
        <v>2019</v>
      </c>
      <c r="E8" s="14" t="s">
        <v>14</v>
      </c>
      <c r="F8" s="14" t="s">
        <v>22</v>
      </c>
      <c r="G8" s="14">
        <v>10000</v>
      </c>
      <c r="H8" s="14"/>
      <c r="I8" s="14"/>
      <c r="J8" s="15"/>
    </row>
    <row r="9" spans="1:10" ht="15.75" thickBot="1" x14ac:dyDescent="0.3">
      <c r="A9" s="13">
        <f t="shared" si="0"/>
        <v>8</v>
      </c>
      <c r="B9" s="17" t="s">
        <v>10</v>
      </c>
      <c r="C9" s="17">
        <v>24339</v>
      </c>
      <c r="D9" s="17">
        <v>2019</v>
      </c>
      <c r="E9" s="17" t="s">
        <v>13</v>
      </c>
      <c r="F9" s="17" t="s">
        <v>22</v>
      </c>
      <c r="G9" s="17">
        <v>5000</v>
      </c>
      <c r="H9" s="17"/>
      <c r="I9" s="17"/>
      <c r="J9" s="18"/>
    </row>
    <row r="10" spans="1:10" ht="15.75" thickBot="1" x14ac:dyDescent="0.3">
      <c r="A10" s="37" t="s">
        <v>81</v>
      </c>
      <c r="B10" s="38"/>
      <c r="C10" s="38"/>
      <c r="D10" s="38"/>
      <c r="E10" s="38"/>
      <c r="F10" s="39"/>
      <c r="G10" s="23">
        <f>SUBTOTAL(109,Table9[BILL AMOUNT])</f>
        <v>47500</v>
      </c>
      <c r="H10" s="20"/>
      <c r="I10" s="21"/>
      <c r="J10" s="22"/>
    </row>
  </sheetData>
  <mergeCells count="1">
    <mergeCell ref="A10:F1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workbookViewId="0">
      <selection activeCell="A14" sqref="A14:J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36.5703125" bestFit="1" customWidth="1"/>
    <col min="6" max="6" width="18.425781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23913</v>
      </c>
      <c r="D2" s="14">
        <v>2007</v>
      </c>
      <c r="E2" s="14" t="s">
        <v>13</v>
      </c>
      <c r="F2" s="14" t="s">
        <v>36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1149</v>
      </c>
      <c r="D3" s="14">
        <v>2012</v>
      </c>
      <c r="E3" s="14" t="s">
        <v>35</v>
      </c>
      <c r="F3" s="14" t="s">
        <v>36</v>
      </c>
      <c r="G3" s="14">
        <v>5000</v>
      </c>
      <c r="H3" s="14"/>
      <c r="I3" s="14"/>
      <c r="J3" s="15"/>
    </row>
    <row r="4" spans="1:10" x14ac:dyDescent="0.25">
      <c r="A4" s="13">
        <f t="shared" ref="A4:A13" si="0">A3+1</f>
        <v>3</v>
      </c>
      <c r="B4" s="14" t="s">
        <v>11</v>
      </c>
      <c r="C4" s="14">
        <v>126</v>
      </c>
      <c r="D4" s="14">
        <v>2019</v>
      </c>
      <c r="E4" s="14" t="s">
        <v>13</v>
      </c>
      <c r="F4" s="14" t="s">
        <v>36</v>
      </c>
      <c r="G4" s="14">
        <v>5000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11</v>
      </c>
      <c r="C5" s="14">
        <v>126</v>
      </c>
      <c r="D5" s="14">
        <v>2019</v>
      </c>
      <c r="E5" s="14" t="s">
        <v>53</v>
      </c>
      <c r="F5" s="14" t="s">
        <v>36</v>
      </c>
      <c r="G5" s="14">
        <v>10000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11</v>
      </c>
      <c r="C6" s="14">
        <v>315</v>
      </c>
      <c r="D6" s="14">
        <v>2019</v>
      </c>
      <c r="E6" s="14" t="s">
        <v>13</v>
      </c>
      <c r="F6" s="14" t="s">
        <v>36</v>
      </c>
      <c r="G6" s="14">
        <v>5000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11</v>
      </c>
      <c r="C7" s="14">
        <v>315</v>
      </c>
      <c r="D7" s="14">
        <v>2019</v>
      </c>
      <c r="E7" s="14" t="s">
        <v>56</v>
      </c>
      <c r="F7" s="14" t="s">
        <v>36</v>
      </c>
      <c r="G7" s="14">
        <v>10000</v>
      </c>
      <c r="H7" s="14"/>
      <c r="I7" s="14"/>
      <c r="J7" s="15"/>
    </row>
    <row r="8" spans="1:10" x14ac:dyDescent="0.25">
      <c r="A8" s="13">
        <f t="shared" si="0"/>
        <v>7</v>
      </c>
      <c r="B8" s="14" t="s">
        <v>12</v>
      </c>
      <c r="C8" s="14">
        <v>1318</v>
      </c>
      <c r="D8" s="14">
        <v>2019</v>
      </c>
      <c r="E8" s="14" t="s">
        <v>13</v>
      </c>
      <c r="F8" s="14" t="s">
        <v>36</v>
      </c>
      <c r="G8" s="14">
        <v>5000</v>
      </c>
      <c r="H8" s="14"/>
      <c r="I8" s="14"/>
      <c r="J8" s="15"/>
    </row>
    <row r="9" spans="1:10" x14ac:dyDescent="0.25">
      <c r="A9" s="13">
        <f t="shared" si="0"/>
        <v>8</v>
      </c>
      <c r="B9" s="14" t="s">
        <v>10</v>
      </c>
      <c r="C9" s="14">
        <v>13580</v>
      </c>
      <c r="D9" s="14">
        <v>2019</v>
      </c>
      <c r="E9" s="14" t="s">
        <v>70</v>
      </c>
      <c r="F9" s="14" t="s">
        <v>36</v>
      </c>
      <c r="G9" s="14">
        <v>10000</v>
      </c>
      <c r="H9" s="14"/>
      <c r="I9" s="14"/>
      <c r="J9" s="15"/>
    </row>
    <row r="10" spans="1:10" x14ac:dyDescent="0.25">
      <c r="A10" s="13">
        <f t="shared" si="0"/>
        <v>9</v>
      </c>
      <c r="B10" s="14" t="s">
        <v>10</v>
      </c>
      <c r="C10" s="14">
        <v>13580</v>
      </c>
      <c r="D10" s="14">
        <v>2019</v>
      </c>
      <c r="E10" s="14" t="s">
        <v>43</v>
      </c>
      <c r="F10" s="14" t="s">
        <v>36</v>
      </c>
      <c r="G10" s="14">
        <v>12000</v>
      </c>
      <c r="H10" s="14"/>
      <c r="I10" s="14"/>
      <c r="J10" s="15"/>
    </row>
    <row r="11" spans="1:10" x14ac:dyDescent="0.25">
      <c r="A11" s="13">
        <f t="shared" si="0"/>
        <v>10</v>
      </c>
      <c r="B11" s="14" t="s">
        <v>10</v>
      </c>
      <c r="C11" s="14">
        <v>13984</v>
      </c>
      <c r="D11" s="14">
        <v>2019</v>
      </c>
      <c r="E11" s="14" t="s">
        <v>13</v>
      </c>
      <c r="F11" s="14" t="s">
        <v>36</v>
      </c>
      <c r="G11" s="14">
        <v>5000</v>
      </c>
      <c r="H11" s="14"/>
      <c r="I11" s="14"/>
      <c r="J11" s="15"/>
    </row>
    <row r="12" spans="1:10" x14ac:dyDescent="0.25">
      <c r="A12" s="13">
        <f t="shared" si="0"/>
        <v>11</v>
      </c>
      <c r="B12" s="14" t="s">
        <v>10</v>
      </c>
      <c r="C12" s="14">
        <v>14085</v>
      </c>
      <c r="D12" s="14">
        <v>2019</v>
      </c>
      <c r="E12" s="14" t="s">
        <v>13</v>
      </c>
      <c r="F12" s="14" t="s">
        <v>36</v>
      </c>
      <c r="G12" s="14">
        <v>5000</v>
      </c>
      <c r="H12" s="14"/>
      <c r="I12" s="14"/>
      <c r="J12" s="15"/>
    </row>
    <row r="13" spans="1:10" ht="15.75" thickBot="1" x14ac:dyDescent="0.3">
      <c r="A13" s="13">
        <f t="shared" si="0"/>
        <v>12</v>
      </c>
      <c r="B13" s="17" t="s">
        <v>10</v>
      </c>
      <c r="C13" s="17">
        <v>25521</v>
      </c>
      <c r="D13" s="17">
        <v>2019</v>
      </c>
      <c r="E13" s="17" t="s">
        <v>13</v>
      </c>
      <c r="F13" s="17" t="s">
        <v>36</v>
      </c>
      <c r="G13" s="17">
        <v>5000</v>
      </c>
      <c r="H13" s="17"/>
      <c r="I13" s="17"/>
      <c r="J13" s="18"/>
    </row>
    <row r="14" spans="1:10" ht="15.75" thickBot="1" x14ac:dyDescent="0.3">
      <c r="A14" s="37" t="s">
        <v>81</v>
      </c>
      <c r="B14" s="38"/>
      <c r="C14" s="38"/>
      <c r="D14" s="38"/>
      <c r="E14" s="38"/>
      <c r="F14" s="39"/>
      <c r="G14" s="23">
        <f>SUBTOTAL(109,Table10[BILL AMOUNT])</f>
        <v>82000</v>
      </c>
      <c r="H14" s="20"/>
      <c r="I14" s="21"/>
      <c r="J14" s="22"/>
    </row>
  </sheetData>
  <mergeCells count="1">
    <mergeCell ref="A14:F1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"/>
  <sheetViews>
    <sheetView workbookViewId="0">
      <selection activeCell="I12" sqref="I12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23</v>
      </c>
      <c r="C2" s="14">
        <v>6</v>
      </c>
      <c r="D2" s="14">
        <v>2002</v>
      </c>
      <c r="E2" s="14" t="s">
        <v>13</v>
      </c>
      <c r="F2" s="14" t="s">
        <v>38</v>
      </c>
      <c r="G2" s="14">
        <v>5000</v>
      </c>
      <c r="H2" s="14"/>
      <c r="I2" s="14"/>
      <c r="J2" s="15"/>
    </row>
    <row r="3" spans="1:10" x14ac:dyDescent="0.25">
      <c r="A3" s="13">
        <f t="shared" ref="A3:A8" si="0">A2+1</f>
        <v>2</v>
      </c>
      <c r="B3" s="14" t="s">
        <v>10</v>
      </c>
      <c r="C3" s="14">
        <v>12113</v>
      </c>
      <c r="D3" s="14">
        <v>2002</v>
      </c>
      <c r="E3" s="14" t="s">
        <v>14</v>
      </c>
      <c r="F3" s="14" t="s">
        <v>38</v>
      </c>
      <c r="G3" s="14">
        <v>2750</v>
      </c>
      <c r="H3" s="14"/>
      <c r="I3" s="14"/>
      <c r="J3" s="15"/>
    </row>
    <row r="4" spans="1:10" x14ac:dyDescent="0.25">
      <c r="A4" s="13">
        <f t="shared" si="0"/>
        <v>3</v>
      </c>
      <c r="B4" s="14" t="s">
        <v>10</v>
      </c>
      <c r="C4" s="14">
        <v>12113</v>
      </c>
      <c r="D4" s="14">
        <v>2002</v>
      </c>
      <c r="E4" s="14" t="s">
        <v>13</v>
      </c>
      <c r="F4" s="14" t="s">
        <v>38</v>
      </c>
      <c r="G4" s="14">
        <v>5000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10</v>
      </c>
      <c r="C5" s="14">
        <v>3498</v>
      </c>
      <c r="D5" s="14">
        <v>2017</v>
      </c>
      <c r="E5" s="14" t="s">
        <v>43</v>
      </c>
      <c r="F5" s="14" t="s">
        <v>38</v>
      </c>
      <c r="G5" s="14">
        <v>4750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10</v>
      </c>
      <c r="C6" s="14">
        <v>18962</v>
      </c>
      <c r="D6" s="14">
        <v>2017</v>
      </c>
      <c r="E6" s="14" t="s">
        <v>14</v>
      </c>
      <c r="F6" s="14" t="s">
        <v>38</v>
      </c>
      <c r="G6" s="14">
        <v>10000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10</v>
      </c>
      <c r="C7" s="14">
        <v>18962</v>
      </c>
      <c r="D7" s="14">
        <v>2017</v>
      </c>
      <c r="E7" s="14" t="s">
        <v>13</v>
      </c>
      <c r="F7" s="14" t="s">
        <v>38</v>
      </c>
      <c r="G7" s="14">
        <v>5000</v>
      </c>
      <c r="H7" s="14"/>
      <c r="I7" s="14"/>
      <c r="J7" s="15"/>
    </row>
    <row r="8" spans="1:10" ht="15.75" thickBot="1" x14ac:dyDescent="0.3">
      <c r="A8" s="13">
        <f t="shared" si="0"/>
        <v>7</v>
      </c>
      <c r="B8" s="17" t="s">
        <v>10</v>
      </c>
      <c r="C8" s="17">
        <v>22406</v>
      </c>
      <c r="D8" s="17">
        <v>2019</v>
      </c>
      <c r="E8" s="17" t="s">
        <v>14</v>
      </c>
      <c r="F8" s="17" t="s">
        <v>38</v>
      </c>
      <c r="G8" s="17">
        <v>10000</v>
      </c>
      <c r="H8" s="17"/>
      <c r="I8" s="17"/>
      <c r="J8" s="18"/>
    </row>
    <row r="9" spans="1:10" ht="15.75" thickBot="1" x14ac:dyDescent="0.3">
      <c r="A9" s="37" t="s">
        <v>81</v>
      </c>
      <c r="B9" s="38"/>
      <c r="C9" s="38"/>
      <c r="D9" s="38"/>
      <c r="E9" s="38"/>
      <c r="F9" s="39"/>
      <c r="G9" s="23">
        <f>SUBTOTAL(109,Table11[BILL AMOUNT])</f>
        <v>42500</v>
      </c>
      <c r="H9" s="20"/>
      <c r="I9" s="21"/>
      <c r="J9" s="22"/>
    </row>
  </sheetData>
  <mergeCells count="1">
    <mergeCell ref="A9:F9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"/>
  <sheetViews>
    <sheetView workbookViewId="0">
      <selection activeCell="A3" sqref="A3:J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34.5703125" bestFit="1" customWidth="1"/>
    <col min="6" max="6" width="9.57031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ht="15.75" thickBot="1" x14ac:dyDescent="0.3">
      <c r="A2" s="16">
        <v>1</v>
      </c>
      <c r="B2" s="17" t="s">
        <v>11</v>
      </c>
      <c r="C2" s="17">
        <v>447</v>
      </c>
      <c r="D2" s="17">
        <v>2019</v>
      </c>
      <c r="E2" s="17" t="s">
        <v>64</v>
      </c>
      <c r="F2" s="17" t="s">
        <v>65</v>
      </c>
      <c r="G2" s="17">
        <v>10000</v>
      </c>
      <c r="H2" s="17"/>
      <c r="I2" s="17"/>
      <c r="J2" s="18"/>
    </row>
    <row r="3" spans="1:10" ht="15.75" thickBot="1" x14ac:dyDescent="0.3">
      <c r="A3" s="37" t="s">
        <v>81</v>
      </c>
      <c r="B3" s="38"/>
      <c r="C3" s="38"/>
      <c r="D3" s="38"/>
      <c r="E3" s="38"/>
      <c r="F3" s="39"/>
      <c r="G3" s="23">
        <f>SUBTOTAL(109,Table12[BILL AMOUNT])</f>
        <v>10000</v>
      </c>
      <c r="H3" s="20"/>
      <c r="I3" s="21"/>
      <c r="J3" s="22"/>
    </row>
  </sheetData>
  <mergeCells count="1">
    <mergeCell ref="A3:F3"/>
  </mergeCells>
  <pageMargins left="0.70866141732283472" right="0.70866141732283472" top="0.74803149606299213" bottom="0.74803149606299213" header="0.31496062992125984" footer="0.31496062992125984"/>
  <pageSetup paperSize="9" scale="86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workbookViewId="0">
      <selection activeCell="A14" sqref="A14:J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35.5703125" bestFit="1" customWidth="1"/>
    <col min="6" max="6" width="11.285156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23</v>
      </c>
      <c r="C2" s="14">
        <v>329</v>
      </c>
      <c r="D2" s="14">
        <v>2013</v>
      </c>
      <c r="E2" s="14" t="s">
        <v>14</v>
      </c>
      <c r="F2" s="14" t="s">
        <v>20</v>
      </c>
      <c r="G2" s="14">
        <v>10000</v>
      </c>
      <c r="H2" s="14"/>
      <c r="I2" s="14"/>
      <c r="J2" s="15"/>
    </row>
    <row r="3" spans="1:10" x14ac:dyDescent="0.25">
      <c r="A3" s="13">
        <f>A2+1</f>
        <v>2</v>
      </c>
      <c r="B3" s="14" t="s">
        <v>23</v>
      </c>
      <c r="C3" s="14">
        <v>329</v>
      </c>
      <c r="D3" s="14">
        <v>2013</v>
      </c>
      <c r="E3" s="14" t="s">
        <v>13</v>
      </c>
      <c r="F3" s="14" t="s">
        <v>20</v>
      </c>
      <c r="G3" s="14">
        <v>5000</v>
      </c>
      <c r="H3" s="14"/>
      <c r="I3" s="14"/>
      <c r="J3" s="15"/>
    </row>
    <row r="4" spans="1:10" x14ac:dyDescent="0.25">
      <c r="A4" s="13">
        <f t="shared" ref="A4:A13" si="0">A3+1</f>
        <v>3</v>
      </c>
      <c r="B4" s="14" t="s">
        <v>10</v>
      </c>
      <c r="C4" s="14">
        <v>9382</v>
      </c>
      <c r="D4" s="14">
        <v>2015</v>
      </c>
      <c r="E4" s="14" t="s">
        <v>14</v>
      </c>
      <c r="F4" s="14" t="s">
        <v>20</v>
      </c>
      <c r="G4" s="14">
        <v>2750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10</v>
      </c>
      <c r="C5" s="14">
        <v>22189</v>
      </c>
      <c r="D5" s="14">
        <v>2017</v>
      </c>
      <c r="E5" s="14" t="s">
        <v>14</v>
      </c>
      <c r="F5" s="14" t="s">
        <v>20</v>
      </c>
      <c r="G5" s="14">
        <v>10000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10</v>
      </c>
      <c r="C6" s="14">
        <v>24148</v>
      </c>
      <c r="D6" s="14">
        <v>2017</v>
      </c>
      <c r="E6" s="14" t="s">
        <v>13</v>
      </c>
      <c r="F6" s="14" t="s">
        <v>20</v>
      </c>
      <c r="G6" s="14">
        <v>5000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10</v>
      </c>
      <c r="C7" s="14">
        <v>42058</v>
      </c>
      <c r="D7" s="14">
        <v>2017</v>
      </c>
      <c r="E7" s="14" t="s">
        <v>14</v>
      </c>
      <c r="F7" s="14" t="s">
        <v>20</v>
      </c>
      <c r="G7" s="14">
        <v>10000</v>
      </c>
      <c r="H7" s="14"/>
      <c r="I7" s="14"/>
      <c r="J7" s="15"/>
    </row>
    <row r="8" spans="1:10" x14ac:dyDescent="0.25">
      <c r="A8" s="13">
        <f t="shared" si="0"/>
        <v>7</v>
      </c>
      <c r="B8" s="14" t="s">
        <v>10</v>
      </c>
      <c r="C8" s="14">
        <v>42058</v>
      </c>
      <c r="D8" s="14">
        <v>2017</v>
      </c>
      <c r="E8" s="14" t="s">
        <v>13</v>
      </c>
      <c r="F8" s="14" t="s">
        <v>20</v>
      </c>
      <c r="G8" s="14">
        <v>5000</v>
      </c>
      <c r="H8" s="14"/>
      <c r="I8" s="14"/>
      <c r="J8" s="15"/>
    </row>
    <row r="9" spans="1:10" x14ac:dyDescent="0.25">
      <c r="A9" s="13">
        <f t="shared" si="0"/>
        <v>8</v>
      </c>
      <c r="B9" s="14" t="s">
        <v>23</v>
      </c>
      <c r="C9" s="14">
        <v>38</v>
      </c>
      <c r="D9" s="14">
        <v>2019</v>
      </c>
      <c r="E9" s="14" t="s">
        <v>71</v>
      </c>
      <c r="F9" s="14" t="s">
        <v>20</v>
      </c>
      <c r="G9" s="14">
        <v>23776</v>
      </c>
      <c r="H9" s="14"/>
      <c r="I9" s="14"/>
      <c r="J9" s="15"/>
    </row>
    <row r="10" spans="1:10" x14ac:dyDescent="0.25">
      <c r="A10" s="13">
        <f t="shared" si="0"/>
        <v>9</v>
      </c>
      <c r="B10" s="14" t="s">
        <v>11</v>
      </c>
      <c r="C10" s="14">
        <v>88</v>
      </c>
      <c r="D10" s="14">
        <v>2019</v>
      </c>
      <c r="E10" s="14" t="s">
        <v>54</v>
      </c>
      <c r="F10" s="14" t="s">
        <v>20</v>
      </c>
      <c r="G10" s="14">
        <v>10000</v>
      </c>
      <c r="H10" s="14"/>
      <c r="I10" s="14"/>
      <c r="J10" s="15"/>
    </row>
    <row r="11" spans="1:10" x14ac:dyDescent="0.25">
      <c r="A11" s="13">
        <f t="shared" si="0"/>
        <v>10</v>
      </c>
      <c r="B11" s="14" t="s">
        <v>11</v>
      </c>
      <c r="C11" s="14">
        <v>285</v>
      </c>
      <c r="D11" s="14">
        <v>2019</v>
      </c>
      <c r="E11" s="14" t="s">
        <v>13</v>
      </c>
      <c r="F11" s="14" t="s">
        <v>20</v>
      </c>
      <c r="G11" s="14">
        <v>5000</v>
      </c>
      <c r="H11" s="14"/>
      <c r="I11" s="14"/>
      <c r="J11" s="15"/>
    </row>
    <row r="12" spans="1:10" x14ac:dyDescent="0.25">
      <c r="A12" s="13">
        <f t="shared" si="0"/>
        <v>11</v>
      </c>
      <c r="B12" s="14" t="s">
        <v>11</v>
      </c>
      <c r="C12" s="14">
        <v>285</v>
      </c>
      <c r="D12" s="14">
        <v>2019</v>
      </c>
      <c r="E12" s="14" t="s">
        <v>61</v>
      </c>
      <c r="F12" s="14" t="s">
        <v>20</v>
      </c>
      <c r="G12" s="14">
        <v>10000</v>
      </c>
      <c r="H12" s="14"/>
      <c r="I12" s="14"/>
      <c r="J12" s="15"/>
    </row>
    <row r="13" spans="1:10" ht="15.75" thickBot="1" x14ac:dyDescent="0.3">
      <c r="A13" s="13">
        <f t="shared" si="0"/>
        <v>12</v>
      </c>
      <c r="B13" s="17" t="s">
        <v>10</v>
      </c>
      <c r="C13" s="17" t="s">
        <v>76</v>
      </c>
      <c r="D13" s="17">
        <v>2019</v>
      </c>
      <c r="E13" s="17" t="s">
        <v>13</v>
      </c>
      <c r="F13" s="17" t="s">
        <v>20</v>
      </c>
      <c r="G13" s="17">
        <v>5000</v>
      </c>
      <c r="H13" s="17"/>
      <c r="I13" s="17"/>
      <c r="J13" s="18"/>
    </row>
    <row r="14" spans="1:10" ht="15.75" thickBot="1" x14ac:dyDescent="0.3">
      <c r="A14" s="37" t="s">
        <v>81</v>
      </c>
      <c r="B14" s="38"/>
      <c r="C14" s="38"/>
      <c r="D14" s="38"/>
      <c r="E14" s="38"/>
      <c r="F14" s="39"/>
      <c r="G14" s="23">
        <f>SUBTOTAL(109,Table13[BILL AMOUNT])</f>
        <v>101526</v>
      </c>
      <c r="H14" s="20"/>
      <c r="I14" s="21"/>
      <c r="J14" s="22"/>
    </row>
  </sheetData>
  <mergeCells count="1">
    <mergeCell ref="A14:F14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workbookViewId="0">
      <selection activeCell="A6" sqref="A6:J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6.8554687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10855</v>
      </c>
      <c r="D2" s="14">
        <v>2004</v>
      </c>
      <c r="E2" s="14" t="s">
        <v>13</v>
      </c>
      <c r="F2" s="14" t="s">
        <v>15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20205</v>
      </c>
      <c r="D3" s="14">
        <v>2008</v>
      </c>
      <c r="E3" s="14" t="s">
        <v>13</v>
      </c>
      <c r="F3" s="14" t="s">
        <v>15</v>
      </c>
      <c r="G3" s="14">
        <v>5000</v>
      </c>
      <c r="H3" s="14"/>
      <c r="I3" s="14"/>
      <c r="J3" s="15"/>
    </row>
    <row r="4" spans="1:10" x14ac:dyDescent="0.25">
      <c r="A4" s="13">
        <f>A3+1</f>
        <v>3</v>
      </c>
      <c r="B4" s="14" t="s">
        <v>10</v>
      </c>
      <c r="C4" s="14">
        <v>20205</v>
      </c>
      <c r="D4" s="14">
        <v>2008</v>
      </c>
      <c r="E4" s="14" t="s">
        <v>14</v>
      </c>
      <c r="F4" s="14" t="s">
        <v>15</v>
      </c>
      <c r="G4" s="14">
        <v>2750</v>
      </c>
      <c r="H4" s="14"/>
      <c r="I4" s="14"/>
      <c r="J4" s="15"/>
    </row>
    <row r="5" spans="1:10" ht="15.75" thickBot="1" x14ac:dyDescent="0.3">
      <c r="A5" s="13">
        <f>A4+1</f>
        <v>4</v>
      </c>
      <c r="B5" s="17" t="s">
        <v>10</v>
      </c>
      <c r="C5" s="17">
        <v>47866</v>
      </c>
      <c r="D5" s="17">
        <v>2018</v>
      </c>
      <c r="E5" s="17" t="s">
        <v>13</v>
      </c>
      <c r="F5" s="17" t="s">
        <v>15</v>
      </c>
      <c r="G5" s="17">
        <v>5000</v>
      </c>
      <c r="H5" s="17"/>
      <c r="I5" s="17"/>
      <c r="J5" s="18"/>
    </row>
    <row r="6" spans="1:10" ht="15.75" thickBot="1" x14ac:dyDescent="0.3">
      <c r="A6" s="37" t="s">
        <v>81</v>
      </c>
      <c r="B6" s="38"/>
      <c r="C6" s="38"/>
      <c r="D6" s="38"/>
      <c r="E6" s="38"/>
      <c r="F6" s="39"/>
      <c r="G6" s="23">
        <f>SUBTOTAL(109,Table14[BILL AMOUNT])</f>
        <v>17750</v>
      </c>
      <c r="H6" s="20"/>
      <c r="I6" s="21"/>
      <c r="J6" s="22"/>
    </row>
  </sheetData>
  <mergeCells count="1">
    <mergeCell ref="A6:F6"/>
  </mergeCells>
  <pageMargins left="0.70866141732283472" right="0.70866141732283472" top="0.74803149606299213" bottom="0.74803149606299213" header="0.31496062992125984" footer="0.31496062992125984"/>
  <pageSetup paperSize="9" scale="97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"/>
  <sheetViews>
    <sheetView workbookViewId="0">
      <selection activeCell="A9" sqref="A9:J9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34.5703125" bestFit="1" customWidth="1"/>
    <col min="6" max="6" width="13.1406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30559</v>
      </c>
      <c r="D2" s="14">
        <v>2012</v>
      </c>
      <c r="E2" s="14" t="s">
        <v>13</v>
      </c>
      <c r="F2" s="14" t="s">
        <v>42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7373</v>
      </c>
      <c r="D3" s="14">
        <v>2017</v>
      </c>
      <c r="E3" s="14" t="s">
        <v>13</v>
      </c>
      <c r="F3" s="14" t="s">
        <v>42</v>
      </c>
      <c r="G3" s="14">
        <v>5000</v>
      </c>
      <c r="H3" s="14"/>
      <c r="I3" s="14"/>
      <c r="J3" s="15"/>
    </row>
    <row r="4" spans="1:10" x14ac:dyDescent="0.25">
      <c r="A4" s="13">
        <f t="shared" ref="A4:A8" si="0">A3+1</f>
        <v>3</v>
      </c>
      <c r="B4" s="14" t="s">
        <v>11</v>
      </c>
      <c r="C4" s="14">
        <v>549</v>
      </c>
      <c r="D4" s="14">
        <v>2019</v>
      </c>
      <c r="E4" s="14" t="s">
        <v>55</v>
      </c>
      <c r="F4" s="14" t="s">
        <v>42</v>
      </c>
      <c r="G4" s="14">
        <v>10000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12</v>
      </c>
      <c r="C5" s="14">
        <v>1289</v>
      </c>
      <c r="D5" s="14">
        <v>2019</v>
      </c>
      <c r="E5" s="14" t="s">
        <v>13</v>
      </c>
      <c r="F5" s="14" t="s">
        <v>42</v>
      </c>
      <c r="G5" s="14">
        <v>5000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10</v>
      </c>
      <c r="C6" s="14">
        <v>10176</v>
      </c>
      <c r="D6" s="14">
        <v>2019</v>
      </c>
      <c r="E6" s="14" t="s">
        <v>13</v>
      </c>
      <c r="F6" s="14" t="s">
        <v>42</v>
      </c>
      <c r="G6" s="14">
        <v>5000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10</v>
      </c>
      <c r="C7" s="14">
        <v>10289</v>
      </c>
      <c r="D7" s="14">
        <v>2019</v>
      </c>
      <c r="E7" s="14" t="s">
        <v>13</v>
      </c>
      <c r="F7" s="14" t="s">
        <v>42</v>
      </c>
      <c r="G7" s="14">
        <v>5000</v>
      </c>
      <c r="H7" s="14"/>
      <c r="I7" s="14"/>
      <c r="J7" s="15"/>
    </row>
    <row r="8" spans="1:10" ht="15.75" thickBot="1" x14ac:dyDescent="0.3">
      <c r="A8" s="16">
        <f t="shared" si="0"/>
        <v>7</v>
      </c>
      <c r="B8" s="17" t="s">
        <v>10</v>
      </c>
      <c r="C8" s="17">
        <v>25127</v>
      </c>
      <c r="D8" s="17">
        <v>2019</v>
      </c>
      <c r="E8" s="17" t="s">
        <v>13</v>
      </c>
      <c r="F8" s="17" t="s">
        <v>42</v>
      </c>
      <c r="G8" s="17">
        <v>5000</v>
      </c>
      <c r="H8" s="17"/>
      <c r="I8" s="17"/>
      <c r="J8" s="18"/>
    </row>
    <row r="9" spans="1:10" ht="15.75" thickBot="1" x14ac:dyDescent="0.3">
      <c r="A9" s="37" t="s">
        <v>81</v>
      </c>
      <c r="B9" s="38"/>
      <c r="C9" s="38"/>
      <c r="D9" s="38"/>
      <c r="E9" s="38"/>
      <c r="F9" s="39"/>
      <c r="G9" s="23">
        <f>SUBTOTAL(109,Table15[BILL AMOUNT])</f>
        <v>40000</v>
      </c>
      <c r="H9" s="20"/>
      <c r="I9" s="21"/>
      <c r="J9" s="22"/>
    </row>
  </sheetData>
  <mergeCells count="1">
    <mergeCell ref="A9:F9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workbookViewId="0">
      <selection activeCell="A5" sqref="A5:J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3" t="s">
        <v>9</v>
      </c>
    </row>
    <row r="2" spans="1:10" x14ac:dyDescent="0.25">
      <c r="A2" s="27">
        <v>1</v>
      </c>
      <c r="B2" s="14" t="s">
        <v>10</v>
      </c>
      <c r="C2" s="14">
        <v>12763</v>
      </c>
      <c r="D2" s="14">
        <v>2019</v>
      </c>
      <c r="E2" s="14" t="s">
        <v>13</v>
      </c>
      <c r="F2" s="14" t="s">
        <v>34</v>
      </c>
      <c r="G2" s="14">
        <v>5000</v>
      </c>
      <c r="H2" s="14"/>
      <c r="I2" s="14"/>
      <c r="J2" s="28"/>
    </row>
    <row r="3" spans="1:10" x14ac:dyDescent="0.25">
      <c r="A3" s="27">
        <f>A2+1</f>
        <v>2</v>
      </c>
      <c r="B3" s="14" t="s">
        <v>10</v>
      </c>
      <c r="C3" s="14">
        <v>14037</v>
      </c>
      <c r="D3" s="14">
        <v>2019</v>
      </c>
      <c r="E3" s="14" t="s">
        <v>13</v>
      </c>
      <c r="F3" s="14" t="s">
        <v>34</v>
      </c>
      <c r="G3" s="14">
        <v>5000</v>
      </c>
      <c r="H3" s="14"/>
      <c r="I3" s="14"/>
      <c r="J3" s="28"/>
    </row>
    <row r="4" spans="1:10" ht="15.75" thickBot="1" x14ac:dyDescent="0.3">
      <c r="A4" s="29">
        <f>A3+1</f>
        <v>3</v>
      </c>
      <c r="B4" s="17" t="s">
        <v>10</v>
      </c>
      <c r="C4" s="17">
        <v>14238</v>
      </c>
      <c r="D4" s="17">
        <v>2019</v>
      </c>
      <c r="E4" s="17" t="s">
        <v>13</v>
      </c>
      <c r="F4" s="17" t="s">
        <v>34</v>
      </c>
      <c r="G4" s="17">
        <v>5000</v>
      </c>
      <c r="H4" s="17"/>
      <c r="I4" s="17"/>
      <c r="J4" s="30"/>
    </row>
    <row r="5" spans="1:10" ht="15.75" thickBot="1" x14ac:dyDescent="0.3">
      <c r="A5" s="37" t="s">
        <v>81</v>
      </c>
      <c r="B5" s="38"/>
      <c r="C5" s="38"/>
      <c r="D5" s="38"/>
      <c r="E5" s="38"/>
      <c r="F5" s="39"/>
      <c r="G5" s="23">
        <f>SUBTOTAL(109,Table16[BILL AMOUNT])</f>
        <v>15000</v>
      </c>
      <c r="H5" s="20"/>
      <c r="I5" s="21"/>
      <c r="J5" s="22"/>
    </row>
  </sheetData>
  <mergeCells count="1">
    <mergeCell ref="A5:F5"/>
  </mergeCells>
  <pageMargins left="0.70866141732283472" right="0.70866141732283472" top="0.74803149606299213" bottom="0.74803149606299213" header="0.31496062992125984" footer="0.31496062992125984"/>
  <pageSetup paperSize="9" scale="98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"/>
  <sheetViews>
    <sheetView workbookViewId="0">
      <selection activeCell="A3" sqref="A3:J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5.425781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ht="15.75" thickBot="1" x14ac:dyDescent="0.3">
      <c r="A2" s="16">
        <v>1</v>
      </c>
      <c r="B2" s="17" t="s">
        <v>10</v>
      </c>
      <c r="C2" s="17">
        <v>22127</v>
      </c>
      <c r="D2" s="17">
        <v>2019</v>
      </c>
      <c r="E2" s="17" t="s">
        <v>14</v>
      </c>
      <c r="F2" s="17" t="s">
        <v>75</v>
      </c>
      <c r="G2" s="17">
        <v>10000</v>
      </c>
      <c r="H2" s="17"/>
      <c r="I2" s="17"/>
      <c r="J2" s="18"/>
    </row>
    <row r="3" spans="1:10" ht="15.75" thickBot="1" x14ac:dyDescent="0.3">
      <c r="A3" s="37" t="s">
        <v>81</v>
      </c>
      <c r="B3" s="38"/>
      <c r="C3" s="38"/>
      <c r="D3" s="38"/>
      <c r="E3" s="38"/>
      <c r="F3" s="39"/>
      <c r="G3" s="23">
        <f>SUBTOTAL(109,Table17[BILL AMOUNT])</f>
        <v>10000</v>
      </c>
      <c r="H3" s="20"/>
      <c r="I3" s="21"/>
      <c r="J3" s="22"/>
    </row>
  </sheetData>
  <mergeCells count="1">
    <mergeCell ref="A3:F3"/>
  </mergeCells>
  <pageMargins left="0.70866141732283472" right="0.70866141732283472" top="0.74803149606299213" bottom="0.74803149606299213" header="0.31496062992125984" footer="0.31496062992125984"/>
  <pageSetup paperSize="9" scale="9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opLeftCell="A6" workbookViewId="0">
      <selection activeCell="G12" sqref="G12"/>
    </sheetView>
  </sheetViews>
  <sheetFormatPr defaultRowHeight="15" x14ac:dyDescent="0.25"/>
  <cols>
    <col min="1" max="1" width="20.28515625" bestFit="1" customWidth="1"/>
    <col min="2" max="2" width="18.42578125" bestFit="1" customWidth="1"/>
  </cols>
  <sheetData>
    <row r="3" spans="1:2" x14ac:dyDescent="0.25">
      <c r="A3" s="10" t="s">
        <v>78</v>
      </c>
      <c r="B3" t="s">
        <v>80</v>
      </c>
    </row>
    <row r="4" spans="1:2" x14ac:dyDescent="0.25">
      <c r="A4" s="11" t="s">
        <v>74</v>
      </c>
      <c r="B4" s="12">
        <v>11</v>
      </c>
    </row>
    <row r="5" spans="1:2" x14ac:dyDescent="0.25">
      <c r="A5" s="11" t="s">
        <v>69</v>
      </c>
      <c r="B5" s="12">
        <v>1</v>
      </c>
    </row>
    <row r="6" spans="1:2" x14ac:dyDescent="0.25">
      <c r="A6" s="11" t="s">
        <v>21</v>
      </c>
      <c r="B6" s="12">
        <v>18</v>
      </c>
    </row>
    <row r="7" spans="1:2" x14ac:dyDescent="0.25">
      <c r="A7" s="11" t="s">
        <v>44</v>
      </c>
      <c r="B7" s="12">
        <v>8</v>
      </c>
    </row>
    <row r="8" spans="1:2" x14ac:dyDescent="0.25">
      <c r="A8" s="11" t="s">
        <v>18</v>
      </c>
      <c r="B8" s="12">
        <v>43</v>
      </c>
    </row>
    <row r="9" spans="1:2" x14ac:dyDescent="0.25">
      <c r="A9" s="11" t="s">
        <v>17</v>
      </c>
      <c r="B9" s="12">
        <v>29</v>
      </c>
    </row>
    <row r="10" spans="1:2" x14ac:dyDescent="0.25">
      <c r="A10" s="11" t="s">
        <v>19</v>
      </c>
      <c r="B10" s="12">
        <v>8</v>
      </c>
    </row>
    <row r="11" spans="1:2" x14ac:dyDescent="0.25">
      <c r="A11" s="11" t="s">
        <v>37</v>
      </c>
      <c r="B11" s="12">
        <v>2</v>
      </c>
    </row>
    <row r="12" spans="1:2" x14ac:dyDescent="0.25">
      <c r="A12" s="11" t="s">
        <v>22</v>
      </c>
      <c r="B12" s="12">
        <v>8</v>
      </c>
    </row>
    <row r="13" spans="1:2" x14ac:dyDescent="0.25">
      <c r="A13" s="11" t="s">
        <v>36</v>
      </c>
      <c r="B13" s="12">
        <v>12</v>
      </c>
    </row>
    <row r="14" spans="1:2" x14ac:dyDescent="0.25">
      <c r="A14" s="11" t="s">
        <v>38</v>
      </c>
      <c r="B14" s="12">
        <v>7</v>
      </c>
    </row>
    <row r="15" spans="1:2" x14ac:dyDescent="0.25">
      <c r="A15" s="11" t="s">
        <v>65</v>
      </c>
      <c r="B15" s="12">
        <v>1</v>
      </c>
    </row>
    <row r="16" spans="1:2" x14ac:dyDescent="0.25">
      <c r="A16" s="11" t="s">
        <v>20</v>
      </c>
      <c r="B16" s="12">
        <v>12</v>
      </c>
    </row>
    <row r="17" spans="1:2" x14ac:dyDescent="0.25">
      <c r="A17" s="11" t="s">
        <v>15</v>
      </c>
      <c r="B17" s="12">
        <v>4</v>
      </c>
    </row>
    <row r="18" spans="1:2" x14ac:dyDescent="0.25">
      <c r="A18" s="11" t="s">
        <v>42</v>
      </c>
      <c r="B18" s="12">
        <v>7</v>
      </c>
    </row>
    <row r="19" spans="1:2" x14ac:dyDescent="0.25">
      <c r="A19" s="11" t="s">
        <v>34</v>
      </c>
      <c r="B19" s="12">
        <v>3</v>
      </c>
    </row>
    <row r="20" spans="1:2" x14ac:dyDescent="0.25">
      <c r="A20" s="11" t="s">
        <v>75</v>
      </c>
      <c r="B20" s="12">
        <v>1</v>
      </c>
    </row>
    <row r="21" spans="1:2" x14ac:dyDescent="0.25">
      <c r="A21" s="11" t="s">
        <v>16</v>
      </c>
      <c r="B21" s="12">
        <v>6</v>
      </c>
    </row>
    <row r="22" spans="1:2" x14ac:dyDescent="0.25">
      <c r="A22" s="11" t="s">
        <v>33</v>
      </c>
      <c r="B22" s="12">
        <v>5</v>
      </c>
    </row>
    <row r="23" spans="1:2" x14ac:dyDescent="0.25">
      <c r="A23" s="11" t="s">
        <v>41</v>
      </c>
      <c r="B23" s="12">
        <v>3</v>
      </c>
    </row>
    <row r="24" spans="1:2" x14ac:dyDescent="0.25">
      <c r="A24" s="11" t="s">
        <v>73</v>
      </c>
      <c r="B24" s="12">
        <v>1</v>
      </c>
    </row>
    <row r="25" spans="1:2" x14ac:dyDescent="0.25">
      <c r="A25" s="11" t="s">
        <v>72</v>
      </c>
      <c r="B25" s="12">
        <v>1</v>
      </c>
    </row>
    <row r="26" spans="1:2" x14ac:dyDescent="0.25">
      <c r="A26" s="11" t="s">
        <v>79</v>
      </c>
      <c r="B26" s="12">
        <v>191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topLeftCell="C1" workbookViewId="0">
      <selection activeCell="A8" sqref="A8:J8"/>
    </sheetView>
  </sheetViews>
  <sheetFormatPr defaultRowHeight="15" x14ac:dyDescent="0.25"/>
  <cols>
    <col min="1" max="1" width="5.42578125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34.5703125" bestFit="1" customWidth="1"/>
    <col min="6" max="6" width="13.1406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12</v>
      </c>
      <c r="C2" s="14">
        <v>2154</v>
      </c>
      <c r="D2" s="14">
        <v>2013</v>
      </c>
      <c r="E2" s="14" t="s">
        <v>13</v>
      </c>
      <c r="F2" s="14" t="s">
        <v>16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14422</v>
      </c>
      <c r="D3" s="14">
        <v>2017</v>
      </c>
      <c r="E3" s="14" t="s">
        <v>14</v>
      </c>
      <c r="F3" s="14" t="s">
        <v>16</v>
      </c>
      <c r="G3" s="14">
        <v>2750</v>
      </c>
      <c r="H3" s="14"/>
      <c r="I3" s="14"/>
      <c r="J3" s="15"/>
    </row>
    <row r="4" spans="1:10" x14ac:dyDescent="0.25">
      <c r="A4" s="13">
        <f t="shared" ref="A4:A7" si="0">A3+1</f>
        <v>3</v>
      </c>
      <c r="B4" s="14" t="s">
        <v>11</v>
      </c>
      <c r="C4" s="14">
        <v>629</v>
      </c>
      <c r="D4" s="14">
        <v>2019</v>
      </c>
      <c r="E4" s="14" t="s">
        <v>60</v>
      </c>
      <c r="F4" s="14" t="s">
        <v>16</v>
      </c>
      <c r="G4" s="14">
        <v>10000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10</v>
      </c>
      <c r="C5" s="14">
        <v>7151</v>
      </c>
      <c r="D5" s="14">
        <v>2019</v>
      </c>
      <c r="E5" s="14" t="s">
        <v>14</v>
      </c>
      <c r="F5" s="14" t="s">
        <v>16</v>
      </c>
      <c r="G5" s="14">
        <v>10000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10</v>
      </c>
      <c r="C6" s="14">
        <v>12703</v>
      </c>
      <c r="D6" s="14">
        <v>2019</v>
      </c>
      <c r="E6" s="14" t="s">
        <v>13</v>
      </c>
      <c r="F6" s="14" t="s">
        <v>16</v>
      </c>
      <c r="G6" s="14">
        <v>5000</v>
      </c>
      <c r="H6" s="14"/>
      <c r="I6" s="14"/>
      <c r="J6" s="15"/>
    </row>
    <row r="7" spans="1:10" ht="15.75" thickBot="1" x14ac:dyDescent="0.3">
      <c r="A7" s="13">
        <f t="shared" si="0"/>
        <v>6</v>
      </c>
      <c r="B7" s="17" t="s">
        <v>10</v>
      </c>
      <c r="C7" s="17">
        <v>23706</v>
      </c>
      <c r="D7" s="17">
        <v>2019</v>
      </c>
      <c r="E7" s="17" t="s">
        <v>13</v>
      </c>
      <c r="F7" s="17" t="s">
        <v>16</v>
      </c>
      <c r="G7" s="17">
        <v>5000</v>
      </c>
      <c r="H7" s="17"/>
      <c r="I7" s="17"/>
      <c r="J7" s="18"/>
    </row>
    <row r="8" spans="1:10" ht="15.75" thickBot="1" x14ac:dyDescent="0.3">
      <c r="A8" s="37" t="s">
        <v>81</v>
      </c>
      <c r="B8" s="38"/>
      <c r="C8" s="38"/>
      <c r="D8" s="38"/>
      <c r="E8" s="38"/>
      <c r="F8" s="39"/>
      <c r="G8" s="23">
        <f>SUBTOTAL(109,Table18[BILL AMOUNT])</f>
        <v>37750</v>
      </c>
      <c r="H8" s="20"/>
      <c r="I8" s="21"/>
      <c r="J8" s="22"/>
    </row>
  </sheetData>
  <mergeCells count="1">
    <mergeCell ref="A8:F8"/>
  </mergeCells>
  <pageMargins left="0.70866141732283472" right="0.70866141732283472" top="0.74803149606299213" bottom="0.74803149606299213" header="0.31496062992125984" footer="0.31496062992125984"/>
  <pageSetup paperSize="9" scale="69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"/>
  <sheetViews>
    <sheetView workbookViewId="0">
      <selection activeCell="A7" sqref="A7:J7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3.1406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4330</v>
      </c>
      <c r="D2" s="14">
        <v>2015</v>
      </c>
      <c r="E2" s="14" t="s">
        <v>13</v>
      </c>
      <c r="F2" s="14" t="s">
        <v>33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4330</v>
      </c>
      <c r="D3" s="14">
        <v>2015</v>
      </c>
      <c r="E3" s="14" t="s">
        <v>14</v>
      </c>
      <c r="F3" s="14" t="s">
        <v>33</v>
      </c>
      <c r="G3" s="14">
        <v>2750</v>
      </c>
      <c r="H3" s="14"/>
      <c r="I3" s="14"/>
      <c r="J3" s="15"/>
    </row>
    <row r="4" spans="1:10" x14ac:dyDescent="0.25">
      <c r="A4" s="13">
        <f>A3+1</f>
        <v>3</v>
      </c>
      <c r="B4" s="14" t="s">
        <v>10</v>
      </c>
      <c r="C4" s="14">
        <v>3019</v>
      </c>
      <c r="D4" s="14">
        <v>2019</v>
      </c>
      <c r="E4" s="14" t="s">
        <v>13</v>
      </c>
      <c r="F4" s="14" t="s">
        <v>33</v>
      </c>
      <c r="G4" s="14">
        <v>5000</v>
      </c>
      <c r="H4" s="14"/>
      <c r="I4" s="14"/>
      <c r="J4" s="15"/>
    </row>
    <row r="5" spans="1:10" x14ac:dyDescent="0.25">
      <c r="A5" s="13">
        <f>A4+1</f>
        <v>4</v>
      </c>
      <c r="B5" s="14" t="s">
        <v>10</v>
      </c>
      <c r="C5" s="14">
        <v>9452</v>
      </c>
      <c r="D5" s="14">
        <v>2019</v>
      </c>
      <c r="E5" s="14" t="s">
        <v>13</v>
      </c>
      <c r="F5" s="14" t="s">
        <v>33</v>
      </c>
      <c r="G5" s="14">
        <v>5000</v>
      </c>
      <c r="H5" s="14"/>
      <c r="I5" s="14"/>
      <c r="J5" s="15"/>
    </row>
    <row r="6" spans="1:10" ht="15.75" thickBot="1" x14ac:dyDescent="0.3">
      <c r="A6" s="13">
        <f>A5+1</f>
        <v>5</v>
      </c>
      <c r="B6" s="17" t="s">
        <v>10</v>
      </c>
      <c r="C6" s="17">
        <v>25278</v>
      </c>
      <c r="D6" s="17">
        <v>2019</v>
      </c>
      <c r="E6" s="17" t="s">
        <v>13</v>
      </c>
      <c r="F6" s="17" t="s">
        <v>33</v>
      </c>
      <c r="G6" s="17">
        <v>5000</v>
      </c>
      <c r="H6" s="17"/>
      <c r="I6" s="17"/>
      <c r="J6" s="18"/>
    </row>
    <row r="7" spans="1:10" ht="15.75" thickBot="1" x14ac:dyDescent="0.3">
      <c r="A7" s="37" t="s">
        <v>81</v>
      </c>
      <c r="B7" s="38"/>
      <c r="C7" s="38"/>
      <c r="D7" s="38"/>
      <c r="E7" s="38"/>
      <c r="F7" s="39"/>
      <c r="G7" s="23">
        <f>SUBTOTAL(109,Table19[BILL AMOUNT])</f>
        <v>22750</v>
      </c>
      <c r="H7" s="20"/>
      <c r="I7" s="21"/>
      <c r="J7" s="22"/>
    </row>
  </sheetData>
  <mergeCells count="1">
    <mergeCell ref="A7:F7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workbookViewId="0">
      <selection activeCell="J11" sqref="J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1.425781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23225</v>
      </c>
      <c r="D2" s="14">
        <v>2019</v>
      </c>
      <c r="E2" s="14" t="s">
        <v>13</v>
      </c>
      <c r="F2" s="14" t="s">
        <v>41</v>
      </c>
      <c r="G2" s="14">
        <v>5000</v>
      </c>
      <c r="H2" s="14"/>
      <c r="I2" s="14"/>
      <c r="J2" s="15"/>
    </row>
    <row r="3" spans="1:10" x14ac:dyDescent="0.25">
      <c r="A3" s="13">
        <v>2</v>
      </c>
      <c r="B3" s="14" t="s">
        <v>10</v>
      </c>
      <c r="C3" s="14">
        <v>23337</v>
      </c>
      <c r="D3" s="14">
        <v>2019</v>
      </c>
      <c r="E3" s="14" t="s">
        <v>13</v>
      </c>
      <c r="F3" s="14" t="s">
        <v>41</v>
      </c>
      <c r="G3" s="14">
        <v>5000</v>
      </c>
      <c r="H3" s="14"/>
      <c r="I3" s="14"/>
      <c r="J3" s="15"/>
    </row>
    <row r="4" spans="1:10" ht="15.75" thickBot="1" x14ac:dyDescent="0.3">
      <c r="A4" s="16">
        <v>3</v>
      </c>
      <c r="B4" s="17" t="s">
        <v>10</v>
      </c>
      <c r="C4" s="17">
        <v>23366</v>
      </c>
      <c r="D4" s="17">
        <v>2019</v>
      </c>
      <c r="E4" s="17" t="s">
        <v>13</v>
      </c>
      <c r="F4" s="17" t="s">
        <v>41</v>
      </c>
      <c r="G4" s="17">
        <v>5000</v>
      </c>
      <c r="H4" s="17"/>
      <c r="I4" s="17"/>
      <c r="J4" s="18"/>
    </row>
    <row r="5" spans="1:10" ht="15.75" thickBot="1" x14ac:dyDescent="0.3">
      <c r="A5" s="37" t="s">
        <v>81</v>
      </c>
      <c r="B5" s="38"/>
      <c r="C5" s="38"/>
      <c r="D5" s="38"/>
      <c r="E5" s="38"/>
      <c r="F5" s="39"/>
      <c r="G5" s="23">
        <f>SUBTOTAL(109,Table20[BILL AMOUNT])</f>
        <v>15000</v>
      </c>
      <c r="H5" s="20"/>
      <c r="I5" s="21"/>
      <c r="J5" s="22"/>
    </row>
  </sheetData>
  <mergeCells count="1">
    <mergeCell ref="A5:F5"/>
  </mergeCells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"/>
  <sheetViews>
    <sheetView workbookViewId="0">
      <selection activeCell="A3" sqref="A3:J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3.8554687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ht="15.75" thickBot="1" x14ac:dyDescent="0.3">
      <c r="A2" s="16">
        <v>1</v>
      </c>
      <c r="B2" s="17" t="s">
        <v>10</v>
      </c>
      <c r="C2" s="17">
        <v>8836</v>
      </c>
      <c r="D2" s="17">
        <v>2011</v>
      </c>
      <c r="E2" s="17" t="s">
        <v>13</v>
      </c>
      <c r="F2" s="17" t="s">
        <v>73</v>
      </c>
      <c r="G2" s="17">
        <v>1250</v>
      </c>
      <c r="H2" s="17"/>
      <c r="I2" s="17"/>
      <c r="J2" s="18"/>
    </row>
    <row r="3" spans="1:10" ht="15.75" thickBot="1" x14ac:dyDescent="0.3">
      <c r="A3" s="37" t="s">
        <v>81</v>
      </c>
      <c r="B3" s="38"/>
      <c r="C3" s="38"/>
      <c r="D3" s="38"/>
      <c r="E3" s="38"/>
      <c r="F3" s="39"/>
      <c r="G3" s="23">
        <f>SUBTOTAL(109,Table21[BILL AMOUNT])</f>
        <v>1250</v>
      </c>
      <c r="H3" s="20"/>
      <c r="I3" s="21"/>
      <c r="J3" s="22"/>
    </row>
  </sheetData>
  <mergeCells count="1">
    <mergeCell ref="A3:F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"/>
  <sheetViews>
    <sheetView workbookViewId="0">
      <selection activeCell="J14" sqref="J14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ht="15.75" thickBot="1" x14ac:dyDescent="0.3">
      <c r="A2" s="16">
        <v>1</v>
      </c>
      <c r="B2" s="17" t="s">
        <v>10</v>
      </c>
      <c r="C2" s="17">
        <v>18528</v>
      </c>
      <c r="D2" s="17">
        <v>2003</v>
      </c>
      <c r="E2" s="17" t="s">
        <v>13</v>
      </c>
      <c r="F2" s="17" t="s">
        <v>72</v>
      </c>
      <c r="G2" s="17">
        <v>5000</v>
      </c>
      <c r="H2" s="17"/>
      <c r="I2" s="17"/>
      <c r="J2" s="18"/>
    </row>
    <row r="3" spans="1:10" ht="15.75" thickBot="1" x14ac:dyDescent="0.3">
      <c r="A3" s="37" t="s">
        <v>81</v>
      </c>
      <c r="B3" s="38"/>
      <c r="C3" s="38"/>
      <c r="D3" s="38"/>
      <c r="E3" s="38"/>
      <c r="F3" s="39"/>
      <c r="G3" s="23">
        <f>SUBTOTAL(109,Table22[BILL AMOUNT])</f>
        <v>5000</v>
      </c>
      <c r="H3" s="20"/>
      <c r="I3" s="21"/>
      <c r="J3" s="22"/>
    </row>
  </sheetData>
  <mergeCells count="1">
    <mergeCell ref="A3:F3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abSelected="1" workbookViewId="0">
      <selection activeCell="G19" sqref="G19"/>
    </sheetView>
  </sheetViews>
  <sheetFormatPr defaultRowHeight="15" x14ac:dyDescent="0.25"/>
  <cols>
    <col min="3" max="3" width="10.85546875" customWidth="1"/>
    <col min="5" max="5" width="12.28515625" customWidth="1"/>
    <col min="6" max="6" width="14" bestFit="1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6417</v>
      </c>
      <c r="D2" s="14">
        <v>2019</v>
      </c>
      <c r="E2" s="14" t="s">
        <v>13</v>
      </c>
      <c r="F2" s="14" t="s">
        <v>74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7373</v>
      </c>
      <c r="D3" s="14">
        <v>2019</v>
      </c>
      <c r="E3" s="14" t="s">
        <v>13</v>
      </c>
      <c r="F3" s="14" t="s">
        <v>74</v>
      </c>
      <c r="G3" s="14">
        <v>5000</v>
      </c>
      <c r="H3" s="14"/>
      <c r="I3" s="14"/>
      <c r="J3" s="15"/>
    </row>
    <row r="4" spans="1:10" x14ac:dyDescent="0.25">
      <c r="A4" s="13">
        <f t="shared" ref="A4:A12" si="0">A3+1</f>
        <v>3</v>
      </c>
      <c r="B4" s="14" t="s">
        <v>10</v>
      </c>
      <c r="C4" s="14">
        <v>9165</v>
      </c>
      <c r="D4" s="14">
        <v>2019</v>
      </c>
      <c r="E4" s="14" t="s">
        <v>13</v>
      </c>
      <c r="F4" s="14" t="s">
        <v>74</v>
      </c>
      <c r="G4" s="14">
        <v>5000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10</v>
      </c>
      <c r="C5" s="14">
        <v>9914</v>
      </c>
      <c r="D5" s="14">
        <v>2019</v>
      </c>
      <c r="E5" s="14" t="s">
        <v>13</v>
      </c>
      <c r="F5" s="14" t="s">
        <v>74</v>
      </c>
      <c r="G5" s="14">
        <v>5000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10</v>
      </c>
      <c r="C6" s="14">
        <v>10927</v>
      </c>
      <c r="D6" s="14">
        <v>2019</v>
      </c>
      <c r="E6" s="14" t="s">
        <v>13</v>
      </c>
      <c r="F6" s="14" t="s">
        <v>74</v>
      </c>
      <c r="G6" s="14">
        <v>5000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10</v>
      </c>
      <c r="C7" s="14">
        <v>13268</v>
      </c>
      <c r="D7" s="14">
        <v>2019</v>
      </c>
      <c r="E7" s="14" t="s">
        <v>13</v>
      </c>
      <c r="F7" s="14" t="s">
        <v>74</v>
      </c>
      <c r="G7" s="14">
        <v>5000</v>
      </c>
      <c r="H7" s="14"/>
      <c r="I7" s="14"/>
      <c r="J7" s="15"/>
    </row>
    <row r="8" spans="1:10" x14ac:dyDescent="0.25">
      <c r="A8" s="13">
        <f t="shared" si="0"/>
        <v>7</v>
      </c>
      <c r="B8" s="14" t="s">
        <v>10</v>
      </c>
      <c r="C8" s="14">
        <v>13330</v>
      </c>
      <c r="D8" s="14">
        <v>2019</v>
      </c>
      <c r="E8" s="14" t="s">
        <v>13</v>
      </c>
      <c r="F8" s="14" t="s">
        <v>74</v>
      </c>
      <c r="G8" s="14">
        <v>5000</v>
      </c>
      <c r="H8" s="14"/>
      <c r="I8" s="14"/>
      <c r="J8" s="15"/>
    </row>
    <row r="9" spans="1:10" x14ac:dyDescent="0.25">
      <c r="A9" s="13">
        <f t="shared" si="0"/>
        <v>8</v>
      </c>
      <c r="B9" s="14" t="s">
        <v>10</v>
      </c>
      <c r="C9" s="14">
        <v>13902</v>
      </c>
      <c r="D9" s="14">
        <v>2019</v>
      </c>
      <c r="E9" s="14" t="s">
        <v>13</v>
      </c>
      <c r="F9" s="14" t="s">
        <v>74</v>
      </c>
      <c r="G9" s="14">
        <v>5000</v>
      </c>
      <c r="H9" s="14"/>
      <c r="I9" s="14"/>
      <c r="J9" s="15"/>
    </row>
    <row r="10" spans="1:10" x14ac:dyDescent="0.25">
      <c r="A10" s="13">
        <f t="shared" si="0"/>
        <v>9</v>
      </c>
      <c r="B10" s="14" t="s">
        <v>10</v>
      </c>
      <c r="C10" s="14">
        <v>15840</v>
      </c>
      <c r="D10" s="14">
        <v>2019</v>
      </c>
      <c r="E10" s="14" t="s">
        <v>13</v>
      </c>
      <c r="F10" s="14" t="s">
        <v>74</v>
      </c>
      <c r="G10" s="14">
        <v>5000</v>
      </c>
      <c r="H10" s="14"/>
      <c r="I10" s="14"/>
      <c r="J10" s="15"/>
    </row>
    <row r="11" spans="1:10" x14ac:dyDescent="0.25">
      <c r="A11" s="13">
        <f t="shared" si="0"/>
        <v>10</v>
      </c>
      <c r="B11" s="14" t="s">
        <v>10</v>
      </c>
      <c r="C11" s="14">
        <v>20419</v>
      </c>
      <c r="D11" s="14">
        <v>2019</v>
      </c>
      <c r="E11" s="14" t="s">
        <v>13</v>
      </c>
      <c r="F11" s="14" t="s">
        <v>74</v>
      </c>
      <c r="G11" s="14">
        <v>5000</v>
      </c>
      <c r="H11" s="14"/>
      <c r="I11" s="14"/>
      <c r="J11" s="15"/>
    </row>
    <row r="12" spans="1:10" ht="15.75" thickBot="1" x14ac:dyDescent="0.3">
      <c r="A12" s="13">
        <f t="shared" si="0"/>
        <v>11</v>
      </c>
      <c r="B12" s="17" t="s">
        <v>10</v>
      </c>
      <c r="C12" s="17">
        <v>25006</v>
      </c>
      <c r="D12" s="17">
        <v>2019</v>
      </c>
      <c r="E12" s="17" t="s">
        <v>13</v>
      </c>
      <c r="F12" s="17" t="s">
        <v>74</v>
      </c>
      <c r="G12" s="17">
        <v>5000</v>
      </c>
      <c r="H12" s="17"/>
      <c r="I12" s="17"/>
      <c r="J12" s="18"/>
    </row>
    <row r="13" spans="1:10" ht="15.75" thickBot="1" x14ac:dyDescent="0.3">
      <c r="A13" s="34" t="s">
        <v>81</v>
      </c>
      <c r="B13" s="35"/>
      <c r="C13" s="35"/>
      <c r="D13" s="35"/>
      <c r="E13" s="35"/>
      <c r="F13" s="36"/>
      <c r="G13" s="23">
        <f>SUBTOTAL(109,Table1[BILL AMOUNT])</f>
        <v>55000</v>
      </c>
      <c r="H13" s="20"/>
      <c r="I13" s="21"/>
      <c r="J13" s="22"/>
    </row>
  </sheetData>
  <mergeCells count="1">
    <mergeCell ref="A13:F1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"/>
  <sheetViews>
    <sheetView workbookViewId="0">
      <selection activeCell="F13" sqref="F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7.8554687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ht="15.75" thickBot="1" x14ac:dyDescent="0.3">
      <c r="A2" s="16">
        <v>1</v>
      </c>
      <c r="B2" s="17" t="s">
        <v>12</v>
      </c>
      <c r="C2" s="17">
        <v>1249</v>
      </c>
      <c r="D2" s="17">
        <v>2015</v>
      </c>
      <c r="E2" s="17" t="s">
        <v>13</v>
      </c>
      <c r="F2" s="17" t="s">
        <v>69</v>
      </c>
      <c r="G2" s="17">
        <v>5000</v>
      </c>
      <c r="H2" s="17"/>
      <c r="I2" s="17"/>
      <c r="J2" s="18"/>
    </row>
    <row r="3" spans="1:10" ht="15.75" thickBot="1" x14ac:dyDescent="0.3">
      <c r="A3" s="34" t="s">
        <v>81</v>
      </c>
      <c r="B3" s="35"/>
      <c r="C3" s="35"/>
      <c r="D3" s="35"/>
      <c r="E3" s="35"/>
      <c r="F3" s="36"/>
      <c r="G3" s="19">
        <f>SUBTOTAL(109,Table2[BILL AMOUNT])</f>
        <v>5000</v>
      </c>
      <c r="H3" s="20"/>
      <c r="I3" s="21"/>
      <c r="J3" s="22"/>
    </row>
  </sheetData>
  <mergeCells count="1">
    <mergeCell ref="A3:F3"/>
  </mergeCells>
  <pageMargins left="0.70866141732283472" right="0.70866141732283472" top="0.74803149606299213" bottom="0.74803149606299213" header="0.31496062992125984" footer="0.31496062992125984"/>
  <pageSetup paperSize="9" scale="96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workbookViewId="0">
      <selection activeCell="A20" sqref="A20:J20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13965</v>
      </c>
      <c r="D2" s="14">
        <v>2001</v>
      </c>
      <c r="E2" s="14" t="s">
        <v>13</v>
      </c>
      <c r="F2" s="14" t="s">
        <v>21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14408</v>
      </c>
      <c r="D3" s="14">
        <v>2006</v>
      </c>
      <c r="E3" s="14" t="s">
        <v>13</v>
      </c>
      <c r="F3" s="14" t="s">
        <v>21</v>
      </c>
      <c r="G3" s="14">
        <v>5000</v>
      </c>
      <c r="H3" s="14"/>
      <c r="I3" s="14"/>
      <c r="J3" s="15"/>
    </row>
    <row r="4" spans="1:10" x14ac:dyDescent="0.25">
      <c r="A4" s="13">
        <f t="shared" ref="A4:A19" si="0">A3+1</f>
        <v>3</v>
      </c>
      <c r="B4" s="14" t="s">
        <v>10</v>
      </c>
      <c r="C4" s="14">
        <v>19561</v>
      </c>
      <c r="D4" s="14">
        <v>2007</v>
      </c>
      <c r="E4" s="14" t="s">
        <v>13</v>
      </c>
      <c r="F4" s="14" t="s">
        <v>21</v>
      </c>
      <c r="G4" s="14">
        <v>5000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10</v>
      </c>
      <c r="C5" s="14">
        <v>26163</v>
      </c>
      <c r="D5" s="14">
        <v>2008</v>
      </c>
      <c r="E5" s="14" t="s">
        <v>13</v>
      </c>
      <c r="F5" s="14" t="s">
        <v>21</v>
      </c>
      <c r="G5" s="14">
        <v>5000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10</v>
      </c>
      <c r="C6" s="14">
        <v>3129</v>
      </c>
      <c r="D6" s="14">
        <v>2012</v>
      </c>
      <c r="E6" s="14" t="s">
        <v>13</v>
      </c>
      <c r="F6" s="14" t="s">
        <v>21</v>
      </c>
      <c r="G6" s="14">
        <v>5000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10</v>
      </c>
      <c r="C7" s="14">
        <v>3129</v>
      </c>
      <c r="D7" s="14">
        <v>2012</v>
      </c>
      <c r="E7" s="14" t="s">
        <v>43</v>
      </c>
      <c r="F7" s="14" t="s">
        <v>21</v>
      </c>
      <c r="G7" s="14">
        <v>4750</v>
      </c>
      <c r="H7" s="14"/>
      <c r="I7" s="14"/>
      <c r="J7" s="15"/>
    </row>
    <row r="8" spans="1:10" x14ac:dyDescent="0.25">
      <c r="A8" s="13">
        <f t="shared" si="0"/>
        <v>7</v>
      </c>
      <c r="B8" s="14" t="s">
        <v>10</v>
      </c>
      <c r="C8" s="14">
        <v>3518</v>
      </c>
      <c r="D8" s="14">
        <v>2012</v>
      </c>
      <c r="E8" s="14" t="s">
        <v>13</v>
      </c>
      <c r="F8" s="14" t="s">
        <v>21</v>
      </c>
      <c r="G8" s="14">
        <v>5000</v>
      </c>
      <c r="H8" s="14"/>
      <c r="I8" s="14"/>
      <c r="J8" s="15"/>
    </row>
    <row r="9" spans="1:10" x14ac:dyDescent="0.25">
      <c r="A9" s="13">
        <f t="shared" si="0"/>
        <v>8</v>
      </c>
      <c r="B9" s="14" t="s">
        <v>10</v>
      </c>
      <c r="C9" s="14">
        <v>4710</v>
      </c>
      <c r="D9" s="14">
        <v>2012</v>
      </c>
      <c r="E9" s="14" t="s">
        <v>13</v>
      </c>
      <c r="F9" s="14" t="s">
        <v>21</v>
      </c>
      <c r="G9" s="14">
        <v>5000</v>
      </c>
      <c r="H9" s="14"/>
      <c r="I9" s="14"/>
      <c r="J9" s="15"/>
    </row>
    <row r="10" spans="1:10" x14ac:dyDescent="0.25">
      <c r="A10" s="13">
        <f t="shared" si="0"/>
        <v>9</v>
      </c>
      <c r="B10" s="14" t="s">
        <v>10</v>
      </c>
      <c r="C10" s="14">
        <v>13097</v>
      </c>
      <c r="D10" s="14">
        <v>2014</v>
      </c>
      <c r="E10" s="14" t="s">
        <v>14</v>
      </c>
      <c r="F10" s="14" t="s">
        <v>21</v>
      </c>
      <c r="G10" s="14">
        <v>2750</v>
      </c>
      <c r="H10" s="14"/>
      <c r="I10" s="14"/>
      <c r="J10" s="15"/>
    </row>
    <row r="11" spans="1:10" x14ac:dyDescent="0.25">
      <c r="A11" s="13">
        <f t="shared" si="0"/>
        <v>10</v>
      </c>
      <c r="B11" s="14" t="s">
        <v>10</v>
      </c>
      <c r="C11" s="14">
        <v>13783</v>
      </c>
      <c r="D11" s="14">
        <v>2014</v>
      </c>
      <c r="E11" s="14" t="s">
        <v>14</v>
      </c>
      <c r="F11" s="14" t="s">
        <v>21</v>
      </c>
      <c r="G11" s="14">
        <v>2750</v>
      </c>
      <c r="H11" s="14"/>
      <c r="I11" s="14"/>
      <c r="J11" s="15"/>
    </row>
    <row r="12" spans="1:10" x14ac:dyDescent="0.25">
      <c r="A12" s="13">
        <f t="shared" si="0"/>
        <v>11</v>
      </c>
      <c r="B12" s="14" t="s">
        <v>10</v>
      </c>
      <c r="C12" s="14">
        <v>17029</v>
      </c>
      <c r="D12" s="14">
        <v>2014</v>
      </c>
      <c r="E12" s="14" t="s">
        <v>13</v>
      </c>
      <c r="F12" s="14" t="s">
        <v>21</v>
      </c>
      <c r="G12" s="14">
        <v>5000</v>
      </c>
      <c r="H12" s="14"/>
      <c r="I12" s="14"/>
      <c r="J12" s="15"/>
    </row>
    <row r="13" spans="1:10" x14ac:dyDescent="0.25">
      <c r="A13" s="13">
        <f t="shared" si="0"/>
        <v>12</v>
      </c>
      <c r="B13" s="14" t="s">
        <v>10</v>
      </c>
      <c r="C13" s="14">
        <v>17029</v>
      </c>
      <c r="D13" s="14">
        <v>2014</v>
      </c>
      <c r="E13" s="14" t="s">
        <v>14</v>
      </c>
      <c r="F13" s="14" t="s">
        <v>21</v>
      </c>
      <c r="G13" s="14">
        <v>2750</v>
      </c>
      <c r="H13" s="14"/>
      <c r="I13" s="14"/>
      <c r="J13" s="15"/>
    </row>
    <row r="14" spans="1:10" x14ac:dyDescent="0.25">
      <c r="A14" s="13">
        <f t="shared" si="0"/>
        <v>13</v>
      </c>
      <c r="B14" s="14" t="s">
        <v>10</v>
      </c>
      <c r="C14" s="14">
        <v>27955</v>
      </c>
      <c r="D14" s="14">
        <v>2017</v>
      </c>
      <c r="E14" s="14" t="s">
        <v>14</v>
      </c>
      <c r="F14" s="14" t="s">
        <v>21</v>
      </c>
      <c r="G14" s="14">
        <v>10000</v>
      </c>
      <c r="H14" s="14"/>
      <c r="I14" s="14"/>
      <c r="J14" s="15"/>
    </row>
    <row r="15" spans="1:10" x14ac:dyDescent="0.25">
      <c r="A15" s="13">
        <f t="shared" si="0"/>
        <v>14</v>
      </c>
      <c r="B15" s="14" t="s">
        <v>10</v>
      </c>
      <c r="C15" s="14" t="s">
        <v>77</v>
      </c>
      <c r="D15" s="14">
        <v>2018</v>
      </c>
      <c r="E15" s="14" t="s">
        <v>14</v>
      </c>
      <c r="F15" s="14" t="s">
        <v>21</v>
      </c>
      <c r="G15" s="14">
        <v>10000</v>
      </c>
      <c r="H15" s="14"/>
      <c r="I15" s="14"/>
      <c r="J15" s="15"/>
    </row>
    <row r="16" spans="1:10" x14ac:dyDescent="0.25">
      <c r="A16" s="13">
        <f t="shared" si="0"/>
        <v>15</v>
      </c>
      <c r="B16" s="14" t="s">
        <v>10</v>
      </c>
      <c r="C16" s="14" t="s">
        <v>77</v>
      </c>
      <c r="D16" s="14">
        <v>2018</v>
      </c>
      <c r="E16" s="14" t="s">
        <v>13</v>
      </c>
      <c r="F16" s="14" t="s">
        <v>21</v>
      </c>
      <c r="G16" s="14">
        <v>5000</v>
      </c>
      <c r="H16" s="14"/>
      <c r="I16" s="14"/>
      <c r="J16" s="15"/>
    </row>
    <row r="17" spans="1:10" x14ac:dyDescent="0.25">
      <c r="A17" s="13">
        <f t="shared" si="0"/>
        <v>16</v>
      </c>
      <c r="B17" s="14" t="s">
        <v>11</v>
      </c>
      <c r="C17" s="14">
        <v>639</v>
      </c>
      <c r="D17" s="14">
        <v>2019</v>
      </c>
      <c r="E17" s="14" t="s">
        <v>13</v>
      </c>
      <c r="F17" s="14" t="s">
        <v>21</v>
      </c>
      <c r="G17" s="14">
        <v>5000</v>
      </c>
      <c r="H17" s="14"/>
      <c r="I17" s="14"/>
      <c r="J17" s="15"/>
    </row>
    <row r="18" spans="1:10" x14ac:dyDescent="0.25">
      <c r="A18" s="13">
        <f t="shared" si="0"/>
        <v>17</v>
      </c>
      <c r="B18" s="14" t="s">
        <v>10</v>
      </c>
      <c r="C18" s="14">
        <v>9713</v>
      </c>
      <c r="D18" s="14">
        <v>2019</v>
      </c>
      <c r="E18" s="14" t="s">
        <v>14</v>
      </c>
      <c r="F18" s="14" t="s">
        <v>21</v>
      </c>
      <c r="G18" s="14">
        <v>10000</v>
      </c>
      <c r="H18" s="14"/>
      <c r="I18" s="14"/>
      <c r="J18" s="15"/>
    </row>
    <row r="19" spans="1:10" ht="15.75" thickBot="1" x14ac:dyDescent="0.3">
      <c r="A19" s="13">
        <f t="shared" si="0"/>
        <v>18</v>
      </c>
      <c r="B19" s="17" t="s">
        <v>10</v>
      </c>
      <c r="C19" s="17">
        <v>26926</v>
      </c>
      <c r="D19" s="17">
        <v>2019</v>
      </c>
      <c r="E19" s="17" t="s">
        <v>13</v>
      </c>
      <c r="F19" s="17" t="s">
        <v>21</v>
      </c>
      <c r="G19" s="17">
        <v>5000</v>
      </c>
      <c r="H19" s="17"/>
      <c r="I19" s="17"/>
      <c r="J19" s="18"/>
    </row>
    <row r="20" spans="1:10" ht="15.75" thickBot="1" x14ac:dyDescent="0.3">
      <c r="A20" s="37" t="s">
        <v>81</v>
      </c>
      <c r="B20" s="38"/>
      <c r="C20" s="38"/>
      <c r="D20" s="38"/>
      <c r="E20" s="38"/>
      <c r="F20" s="39"/>
      <c r="G20" s="23">
        <f>SUBTOTAL(109,Table3[BILL AMOUNT])</f>
        <v>98000</v>
      </c>
      <c r="H20" s="20"/>
      <c r="I20" s="21"/>
      <c r="J20" s="22"/>
    </row>
  </sheetData>
  <mergeCells count="1">
    <mergeCell ref="A20:F20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workbookViewId="0">
      <selection activeCell="A10" sqref="A10:J1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37" bestFit="1" customWidth="1"/>
    <col min="6" max="6" width="8.57031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27210</v>
      </c>
      <c r="D2" s="14">
        <v>2017</v>
      </c>
      <c r="E2" s="14" t="s">
        <v>13</v>
      </c>
      <c r="F2" s="14" t="s">
        <v>44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27210</v>
      </c>
      <c r="D3" s="14">
        <v>2017</v>
      </c>
      <c r="E3" s="14" t="s">
        <v>14</v>
      </c>
      <c r="F3" s="14" t="s">
        <v>44</v>
      </c>
      <c r="G3" s="14">
        <v>10000</v>
      </c>
      <c r="H3" s="14"/>
      <c r="I3" s="14"/>
      <c r="J3" s="15"/>
    </row>
    <row r="4" spans="1:10" x14ac:dyDescent="0.25">
      <c r="A4" s="13">
        <f t="shared" ref="A4:A9" si="0">A3+1</f>
        <v>3</v>
      </c>
      <c r="B4" s="14" t="s">
        <v>11</v>
      </c>
      <c r="C4" s="14">
        <v>80</v>
      </c>
      <c r="D4" s="14">
        <v>2019</v>
      </c>
      <c r="E4" s="14" t="s">
        <v>13</v>
      </c>
      <c r="F4" s="14" t="s">
        <v>44</v>
      </c>
      <c r="G4" s="14">
        <v>5000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11</v>
      </c>
      <c r="C5" s="14">
        <v>80</v>
      </c>
      <c r="D5" s="14">
        <v>2019</v>
      </c>
      <c r="E5" s="14" t="s">
        <v>45</v>
      </c>
      <c r="F5" s="14" t="s">
        <v>44</v>
      </c>
      <c r="G5" s="14">
        <v>10000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10</v>
      </c>
      <c r="C6" s="14">
        <v>26189</v>
      </c>
      <c r="D6" s="14">
        <v>2019</v>
      </c>
      <c r="E6" s="14" t="s">
        <v>68</v>
      </c>
      <c r="F6" s="14" t="s">
        <v>44</v>
      </c>
      <c r="G6" s="14">
        <v>10000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10</v>
      </c>
      <c r="C7" s="14">
        <v>28254</v>
      </c>
      <c r="D7" s="14">
        <v>2019</v>
      </c>
      <c r="E7" s="14" t="s">
        <v>43</v>
      </c>
      <c r="F7" s="14" t="s">
        <v>44</v>
      </c>
      <c r="G7" s="14">
        <v>12000</v>
      </c>
      <c r="H7" s="14"/>
      <c r="I7" s="14"/>
      <c r="J7" s="15"/>
    </row>
    <row r="8" spans="1:10" x14ac:dyDescent="0.25">
      <c r="A8" s="13">
        <f t="shared" si="0"/>
        <v>7</v>
      </c>
      <c r="B8" s="14" t="s">
        <v>10</v>
      </c>
      <c r="C8" s="14">
        <v>28257</v>
      </c>
      <c r="D8" s="14">
        <v>2019</v>
      </c>
      <c r="E8" s="14" t="s">
        <v>43</v>
      </c>
      <c r="F8" s="14" t="s">
        <v>44</v>
      </c>
      <c r="G8" s="14">
        <v>12000</v>
      </c>
      <c r="H8" s="14"/>
      <c r="I8" s="14"/>
      <c r="J8" s="15"/>
    </row>
    <row r="9" spans="1:10" ht="15.75" thickBot="1" x14ac:dyDescent="0.3">
      <c r="A9" s="16">
        <f t="shared" si="0"/>
        <v>8</v>
      </c>
      <c r="B9" s="17" t="s">
        <v>10</v>
      </c>
      <c r="C9" s="17">
        <v>28339</v>
      </c>
      <c r="D9" s="17">
        <v>2019</v>
      </c>
      <c r="E9" s="17" t="s">
        <v>43</v>
      </c>
      <c r="F9" s="17" t="s">
        <v>44</v>
      </c>
      <c r="G9" s="17">
        <v>12000</v>
      </c>
      <c r="H9" s="17"/>
      <c r="I9" s="17"/>
      <c r="J9" s="18"/>
    </row>
    <row r="10" spans="1:10" ht="15.75" thickBot="1" x14ac:dyDescent="0.3">
      <c r="A10" s="37" t="s">
        <v>81</v>
      </c>
      <c r="B10" s="38"/>
      <c r="C10" s="38"/>
      <c r="D10" s="38"/>
      <c r="E10" s="38"/>
      <c r="F10" s="39"/>
      <c r="G10" s="23">
        <f>SUBTOTAL(109,Table4[BILL AMOUNT])</f>
        <v>76000</v>
      </c>
      <c r="H10" s="20"/>
      <c r="I10" s="21"/>
      <c r="J10" s="22"/>
    </row>
  </sheetData>
  <mergeCells count="1">
    <mergeCell ref="A10:F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G1" sqref="G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35.5703125" bestFit="1" customWidth="1"/>
    <col min="6" max="6" width="9.1406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1943</v>
      </c>
      <c r="D2" s="14">
        <v>2016</v>
      </c>
      <c r="E2" s="14" t="s">
        <v>13</v>
      </c>
      <c r="F2" s="14" t="s">
        <v>18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1943</v>
      </c>
      <c r="D3" s="14">
        <v>2016</v>
      </c>
      <c r="E3" s="14" t="s">
        <v>43</v>
      </c>
      <c r="F3" s="14" t="s">
        <v>18</v>
      </c>
      <c r="G3" s="14">
        <v>4750</v>
      </c>
      <c r="H3" s="14"/>
      <c r="I3" s="14"/>
      <c r="J3" s="15"/>
    </row>
    <row r="4" spans="1:10" x14ac:dyDescent="0.25">
      <c r="A4" s="13">
        <f t="shared" ref="A4:A44" si="0">A3+1</f>
        <v>3</v>
      </c>
      <c r="B4" s="14" t="s">
        <v>11</v>
      </c>
      <c r="C4" s="14">
        <v>121</v>
      </c>
      <c r="D4" s="14">
        <v>2019</v>
      </c>
      <c r="E4" s="14" t="s">
        <v>39</v>
      </c>
      <c r="F4" s="14" t="s">
        <v>18</v>
      </c>
      <c r="G4" s="14">
        <v>10000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11</v>
      </c>
      <c r="C5" s="14">
        <v>124</v>
      </c>
      <c r="D5" s="14">
        <v>2019</v>
      </c>
      <c r="E5" s="14" t="s">
        <v>49</v>
      </c>
      <c r="F5" s="14" t="s">
        <v>18</v>
      </c>
      <c r="G5" s="14">
        <v>10000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11</v>
      </c>
      <c r="C6" s="14">
        <v>125</v>
      </c>
      <c r="D6" s="14">
        <v>2019</v>
      </c>
      <c r="E6" s="14" t="s">
        <v>13</v>
      </c>
      <c r="F6" s="14" t="s">
        <v>18</v>
      </c>
      <c r="G6" s="14">
        <v>5000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11</v>
      </c>
      <c r="C7" s="14">
        <v>127</v>
      </c>
      <c r="D7" s="14">
        <v>2019</v>
      </c>
      <c r="E7" s="14" t="s">
        <v>13</v>
      </c>
      <c r="F7" s="14" t="s">
        <v>18</v>
      </c>
      <c r="G7" s="14">
        <v>5000</v>
      </c>
      <c r="H7" s="14"/>
      <c r="I7" s="14"/>
      <c r="J7" s="15"/>
    </row>
    <row r="8" spans="1:10" x14ac:dyDescent="0.25">
      <c r="A8" s="13">
        <f t="shared" si="0"/>
        <v>7</v>
      </c>
      <c r="B8" s="14" t="s">
        <v>11</v>
      </c>
      <c r="C8" s="14">
        <v>127</v>
      </c>
      <c r="D8" s="14">
        <v>2019</v>
      </c>
      <c r="E8" s="14" t="s">
        <v>58</v>
      </c>
      <c r="F8" s="14" t="s">
        <v>18</v>
      </c>
      <c r="G8" s="14">
        <v>10000</v>
      </c>
      <c r="H8" s="14"/>
      <c r="I8" s="14"/>
      <c r="J8" s="15"/>
    </row>
    <row r="9" spans="1:10" x14ac:dyDescent="0.25">
      <c r="A9" s="13">
        <f t="shared" si="0"/>
        <v>8</v>
      </c>
      <c r="B9" s="14" t="s">
        <v>11</v>
      </c>
      <c r="C9" s="14">
        <v>129</v>
      </c>
      <c r="D9" s="14">
        <v>2019</v>
      </c>
      <c r="E9" s="14" t="s">
        <v>13</v>
      </c>
      <c r="F9" s="14" t="s">
        <v>18</v>
      </c>
      <c r="G9" s="14">
        <v>5000</v>
      </c>
      <c r="H9" s="14"/>
      <c r="I9" s="14"/>
      <c r="J9" s="15"/>
    </row>
    <row r="10" spans="1:10" x14ac:dyDescent="0.25">
      <c r="A10" s="13">
        <f t="shared" si="0"/>
        <v>9</v>
      </c>
      <c r="B10" s="14" t="s">
        <v>11</v>
      </c>
      <c r="C10" s="14">
        <v>129</v>
      </c>
      <c r="D10" s="14">
        <v>2019</v>
      </c>
      <c r="E10" s="14" t="s">
        <v>62</v>
      </c>
      <c r="F10" s="14" t="s">
        <v>18</v>
      </c>
      <c r="G10" s="14">
        <v>10000</v>
      </c>
      <c r="H10" s="14"/>
      <c r="I10" s="14"/>
      <c r="J10" s="15"/>
    </row>
    <row r="11" spans="1:10" x14ac:dyDescent="0.25">
      <c r="A11" s="13">
        <f t="shared" si="0"/>
        <v>10</v>
      </c>
      <c r="B11" s="14" t="s">
        <v>11</v>
      </c>
      <c r="C11" s="14">
        <v>130</v>
      </c>
      <c r="D11" s="14">
        <v>2019</v>
      </c>
      <c r="E11" s="14" t="s">
        <v>13</v>
      </c>
      <c r="F11" s="14" t="s">
        <v>18</v>
      </c>
      <c r="G11" s="14">
        <v>5000</v>
      </c>
      <c r="H11" s="14"/>
      <c r="I11" s="14"/>
      <c r="J11" s="15"/>
    </row>
    <row r="12" spans="1:10" x14ac:dyDescent="0.25">
      <c r="A12" s="13">
        <f t="shared" si="0"/>
        <v>11</v>
      </c>
      <c r="B12" s="14" t="s">
        <v>11</v>
      </c>
      <c r="C12" s="14">
        <v>130</v>
      </c>
      <c r="D12" s="14">
        <v>2019</v>
      </c>
      <c r="E12" s="14" t="s">
        <v>57</v>
      </c>
      <c r="F12" s="14" t="s">
        <v>18</v>
      </c>
      <c r="G12" s="14">
        <v>10000</v>
      </c>
      <c r="H12" s="14"/>
      <c r="I12" s="14"/>
      <c r="J12" s="15"/>
    </row>
    <row r="13" spans="1:10" x14ac:dyDescent="0.25">
      <c r="A13" s="13">
        <f t="shared" si="0"/>
        <v>12</v>
      </c>
      <c r="B13" s="14" t="s">
        <v>11</v>
      </c>
      <c r="C13" s="14">
        <v>131</v>
      </c>
      <c r="D13" s="14">
        <v>2019</v>
      </c>
      <c r="E13" s="14" t="s">
        <v>13</v>
      </c>
      <c r="F13" s="14" t="s">
        <v>18</v>
      </c>
      <c r="G13" s="14">
        <v>5000</v>
      </c>
      <c r="H13" s="14"/>
      <c r="I13" s="14"/>
      <c r="J13" s="15"/>
    </row>
    <row r="14" spans="1:10" x14ac:dyDescent="0.25">
      <c r="A14" s="13">
        <f t="shared" si="0"/>
        <v>13</v>
      </c>
      <c r="B14" s="14" t="s">
        <v>11</v>
      </c>
      <c r="C14" s="14">
        <v>131</v>
      </c>
      <c r="D14" s="14">
        <v>2019</v>
      </c>
      <c r="E14" s="14" t="s">
        <v>59</v>
      </c>
      <c r="F14" s="14" t="s">
        <v>18</v>
      </c>
      <c r="G14" s="14">
        <v>10000</v>
      </c>
      <c r="H14" s="14"/>
      <c r="I14" s="14"/>
      <c r="J14" s="15"/>
    </row>
    <row r="15" spans="1:10" x14ac:dyDescent="0.25">
      <c r="A15" s="13">
        <f t="shared" si="0"/>
        <v>14</v>
      </c>
      <c r="B15" s="14" t="s">
        <v>11</v>
      </c>
      <c r="C15" s="14">
        <v>262</v>
      </c>
      <c r="D15" s="14">
        <v>2019</v>
      </c>
      <c r="E15" s="14" t="s">
        <v>13</v>
      </c>
      <c r="F15" s="14" t="s">
        <v>18</v>
      </c>
      <c r="G15" s="14">
        <v>5000</v>
      </c>
      <c r="H15" s="14"/>
      <c r="I15" s="14"/>
      <c r="J15" s="15"/>
    </row>
    <row r="16" spans="1:10" x14ac:dyDescent="0.25">
      <c r="A16" s="13">
        <f t="shared" si="0"/>
        <v>15</v>
      </c>
      <c r="B16" s="14" t="s">
        <v>11</v>
      </c>
      <c r="C16" s="14">
        <v>262</v>
      </c>
      <c r="D16" s="14">
        <v>2019</v>
      </c>
      <c r="E16" s="14" t="s">
        <v>26</v>
      </c>
      <c r="F16" s="14" t="s">
        <v>18</v>
      </c>
      <c r="G16" s="14">
        <v>10000</v>
      </c>
      <c r="H16" s="14"/>
      <c r="I16" s="14"/>
      <c r="J16" s="15"/>
    </row>
    <row r="17" spans="1:10" x14ac:dyDescent="0.25">
      <c r="A17" s="13">
        <f t="shared" si="0"/>
        <v>16</v>
      </c>
      <c r="B17" s="14" t="s">
        <v>11</v>
      </c>
      <c r="C17" s="14">
        <v>263</v>
      </c>
      <c r="D17" s="14">
        <v>2019</v>
      </c>
      <c r="E17" s="14" t="s">
        <v>13</v>
      </c>
      <c r="F17" s="14" t="s">
        <v>18</v>
      </c>
      <c r="G17" s="14">
        <v>5000</v>
      </c>
      <c r="H17" s="14"/>
      <c r="I17" s="14"/>
      <c r="J17" s="15"/>
    </row>
    <row r="18" spans="1:10" x14ac:dyDescent="0.25">
      <c r="A18" s="13">
        <f t="shared" si="0"/>
        <v>17</v>
      </c>
      <c r="B18" s="14" t="s">
        <v>11</v>
      </c>
      <c r="C18" s="14">
        <v>263</v>
      </c>
      <c r="D18" s="14">
        <v>2019</v>
      </c>
      <c r="E18" s="14" t="s">
        <v>27</v>
      </c>
      <c r="F18" s="14" t="s">
        <v>18</v>
      </c>
      <c r="G18" s="14">
        <v>10000</v>
      </c>
      <c r="H18" s="14"/>
      <c r="I18" s="14"/>
      <c r="J18" s="15"/>
    </row>
    <row r="19" spans="1:10" x14ac:dyDescent="0.25">
      <c r="A19" s="13">
        <f t="shared" si="0"/>
        <v>18</v>
      </c>
      <c r="B19" s="14" t="s">
        <v>11</v>
      </c>
      <c r="C19" s="14">
        <v>264</v>
      </c>
      <c r="D19" s="14">
        <v>2019</v>
      </c>
      <c r="E19" s="14" t="s">
        <v>13</v>
      </c>
      <c r="F19" s="14" t="s">
        <v>18</v>
      </c>
      <c r="G19" s="14">
        <v>5000</v>
      </c>
      <c r="H19" s="14"/>
      <c r="I19" s="14"/>
      <c r="J19" s="15"/>
    </row>
    <row r="20" spans="1:10" x14ac:dyDescent="0.25">
      <c r="A20" s="13">
        <f t="shared" si="0"/>
        <v>19</v>
      </c>
      <c r="B20" s="14" t="s">
        <v>11</v>
      </c>
      <c r="C20" s="14">
        <v>264</v>
      </c>
      <c r="D20" s="14">
        <v>2019</v>
      </c>
      <c r="E20" s="14" t="s">
        <v>28</v>
      </c>
      <c r="F20" s="14" t="s">
        <v>18</v>
      </c>
      <c r="G20" s="14">
        <v>10000</v>
      </c>
      <c r="H20" s="14"/>
      <c r="I20" s="14"/>
      <c r="J20" s="15"/>
    </row>
    <row r="21" spans="1:10" x14ac:dyDescent="0.25">
      <c r="A21" s="13">
        <f t="shared" si="0"/>
        <v>20</v>
      </c>
      <c r="B21" s="14" t="s">
        <v>11</v>
      </c>
      <c r="C21" s="14">
        <v>265</v>
      </c>
      <c r="D21" s="14">
        <v>2019</v>
      </c>
      <c r="E21" s="14" t="s">
        <v>13</v>
      </c>
      <c r="F21" s="14" t="s">
        <v>18</v>
      </c>
      <c r="G21" s="14">
        <v>5000</v>
      </c>
      <c r="H21" s="14"/>
      <c r="I21" s="14"/>
      <c r="J21" s="15"/>
    </row>
    <row r="22" spans="1:10" x14ac:dyDescent="0.25">
      <c r="A22" s="13">
        <f t="shared" si="0"/>
        <v>21</v>
      </c>
      <c r="B22" s="14" t="s">
        <v>11</v>
      </c>
      <c r="C22" s="14">
        <v>265</v>
      </c>
      <c r="D22" s="14">
        <v>2019</v>
      </c>
      <c r="E22" s="14" t="s">
        <v>29</v>
      </c>
      <c r="F22" s="14" t="s">
        <v>18</v>
      </c>
      <c r="G22" s="14">
        <v>10000</v>
      </c>
      <c r="H22" s="14"/>
      <c r="I22" s="14"/>
      <c r="J22" s="15"/>
    </row>
    <row r="23" spans="1:10" x14ac:dyDescent="0.25">
      <c r="A23" s="13">
        <f t="shared" si="0"/>
        <v>22</v>
      </c>
      <c r="B23" s="14" t="s">
        <v>11</v>
      </c>
      <c r="C23" s="14">
        <v>266</v>
      </c>
      <c r="D23" s="14">
        <v>2019</v>
      </c>
      <c r="E23" s="14" t="s">
        <v>13</v>
      </c>
      <c r="F23" s="14" t="s">
        <v>18</v>
      </c>
      <c r="G23" s="14">
        <v>5000</v>
      </c>
      <c r="H23" s="14"/>
      <c r="I23" s="14"/>
      <c r="J23" s="15"/>
    </row>
    <row r="24" spans="1:10" x14ac:dyDescent="0.25">
      <c r="A24" s="13">
        <f t="shared" si="0"/>
        <v>23</v>
      </c>
      <c r="B24" s="14" t="s">
        <v>11</v>
      </c>
      <c r="C24" s="14">
        <v>266</v>
      </c>
      <c r="D24" s="14">
        <v>2019</v>
      </c>
      <c r="E24" s="14" t="s">
        <v>30</v>
      </c>
      <c r="F24" s="14" t="s">
        <v>18</v>
      </c>
      <c r="G24" s="14">
        <v>10000</v>
      </c>
      <c r="H24" s="14"/>
      <c r="I24" s="14"/>
      <c r="J24" s="15"/>
    </row>
    <row r="25" spans="1:10" x14ac:dyDescent="0.25">
      <c r="A25" s="13">
        <f t="shared" si="0"/>
        <v>24</v>
      </c>
      <c r="B25" s="14" t="s">
        <v>11</v>
      </c>
      <c r="C25" s="14">
        <v>267</v>
      </c>
      <c r="D25" s="14">
        <v>2019</v>
      </c>
      <c r="E25" s="14" t="s">
        <v>13</v>
      </c>
      <c r="F25" s="14" t="s">
        <v>18</v>
      </c>
      <c r="G25" s="14">
        <v>5000</v>
      </c>
      <c r="H25" s="14"/>
      <c r="I25" s="14"/>
      <c r="J25" s="15"/>
    </row>
    <row r="26" spans="1:10" x14ac:dyDescent="0.25">
      <c r="A26" s="13">
        <f t="shared" si="0"/>
        <v>25</v>
      </c>
      <c r="B26" s="14" t="s">
        <v>11</v>
      </c>
      <c r="C26" s="14">
        <v>267</v>
      </c>
      <c r="D26" s="14">
        <v>2019</v>
      </c>
      <c r="E26" s="14" t="s">
        <v>31</v>
      </c>
      <c r="F26" s="14" t="s">
        <v>18</v>
      </c>
      <c r="G26" s="14">
        <v>10000</v>
      </c>
      <c r="H26" s="14"/>
      <c r="I26" s="14"/>
      <c r="J26" s="15"/>
    </row>
    <row r="27" spans="1:10" x14ac:dyDescent="0.25">
      <c r="A27" s="13">
        <f t="shared" si="0"/>
        <v>26</v>
      </c>
      <c r="B27" s="14" t="s">
        <v>11</v>
      </c>
      <c r="C27" s="14">
        <v>268</v>
      </c>
      <c r="D27" s="14">
        <v>2019</v>
      </c>
      <c r="E27" s="14" t="s">
        <v>13</v>
      </c>
      <c r="F27" s="14" t="s">
        <v>18</v>
      </c>
      <c r="G27" s="14">
        <v>5000</v>
      </c>
      <c r="H27" s="14"/>
      <c r="I27" s="14"/>
      <c r="J27" s="15"/>
    </row>
    <row r="28" spans="1:10" x14ac:dyDescent="0.25">
      <c r="A28" s="13">
        <f t="shared" si="0"/>
        <v>27</v>
      </c>
      <c r="B28" s="14" t="s">
        <v>11</v>
      </c>
      <c r="C28" s="14">
        <v>268</v>
      </c>
      <c r="D28" s="14">
        <v>2019</v>
      </c>
      <c r="E28" s="14" t="s">
        <v>32</v>
      </c>
      <c r="F28" s="14" t="s">
        <v>18</v>
      </c>
      <c r="G28" s="14">
        <v>10000</v>
      </c>
      <c r="H28" s="14"/>
      <c r="I28" s="14"/>
      <c r="J28" s="15"/>
    </row>
    <row r="29" spans="1:10" x14ac:dyDescent="0.25">
      <c r="A29" s="13">
        <f t="shared" si="0"/>
        <v>28</v>
      </c>
      <c r="B29" s="14" t="s">
        <v>11</v>
      </c>
      <c r="C29" s="14">
        <v>269</v>
      </c>
      <c r="D29" s="14">
        <v>2019</v>
      </c>
      <c r="E29" s="14" t="s">
        <v>13</v>
      </c>
      <c r="F29" s="14" t="s">
        <v>18</v>
      </c>
      <c r="G29" s="14">
        <v>5000</v>
      </c>
      <c r="H29" s="14"/>
      <c r="I29" s="14"/>
      <c r="J29" s="15"/>
    </row>
    <row r="30" spans="1:10" x14ac:dyDescent="0.25">
      <c r="A30" s="13">
        <f t="shared" si="0"/>
        <v>29</v>
      </c>
      <c r="B30" s="14" t="s">
        <v>11</v>
      </c>
      <c r="C30" s="14">
        <v>269</v>
      </c>
      <c r="D30" s="14">
        <v>2019</v>
      </c>
      <c r="E30" s="14" t="s">
        <v>25</v>
      </c>
      <c r="F30" s="14" t="s">
        <v>18</v>
      </c>
      <c r="G30" s="14">
        <v>10000</v>
      </c>
      <c r="H30" s="14"/>
      <c r="I30" s="14"/>
      <c r="J30" s="15"/>
    </row>
    <row r="31" spans="1:10" x14ac:dyDescent="0.25">
      <c r="A31" s="13">
        <f t="shared" si="0"/>
        <v>30</v>
      </c>
      <c r="B31" s="14" t="s">
        <v>11</v>
      </c>
      <c r="C31" s="14">
        <v>314</v>
      </c>
      <c r="D31" s="14">
        <v>2019</v>
      </c>
      <c r="E31" s="14" t="s">
        <v>51</v>
      </c>
      <c r="F31" s="14" t="s">
        <v>18</v>
      </c>
      <c r="G31" s="14">
        <v>10000</v>
      </c>
      <c r="H31" s="14"/>
      <c r="I31" s="14"/>
      <c r="J31" s="15"/>
    </row>
    <row r="32" spans="1:10" x14ac:dyDescent="0.25">
      <c r="A32" s="13">
        <f t="shared" si="0"/>
        <v>31</v>
      </c>
      <c r="B32" s="14" t="s">
        <v>11</v>
      </c>
      <c r="C32" s="14">
        <v>316</v>
      </c>
      <c r="D32" s="14">
        <v>2019</v>
      </c>
      <c r="E32" s="14" t="s">
        <v>13</v>
      </c>
      <c r="F32" s="14" t="s">
        <v>18</v>
      </c>
      <c r="G32" s="14">
        <v>5000</v>
      </c>
      <c r="H32" s="14"/>
      <c r="I32" s="14"/>
      <c r="J32" s="15"/>
    </row>
    <row r="33" spans="1:10" x14ac:dyDescent="0.25">
      <c r="A33" s="13">
        <f t="shared" si="0"/>
        <v>32</v>
      </c>
      <c r="B33" s="14" t="s">
        <v>11</v>
      </c>
      <c r="C33" s="14">
        <v>316</v>
      </c>
      <c r="D33" s="14">
        <v>2019</v>
      </c>
      <c r="E33" s="14" t="s">
        <v>63</v>
      </c>
      <c r="F33" s="14" t="s">
        <v>18</v>
      </c>
      <c r="G33" s="14">
        <v>10000</v>
      </c>
      <c r="H33" s="14"/>
      <c r="I33" s="14"/>
      <c r="J33" s="15"/>
    </row>
    <row r="34" spans="1:10" x14ac:dyDescent="0.25">
      <c r="A34" s="13">
        <f t="shared" si="0"/>
        <v>33</v>
      </c>
      <c r="B34" s="14" t="s">
        <v>11</v>
      </c>
      <c r="C34" s="14">
        <v>319</v>
      </c>
      <c r="D34" s="14">
        <v>2019</v>
      </c>
      <c r="E34" s="14" t="s">
        <v>48</v>
      </c>
      <c r="F34" s="14" t="s">
        <v>18</v>
      </c>
      <c r="G34" s="14">
        <v>10000</v>
      </c>
      <c r="H34" s="14"/>
      <c r="I34" s="14"/>
      <c r="J34" s="15"/>
    </row>
    <row r="35" spans="1:10" x14ac:dyDescent="0.25">
      <c r="A35" s="13">
        <f t="shared" si="0"/>
        <v>34</v>
      </c>
      <c r="B35" s="14" t="s">
        <v>11</v>
      </c>
      <c r="C35" s="14">
        <v>323</v>
      </c>
      <c r="D35" s="14">
        <v>2019</v>
      </c>
      <c r="E35" s="14" t="s">
        <v>47</v>
      </c>
      <c r="F35" s="14" t="s">
        <v>18</v>
      </c>
      <c r="G35" s="14">
        <v>10000</v>
      </c>
      <c r="H35" s="14"/>
      <c r="I35" s="14"/>
      <c r="J35" s="15"/>
    </row>
    <row r="36" spans="1:10" x14ac:dyDescent="0.25">
      <c r="A36" s="13">
        <f t="shared" si="0"/>
        <v>35</v>
      </c>
      <c r="B36" s="14" t="s">
        <v>11</v>
      </c>
      <c r="C36" s="14">
        <v>324</v>
      </c>
      <c r="D36" s="14">
        <v>2019</v>
      </c>
      <c r="E36" s="14" t="s">
        <v>67</v>
      </c>
      <c r="F36" s="14" t="s">
        <v>18</v>
      </c>
      <c r="G36" s="14">
        <v>10000</v>
      </c>
      <c r="H36" s="14"/>
      <c r="I36" s="14"/>
      <c r="J36" s="15"/>
    </row>
    <row r="37" spans="1:10" x14ac:dyDescent="0.25">
      <c r="A37" s="13">
        <f t="shared" si="0"/>
        <v>36</v>
      </c>
      <c r="B37" s="14" t="s">
        <v>11</v>
      </c>
      <c r="C37" s="14">
        <v>340</v>
      </c>
      <c r="D37" s="14">
        <v>2019</v>
      </c>
      <c r="E37" s="14" t="s">
        <v>50</v>
      </c>
      <c r="F37" s="14" t="s">
        <v>18</v>
      </c>
      <c r="G37" s="14">
        <v>10000</v>
      </c>
      <c r="H37" s="14"/>
      <c r="I37" s="14"/>
      <c r="J37" s="15"/>
    </row>
    <row r="38" spans="1:10" x14ac:dyDescent="0.25">
      <c r="A38" s="13">
        <f t="shared" si="0"/>
        <v>37</v>
      </c>
      <c r="B38" s="14" t="s">
        <v>11</v>
      </c>
      <c r="C38" s="14">
        <v>537</v>
      </c>
      <c r="D38" s="14">
        <v>2019</v>
      </c>
      <c r="E38" s="14" t="s">
        <v>14</v>
      </c>
      <c r="F38" s="14" t="s">
        <v>18</v>
      </c>
      <c r="G38" s="14">
        <v>10000</v>
      </c>
      <c r="H38" s="14"/>
      <c r="I38" s="14"/>
      <c r="J38" s="15"/>
    </row>
    <row r="39" spans="1:10" x14ac:dyDescent="0.25">
      <c r="A39" s="13">
        <f t="shared" si="0"/>
        <v>38</v>
      </c>
      <c r="B39" s="14" t="s">
        <v>11</v>
      </c>
      <c r="C39" s="14">
        <v>538</v>
      </c>
      <c r="D39" s="14">
        <v>2019</v>
      </c>
      <c r="E39" s="14" t="s">
        <v>14</v>
      </c>
      <c r="F39" s="14" t="s">
        <v>18</v>
      </c>
      <c r="G39" s="14">
        <v>10000</v>
      </c>
      <c r="H39" s="14"/>
      <c r="I39" s="14"/>
      <c r="J39" s="15"/>
    </row>
    <row r="40" spans="1:10" x14ac:dyDescent="0.25">
      <c r="A40" s="13">
        <f t="shared" si="0"/>
        <v>39</v>
      </c>
      <c r="B40" s="14" t="s">
        <v>11</v>
      </c>
      <c r="C40" s="14">
        <v>546</v>
      </c>
      <c r="D40" s="14">
        <v>2019</v>
      </c>
      <c r="E40" s="14" t="s">
        <v>52</v>
      </c>
      <c r="F40" s="14" t="s">
        <v>18</v>
      </c>
      <c r="G40" s="14">
        <v>10000</v>
      </c>
      <c r="H40" s="14"/>
      <c r="I40" s="14"/>
      <c r="J40" s="15"/>
    </row>
    <row r="41" spans="1:10" x14ac:dyDescent="0.25">
      <c r="A41" s="13">
        <f t="shared" si="0"/>
        <v>40</v>
      </c>
      <c r="B41" s="14" t="s">
        <v>11</v>
      </c>
      <c r="C41" s="14">
        <v>547</v>
      </c>
      <c r="D41" s="14">
        <v>2019</v>
      </c>
      <c r="E41" s="14" t="s">
        <v>66</v>
      </c>
      <c r="F41" s="14" t="s">
        <v>18</v>
      </c>
      <c r="G41" s="14">
        <v>10000</v>
      </c>
      <c r="H41" s="14"/>
      <c r="I41" s="14"/>
      <c r="J41" s="15"/>
    </row>
    <row r="42" spans="1:10" x14ac:dyDescent="0.25">
      <c r="A42" s="13">
        <f t="shared" si="0"/>
        <v>41</v>
      </c>
      <c r="B42" s="14" t="s">
        <v>11</v>
      </c>
      <c r="C42" s="14">
        <v>548</v>
      </c>
      <c r="D42" s="14">
        <v>2019</v>
      </c>
      <c r="E42" s="14" t="s">
        <v>40</v>
      </c>
      <c r="F42" s="14" t="s">
        <v>18</v>
      </c>
      <c r="G42" s="14">
        <v>10000</v>
      </c>
      <c r="H42" s="14"/>
      <c r="I42" s="14"/>
      <c r="J42" s="15"/>
    </row>
    <row r="43" spans="1:10" x14ac:dyDescent="0.25">
      <c r="A43" s="13">
        <f t="shared" si="0"/>
        <v>42</v>
      </c>
      <c r="B43" s="14" t="s">
        <v>11</v>
      </c>
      <c r="C43" s="14">
        <v>552</v>
      </c>
      <c r="D43" s="14">
        <v>2019</v>
      </c>
      <c r="E43" s="14" t="s">
        <v>46</v>
      </c>
      <c r="F43" s="14" t="s">
        <v>18</v>
      </c>
      <c r="G43" s="14">
        <v>10000</v>
      </c>
      <c r="H43" s="14"/>
      <c r="I43" s="14"/>
      <c r="J43" s="15"/>
    </row>
    <row r="44" spans="1:10" ht="15.75" thickBot="1" x14ac:dyDescent="0.3">
      <c r="A44" s="13">
        <f t="shared" si="0"/>
        <v>43</v>
      </c>
      <c r="B44" s="17" t="s">
        <v>10</v>
      </c>
      <c r="C44" s="17">
        <v>29086</v>
      </c>
      <c r="D44" s="17">
        <v>2019</v>
      </c>
      <c r="E44" s="17" t="s">
        <v>13</v>
      </c>
      <c r="F44" s="17" t="s">
        <v>18</v>
      </c>
      <c r="G44" s="17">
        <v>5000</v>
      </c>
      <c r="H44" s="17"/>
      <c r="I44" s="17"/>
      <c r="J44" s="18"/>
    </row>
    <row r="45" spans="1:10" ht="15.75" thickBot="1" x14ac:dyDescent="0.3">
      <c r="A45" s="37" t="s">
        <v>81</v>
      </c>
      <c r="B45" s="38"/>
      <c r="C45" s="38"/>
      <c r="D45" s="38"/>
      <c r="E45" s="38"/>
      <c r="F45" s="39"/>
      <c r="G45" s="23">
        <f>SUBTOTAL(109,Table5[BILL AMOUNT])</f>
        <v>344750</v>
      </c>
      <c r="H45" s="20"/>
      <c r="I45" s="21"/>
      <c r="J45" s="22"/>
    </row>
  </sheetData>
  <mergeCells count="1">
    <mergeCell ref="A45:F4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opLeftCell="A15" workbookViewId="0">
      <selection activeCell="A31" sqref="A31:J31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23491</v>
      </c>
      <c r="D2" s="14">
        <v>2007</v>
      </c>
      <c r="E2" s="14" t="s">
        <v>13</v>
      </c>
      <c r="F2" s="14" t="s">
        <v>17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23491</v>
      </c>
      <c r="D3" s="14">
        <v>2007</v>
      </c>
      <c r="E3" s="14" t="s">
        <v>14</v>
      </c>
      <c r="F3" s="14" t="s">
        <v>17</v>
      </c>
      <c r="G3" s="14">
        <v>2750</v>
      </c>
      <c r="H3" s="14"/>
      <c r="I3" s="14"/>
      <c r="J3" s="15"/>
    </row>
    <row r="4" spans="1:10" x14ac:dyDescent="0.25">
      <c r="A4" s="13">
        <f t="shared" ref="A4:A30" si="0">A3+1</f>
        <v>3</v>
      </c>
      <c r="B4" s="14" t="s">
        <v>10</v>
      </c>
      <c r="C4" s="14">
        <v>4890</v>
      </c>
      <c r="D4" s="14">
        <v>2013</v>
      </c>
      <c r="E4" s="14" t="s">
        <v>13</v>
      </c>
      <c r="F4" s="14" t="s">
        <v>17</v>
      </c>
      <c r="G4" s="14">
        <v>5000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12</v>
      </c>
      <c r="C5" s="14">
        <v>1734</v>
      </c>
      <c r="D5" s="14">
        <v>2016</v>
      </c>
      <c r="E5" s="14" t="s">
        <v>14</v>
      </c>
      <c r="F5" s="14" t="s">
        <v>17</v>
      </c>
      <c r="G5" s="14">
        <v>4000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10</v>
      </c>
      <c r="C6" s="14">
        <v>47749</v>
      </c>
      <c r="D6" s="14">
        <v>2018</v>
      </c>
      <c r="E6" s="14" t="s">
        <v>13</v>
      </c>
      <c r="F6" s="14" t="s">
        <v>17</v>
      </c>
      <c r="G6" s="14">
        <v>5000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10</v>
      </c>
      <c r="C7" s="14">
        <v>9089</v>
      </c>
      <c r="D7" s="14">
        <v>2019</v>
      </c>
      <c r="E7" s="14" t="s">
        <v>13</v>
      </c>
      <c r="F7" s="14" t="s">
        <v>17</v>
      </c>
      <c r="G7" s="14">
        <v>5000</v>
      </c>
      <c r="H7" s="14"/>
      <c r="I7" s="14"/>
      <c r="J7" s="15"/>
    </row>
    <row r="8" spans="1:10" x14ac:dyDescent="0.25">
      <c r="A8" s="13">
        <f t="shared" si="0"/>
        <v>7</v>
      </c>
      <c r="B8" s="14" t="s">
        <v>10</v>
      </c>
      <c r="C8" s="14">
        <v>9137</v>
      </c>
      <c r="D8" s="14">
        <v>2019</v>
      </c>
      <c r="E8" s="14" t="s">
        <v>13</v>
      </c>
      <c r="F8" s="14" t="s">
        <v>17</v>
      </c>
      <c r="G8" s="14">
        <v>5000</v>
      </c>
      <c r="H8" s="14"/>
      <c r="I8" s="14"/>
      <c r="J8" s="15"/>
    </row>
    <row r="9" spans="1:10" x14ac:dyDescent="0.25">
      <c r="A9" s="13">
        <f t="shared" si="0"/>
        <v>8</v>
      </c>
      <c r="B9" s="14" t="s">
        <v>10</v>
      </c>
      <c r="C9" s="14">
        <v>11858</v>
      </c>
      <c r="D9" s="14">
        <v>2019</v>
      </c>
      <c r="E9" s="14" t="s">
        <v>13</v>
      </c>
      <c r="F9" s="14" t="s">
        <v>17</v>
      </c>
      <c r="G9" s="14">
        <v>5000</v>
      </c>
      <c r="H9" s="14"/>
      <c r="I9" s="14"/>
      <c r="J9" s="15"/>
    </row>
    <row r="10" spans="1:10" x14ac:dyDescent="0.25">
      <c r="A10" s="13">
        <f t="shared" si="0"/>
        <v>9</v>
      </c>
      <c r="B10" s="14" t="s">
        <v>10</v>
      </c>
      <c r="C10" s="14">
        <v>12584</v>
      </c>
      <c r="D10" s="14">
        <v>2019</v>
      </c>
      <c r="E10" s="14" t="s">
        <v>13</v>
      </c>
      <c r="F10" s="14" t="s">
        <v>17</v>
      </c>
      <c r="G10" s="14">
        <v>5000</v>
      </c>
      <c r="H10" s="14"/>
      <c r="I10" s="14"/>
      <c r="J10" s="15"/>
    </row>
    <row r="11" spans="1:10" x14ac:dyDescent="0.25">
      <c r="A11" s="13">
        <f t="shared" si="0"/>
        <v>10</v>
      </c>
      <c r="B11" s="14" t="s">
        <v>10</v>
      </c>
      <c r="C11" s="14">
        <v>12770</v>
      </c>
      <c r="D11" s="14">
        <v>2019</v>
      </c>
      <c r="E11" s="14" t="s">
        <v>13</v>
      </c>
      <c r="F11" s="14" t="s">
        <v>17</v>
      </c>
      <c r="G11" s="14">
        <v>5000</v>
      </c>
      <c r="H11" s="14"/>
      <c r="I11" s="14"/>
      <c r="J11" s="15"/>
    </row>
    <row r="12" spans="1:10" x14ac:dyDescent="0.25">
      <c r="A12" s="13">
        <f t="shared" si="0"/>
        <v>11</v>
      </c>
      <c r="B12" s="14" t="s">
        <v>10</v>
      </c>
      <c r="C12" s="14">
        <v>12778</v>
      </c>
      <c r="D12" s="14">
        <v>2019</v>
      </c>
      <c r="E12" s="14" t="s">
        <v>35</v>
      </c>
      <c r="F12" s="14" t="s">
        <v>17</v>
      </c>
      <c r="G12" s="14">
        <v>5000</v>
      </c>
      <c r="H12" s="14"/>
      <c r="I12" s="14"/>
      <c r="J12" s="15"/>
    </row>
    <row r="13" spans="1:10" x14ac:dyDescent="0.25">
      <c r="A13" s="13">
        <f t="shared" si="0"/>
        <v>12</v>
      </c>
      <c r="B13" s="14" t="s">
        <v>10</v>
      </c>
      <c r="C13" s="14">
        <v>12799</v>
      </c>
      <c r="D13" s="14">
        <v>2019</v>
      </c>
      <c r="E13" s="14" t="s">
        <v>13</v>
      </c>
      <c r="F13" s="14" t="s">
        <v>17</v>
      </c>
      <c r="G13" s="14">
        <v>5000</v>
      </c>
      <c r="H13" s="14"/>
      <c r="I13" s="14"/>
      <c r="J13" s="15"/>
    </row>
    <row r="14" spans="1:10" x14ac:dyDescent="0.25">
      <c r="A14" s="13">
        <f t="shared" si="0"/>
        <v>13</v>
      </c>
      <c r="B14" s="14" t="s">
        <v>10</v>
      </c>
      <c r="C14" s="14">
        <v>12841</v>
      </c>
      <c r="D14" s="14">
        <v>2019</v>
      </c>
      <c r="E14" s="14" t="s">
        <v>13</v>
      </c>
      <c r="F14" s="14" t="s">
        <v>17</v>
      </c>
      <c r="G14" s="14">
        <v>5000</v>
      </c>
      <c r="H14" s="14"/>
      <c r="I14" s="14"/>
      <c r="J14" s="15"/>
    </row>
    <row r="15" spans="1:10" x14ac:dyDescent="0.25">
      <c r="A15" s="13">
        <f t="shared" si="0"/>
        <v>14</v>
      </c>
      <c r="B15" s="14" t="s">
        <v>10</v>
      </c>
      <c r="C15" s="14">
        <v>13042</v>
      </c>
      <c r="D15" s="14">
        <v>2019</v>
      </c>
      <c r="E15" s="14" t="s">
        <v>13</v>
      </c>
      <c r="F15" s="14" t="s">
        <v>17</v>
      </c>
      <c r="G15" s="14">
        <v>5000</v>
      </c>
      <c r="H15" s="14"/>
      <c r="I15" s="14"/>
      <c r="J15" s="15"/>
    </row>
    <row r="16" spans="1:10" x14ac:dyDescent="0.25">
      <c r="A16" s="13">
        <f t="shared" si="0"/>
        <v>15</v>
      </c>
      <c r="B16" s="14" t="s">
        <v>10</v>
      </c>
      <c r="C16" s="14">
        <v>13068</v>
      </c>
      <c r="D16" s="14">
        <v>2019</v>
      </c>
      <c r="E16" s="14" t="s">
        <v>13</v>
      </c>
      <c r="F16" s="14" t="s">
        <v>17</v>
      </c>
      <c r="G16" s="14">
        <v>5000</v>
      </c>
      <c r="H16" s="14"/>
      <c r="I16" s="14"/>
      <c r="J16" s="15"/>
    </row>
    <row r="17" spans="1:10" x14ac:dyDescent="0.25">
      <c r="A17" s="13">
        <f t="shared" si="0"/>
        <v>16</v>
      </c>
      <c r="B17" s="14" t="s">
        <v>10</v>
      </c>
      <c r="C17" s="14">
        <v>13115</v>
      </c>
      <c r="D17" s="14">
        <v>2019</v>
      </c>
      <c r="E17" s="14" t="s">
        <v>13</v>
      </c>
      <c r="F17" s="14" t="s">
        <v>17</v>
      </c>
      <c r="G17" s="14">
        <v>5000</v>
      </c>
      <c r="H17" s="14"/>
      <c r="I17" s="14"/>
      <c r="J17" s="15"/>
    </row>
    <row r="18" spans="1:10" x14ac:dyDescent="0.25">
      <c r="A18" s="13">
        <f t="shared" si="0"/>
        <v>17</v>
      </c>
      <c r="B18" s="14" t="s">
        <v>10</v>
      </c>
      <c r="C18" s="14">
        <v>13407</v>
      </c>
      <c r="D18" s="14">
        <v>2019</v>
      </c>
      <c r="E18" s="14" t="s">
        <v>13</v>
      </c>
      <c r="F18" s="14" t="s">
        <v>17</v>
      </c>
      <c r="G18" s="14">
        <v>5000</v>
      </c>
      <c r="H18" s="14"/>
      <c r="I18" s="14"/>
      <c r="J18" s="15"/>
    </row>
    <row r="19" spans="1:10" x14ac:dyDescent="0.25">
      <c r="A19" s="13">
        <f t="shared" si="0"/>
        <v>18</v>
      </c>
      <c r="B19" s="14" t="s">
        <v>10</v>
      </c>
      <c r="C19" s="14">
        <v>13431</v>
      </c>
      <c r="D19" s="14">
        <v>2019</v>
      </c>
      <c r="E19" s="14" t="s">
        <v>13</v>
      </c>
      <c r="F19" s="14" t="s">
        <v>17</v>
      </c>
      <c r="G19" s="14">
        <v>5000</v>
      </c>
      <c r="H19" s="14"/>
      <c r="I19" s="14"/>
      <c r="J19" s="15"/>
    </row>
    <row r="20" spans="1:10" x14ac:dyDescent="0.25">
      <c r="A20" s="13">
        <f t="shared" si="0"/>
        <v>19</v>
      </c>
      <c r="B20" s="14" t="s">
        <v>10</v>
      </c>
      <c r="C20" s="14">
        <v>13714</v>
      </c>
      <c r="D20" s="14">
        <v>2019</v>
      </c>
      <c r="E20" s="14" t="s">
        <v>13</v>
      </c>
      <c r="F20" s="14" t="s">
        <v>17</v>
      </c>
      <c r="G20" s="14">
        <v>5000</v>
      </c>
      <c r="H20" s="14"/>
      <c r="I20" s="14"/>
      <c r="J20" s="15"/>
    </row>
    <row r="21" spans="1:10" x14ac:dyDescent="0.25">
      <c r="A21" s="13">
        <f t="shared" si="0"/>
        <v>20</v>
      </c>
      <c r="B21" s="14" t="s">
        <v>10</v>
      </c>
      <c r="C21" s="14">
        <v>13724</v>
      </c>
      <c r="D21" s="14">
        <v>2019</v>
      </c>
      <c r="E21" s="14" t="s">
        <v>13</v>
      </c>
      <c r="F21" s="14" t="s">
        <v>17</v>
      </c>
      <c r="G21" s="14">
        <v>5000</v>
      </c>
      <c r="H21" s="14"/>
      <c r="I21" s="14"/>
      <c r="J21" s="15"/>
    </row>
    <row r="22" spans="1:10" x14ac:dyDescent="0.25">
      <c r="A22" s="13">
        <f t="shared" si="0"/>
        <v>21</v>
      </c>
      <c r="B22" s="14" t="s">
        <v>10</v>
      </c>
      <c r="C22" s="14">
        <v>13978</v>
      </c>
      <c r="D22" s="14">
        <v>2019</v>
      </c>
      <c r="E22" s="14" t="s">
        <v>13</v>
      </c>
      <c r="F22" s="14" t="s">
        <v>17</v>
      </c>
      <c r="G22" s="14">
        <v>5000</v>
      </c>
      <c r="H22" s="14"/>
      <c r="I22" s="14"/>
      <c r="J22" s="15"/>
    </row>
    <row r="23" spans="1:10" x14ac:dyDescent="0.25">
      <c r="A23" s="13">
        <f t="shared" si="0"/>
        <v>22</v>
      </c>
      <c r="B23" s="14" t="s">
        <v>10</v>
      </c>
      <c r="C23" s="14">
        <v>13993</v>
      </c>
      <c r="D23" s="14">
        <v>2019</v>
      </c>
      <c r="E23" s="14" t="s">
        <v>13</v>
      </c>
      <c r="F23" s="14" t="s">
        <v>17</v>
      </c>
      <c r="G23" s="14">
        <v>5000</v>
      </c>
      <c r="H23" s="14"/>
      <c r="I23" s="14"/>
      <c r="J23" s="15"/>
    </row>
    <row r="24" spans="1:10" x14ac:dyDescent="0.25">
      <c r="A24" s="13">
        <f t="shared" si="0"/>
        <v>23</v>
      </c>
      <c r="B24" s="14" t="s">
        <v>10</v>
      </c>
      <c r="C24" s="14">
        <v>13994</v>
      </c>
      <c r="D24" s="14">
        <v>2019</v>
      </c>
      <c r="E24" s="14" t="s">
        <v>13</v>
      </c>
      <c r="F24" s="14" t="s">
        <v>17</v>
      </c>
      <c r="G24" s="14">
        <v>5000</v>
      </c>
      <c r="H24" s="14"/>
      <c r="I24" s="14"/>
      <c r="J24" s="15"/>
    </row>
    <row r="25" spans="1:10" x14ac:dyDescent="0.25">
      <c r="A25" s="13">
        <f t="shared" si="0"/>
        <v>24</v>
      </c>
      <c r="B25" s="14" t="s">
        <v>10</v>
      </c>
      <c r="C25" s="14">
        <v>14004</v>
      </c>
      <c r="D25" s="14">
        <v>2019</v>
      </c>
      <c r="E25" s="14" t="s">
        <v>13</v>
      </c>
      <c r="F25" s="14" t="s">
        <v>17</v>
      </c>
      <c r="G25" s="14">
        <v>5000</v>
      </c>
      <c r="H25" s="14"/>
      <c r="I25" s="14"/>
      <c r="J25" s="15"/>
    </row>
    <row r="26" spans="1:10" x14ac:dyDescent="0.25">
      <c r="A26" s="13">
        <f t="shared" si="0"/>
        <v>25</v>
      </c>
      <c r="B26" s="14" t="s">
        <v>10</v>
      </c>
      <c r="C26" s="14">
        <v>14130</v>
      </c>
      <c r="D26" s="14">
        <v>2019</v>
      </c>
      <c r="E26" s="14" t="s">
        <v>13</v>
      </c>
      <c r="F26" s="14" t="s">
        <v>17</v>
      </c>
      <c r="G26" s="14">
        <v>5000</v>
      </c>
      <c r="H26" s="14"/>
      <c r="I26" s="14"/>
      <c r="J26" s="15"/>
    </row>
    <row r="27" spans="1:10" x14ac:dyDescent="0.25">
      <c r="A27" s="13">
        <f t="shared" si="0"/>
        <v>26</v>
      </c>
      <c r="B27" s="14" t="s">
        <v>10</v>
      </c>
      <c r="C27" s="14">
        <v>14558</v>
      </c>
      <c r="D27" s="14">
        <v>2019</v>
      </c>
      <c r="E27" s="14" t="s">
        <v>13</v>
      </c>
      <c r="F27" s="14" t="s">
        <v>17</v>
      </c>
      <c r="G27" s="14">
        <v>5000</v>
      </c>
      <c r="H27" s="14"/>
      <c r="I27" s="14"/>
      <c r="J27" s="15"/>
    </row>
    <row r="28" spans="1:10" x14ac:dyDescent="0.25">
      <c r="A28" s="13">
        <f t="shared" si="0"/>
        <v>27</v>
      </c>
      <c r="B28" s="14" t="s">
        <v>10</v>
      </c>
      <c r="C28" s="14">
        <v>15818</v>
      </c>
      <c r="D28" s="14">
        <v>2019</v>
      </c>
      <c r="E28" s="14" t="s">
        <v>13</v>
      </c>
      <c r="F28" s="14" t="s">
        <v>17</v>
      </c>
      <c r="G28" s="14">
        <v>5000</v>
      </c>
      <c r="H28" s="14"/>
      <c r="I28" s="14"/>
      <c r="J28" s="15"/>
    </row>
    <row r="29" spans="1:10" x14ac:dyDescent="0.25">
      <c r="A29" s="13">
        <f t="shared" si="0"/>
        <v>28</v>
      </c>
      <c r="B29" s="14" t="s">
        <v>10</v>
      </c>
      <c r="C29" s="14">
        <v>19906</v>
      </c>
      <c r="D29" s="14">
        <v>2019</v>
      </c>
      <c r="E29" s="14" t="s">
        <v>13</v>
      </c>
      <c r="F29" s="14" t="s">
        <v>17</v>
      </c>
      <c r="G29" s="14">
        <v>5000</v>
      </c>
      <c r="H29" s="14"/>
      <c r="I29" s="14"/>
      <c r="J29" s="15"/>
    </row>
    <row r="30" spans="1:10" ht="15.75" thickBot="1" x14ac:dyDescent="0.3">
      <c r="A30" s="16">
        <f t="shared" si="0"/>
        <v>29</v>
      </c>
      <c r="B30" s="17" t="s">
        <v>10</v>
      </c>
      <c r="C30" s="17">
        <v>19939</v>
      </c>
      <c r="D30" s="17">
        <v>2019</v>
      </c>
      <c r="E30" s="17" t="s">
        <v>13</v>
      </c>
      <c r="F30" s="17" t="s">
        <v>17</v>
      </c>
      <c r="G30" s="17">
        <v>5000</v>
      </c>
      <c r="H30" s="17"/>
      <c r="I30" s="17"/>
      <c r="J30" s="18"/>
    </row>
    <row r="31" spans="1:10" ht="15.75" thickBot="1" x14ac:dyDescent="0.3">
      <c r="A31" s="37" t="s">
        <v>81</v>
      </c>
      <c r="B31" s="38"/>
      <c r="C31" s="38"/>
      <c r="D31" s="38"/>
      <c r="E31" s="38"/>
      <c r="F31" s="39"/>
      <c r="G31" s="23">
        <f>SUBTOTAL(109,Table6[BILL AMOUNT])</f>
        <v>141750</v>
      </c>
      <c r="H31" s="20"/>
      <c r="I31" s="21"/>
      <c r="J31" s="22"/>
    </row>
  </sheetData>
  <mergeCells count="1">
    <mergeCell ref="A31:F31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workbookViewId="0">
      <selection activeCell="A10" sqref="A10:J10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3.1406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</row>
    <row r="2" spans="1:10" x14ac:dyDescent="0.25">
      <c r="A2" s="13">
        <v>1</v>
      </c>
      <c r="B2" s="14" t="s">
        <v>10</v>
      </c>
      <c r="C2" s="14">
        <v>23930</v>
      </c>
      <c r="D2" s="14">
        <v>2019</v>
      </c>
      <c r="E2" s="14" t="s">
        <v>13</v>
      </c>
      <c r="F2" s="14" t="s">
        <v>19</v>
      </c>
      <c r="G2" s="14">
        <v>5000</v>
      </c>
      <c r="H2" s="14"/>
      <c r="I2" s="14"/>
      <c r="J2" s="15"/>
    </row>
    <row r="3" spans="1:10" x14ac:dyDescent="0.25">
      <c r="A3" s="13">
        <f>A2+1</f>
        <v>2</v>
      </c>
      <c r="B3" s="14" t="s">
        <v>10</v>
      </c>
      <c r="C3" s="14">
        <v>23850</v>
      </c>
      <c r="D3" s="14">
        <v>2019</v>
      </c>
      <c r="E3" s="14" t="s">
        <v>14</v>
      </c>
      <c r="F3" s="14" t="s">
        <v>19</v>
      </c>
      <c r="G3" s="14">
        <v>10000</v>
      </c>
      <c r="H3" s="14"/>
      <c r="I3" s="14"/>
      <c r="J3" s="15"/>
    </row>
    <row r="4" spans="1:10" x14ac:dyDescent="0.25">
      <c r="A4" s="13">
        <f t="shared" ref="A4:A9" si="0">A3+1</f>
        <v>3</v>
      </c>
      <c r="B4" s="14" t="s">
        <v>10</v>
      </c>
      <c r="C4" s="14">
        <v>17303</v>
      </c>
      <c r="D4" s="14">
        <v>2019</v>
      </c>
      <c r="E4" s="14" t="s">
        <v>13</v>
      </c>
      <c r="F4" s="14" t="s">
        <v>19</v>
      </c>
      <c r="G4" s="14">
        <v>5000</v>
      </c>
      <c r="H4" s="14"/>
      <c r="I4" s="14"/>
      <c r="J4" s="15"/>
    </row>
    <row r="5" spans="1:10" x14ac:dyDescent="0.25">
      <c r="A5" s="13">
        <f t="shared" si="0"/>
        <v>4</v>
      </c>
      <c r="B5" s="14" t="s">
        <v>10</v>
      </c>
      <c r="C5" s="14">
        <v>13747</v>
      </c>
      <c r="D5" s="14">
        <v>2019</v>
      </c>
      <c r="E5" s="14" t="s">
        <v>13</v>
      </c>
      <c r="F5" s="14" t="s">
        <v>19</v>
      </c>
      <c r="G5" s="14">
        <v>5000</v>
      </c>
      <c r="H5" s="14"/>
      <c r="I5" s="14"/>
      <c r="J5" s="15"/>
    </row>
    <row r="6" spans="1:10" x14ac:dyDescent="0.25">
      <c r="A6" s="13">
        <f t="shared" si="0"/>
        <v>5</v>
      </c>
      <c r="B6" s="14" t="s">
        <v>11</v>
      </c>
      <c r="C6" s="14">
        <v>509</v>
      </c>
      <c r="D6" s="14">
        <v>2019</v>
      </c>
      <c r="E6" s="14" t="s">
        <v>13</v>
      </c>
      <c r="F6" s="14" t="s">
        <v>19</v>
      </c>
      <c r="G6" s="14">
        <v>5000</v>
      </c>
      <c r="H6" s="14"/>
      <c r="I6" s="14"/>
      <c r="J6" s="15"/>
    </row>
    <row r="7" spans="1:10" x14ac:dyDescent="0.25">
      <c r="A7" s="13">
        <f t="shared" si="0"/>
        <v>6</v>
      </c>
      <c r="B7" s="14" t="s">
        <v>10</v>
      </c>
      <c r="C7" s="14">
        <v>4961</v>
      </c>
      <c r="D7" s="14">
        <v>2017</v>
      </c>
      <c r="E7" s="14" t="s">
        <v>43</v>
      </c>
      <c r="F7" s="14" t="s">
        <v>19</v>
      </c>
      <c r="G7" s="14">
        <v>12000</v>
      </c>
      <c r="H7" s="14"/>
      <c r="I7" s="14"/>
      <c r="J7" s="15"/>
    </row>
    <row r="8" spans="1:10" x14ac:dyDescent="0.25">
      <c r="A8" s="13">
        <f t="shared" si="0"/>
        <v>7</v>
      </c>
      <c r="B8" s="14" t="s">
        <v>10</v>
      </c>
      <c r="C8" s="14">
        <v>25065</v>
      </c>
      <c r="D8" s="14">
        <v>2008</v>
      </c>
      <c r="E8" s="14" t="s">
        <v>13</v>
      </c>
      <c r="F8" s="14" t="s">
        <v>19</v>
      </c>
      <c r="G8" s="14">
        <v>5000</v>
      </c>
      <c r="H8" s="14"/>
      <c r="I8" s="14"/>
      <c r="J8" s="15"/>
    </row>
    <row r="9" spans="1:10" ht="15.75" thickBot="1" x14ac:dyDescent="0.3">
      <c r="A9" s="13">
        <f t="shared" si="0"/>
        <v>8</v>
      </c>
      <c r="B9" s="17" t="s">
        <v>10</v>
      </c>
      <c r="C9" s="17">
        <v>25065</v>
      </c>
      <c r="D9" s="17">
        <v>2008</v>
      </c>
      <c r="E9" s="17" t="s">
        <v>14</v>
      </c>
      <c r="F9" s="17" t="s">
        <v>19</v>
      </c>
      <c r="G9" s="17">
        <v>2750</v>
      </c>
      <c r="H9" s="17"/>
      <c r="I9" s="17"/>
      <c r="J9" s="18"/>
    </row>
    <row r="10" spans="1:10" ht="15.75" thickBot="1" x14ac:dyDescent="0.3">
      <c r="A10" s="37" t="s">
        <v>81</v>
      </c>
      <c r="B10" s="38"/>
      <c r="C10" s="38"/>
      <c r="D10" s="38"/>
      <c r="E10" s="38"/>
      <c r="F10" s="39"/>
      <c r="G10" s="23">
        <f>SUBTOTAL(109,Table7[BILL AMOUNT])</f>
        <v>49750</v>
      </c>
      <c r="H10" s="20"/>
      <c r="I10" s="21"/>
      <c r="J10" s="22"/>
    </row>
  </sheetData>
  <mergeCells count="1">
    <mergeCell ref="A10:F10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CONSOL FINAL </vt:lpstr>
      <vt:lpstr>PIVOT</vt:lpstr>
      <vt:lpstr>BANJARAHILLS</vt:lpstr>
      <vt:lpstr>CGM-COMMERCIAL</vt:lpstr>
      <vt:lpstr>CGM-HRD</vt:lpstr>
      <vt:lpstr>CGM-IPC</vt:lpstr>
      <vt:lpstr>CGM-RAC</vt:lpstr>
      <vt:lpstr>CYBERCITY</vt:lpstr>
      <vt:lpstr>HABSIGUDA</vt:lpstr>
      <vt:lpstr>HYDERABAD CENTRAL</vt:lpstr>
      <vt:lpstr>HYDERABAD SOUTH</vt:lpstr>
      <vt:lpstr>MAHABOOBNAGAR</vt:lpstr>
      <vt:lpstr>MEDAK</vt:lpstr>
      <vt:lpstr>MEDCHAL</vt:lpstr>
      <vt:lpstr>NALGONDA</vt:lpstr>
      <vt:lpstr>RAJENDRANAGAR</vt:lpstr>
      <vt:lpstr>SANGAREDDY</vt:lpstr>
      <vt:lpstr>SAROORNAGAR</vt:lpstr>
      <vt:lpstr>SECUNDERABAD</vt:lpstr>
      <vt:lpstr>SIDDIPET</vt:lpstr>
      <vt:lpstr>SURYAPET</vt:lpstr>
      <vt:lpstr>VIKARABAD</vt:lpstr>
      <vt:lpstr>WANAPARTHY</vt:lpstr>
      <vt:lpstr>YADADRI</vt:lpstr>
      <vt:lpstr>BANJARAHILLS!Print_Area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2022-08-24T13:08:12Z</dcterms:modified>
</cp:coreProperties>
</file>