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816"/>
  </bookViews>
  <sheets>
    <sheet name="CONSOL-OCT TO DEC" sheetId="1" r:id="rId1"/>
    <sheet name="PIVOT" sheetId="2" r:id="rId2"/>
    <sheet name="BANJARAHILLS" sheetId="3" r:id="rId3"/>
    <sheet name="BHONGIR" sheetId="4" r:id="rId4"/>
    <sheet name="CGM FINANCE" sheetId="5" r:id="rId5"/>
    <sheet name="CGM HRD" sheetId="6" r:id="rId6"/>
    <sheet name="CGM IPC" sheetId="7" r:id="rId7"/>
    <sheet name="CGM DPE MEDCHAL" sheetId="8" r:id="rId8"/>
    <sheet name="CGM RAC" sheetId="9" r:id="rId9"/>
    <sheet name="CGM RURAL" sheetId="10" r:id="rId10"/>
    <sheet name="CGM-REVENUE" sheetId="11" r:id="rId11"/>
    <sheet name="CYBERCITY" sheetId="12" r:id="rId12"/>
    <sheet name="GADWAL" sheetId="13" r:id="rId13"/>
    <sheet name="HABSIGUDA" sheetId="14" r:id="rId14"/>
    <sheet name="HYDERABAD CENTRAL" sheetId="15" r:id="rId15"/>
    <sheet name="HYDERABAD SOUTH" sheetId="16" r:id="rId16"/>
    <sheet name="MAHABOOBNAGAR" sheetId="20" r:id="rId17"/>
    <sheet name="MEDAK" sheetId="21" r:id="rId18"/>
    <sheet name="MEDCHAL" sheetId="22" r:id="rId19"/>
    <sheet name="NAGARKURNOOL" sheetId="23" r:id="rId20"/>
    <sheet name="NALGONDA" sheetId="24" r:id="rId21"/>
    <sheet name="RAJENDRANAGAR" sheetId="25" r:id="rId22"/>
    <sheet name="SANGAREDDY" sheetId="26" r:id="rId23"/>
    <sheet name="SAROORNAGAR" sheetId="27" r:id="rId24"/>
    <sheet name="SECUNDERABAD" sheetId="28" r:id="rId25"/>
    <sheet name="SIDDIPET" sheetId="29" r:id="rId26"/>
    <sheet name="SURYAPET" sheetId="30" r:id="rId27"/>
    <sheet name="VIKARABAD" sheetId="31" r:id="rId28"/>
    <sheet name="WANAPARTHY" sheetId="32" r:id="rId29"/>
    <sheet name="YADADRI" sheetId="33" r:id="rId30"/>
  </sheets>
  <definedNames>
    <definedName name="_xlnm._FilterDatabase" localSheetId="0" hidden="1">'CONSOL-OCT TO DEC'!$A$1:$K$461</definedName>
    <definedName name="_xlnm.Print_Area" localSheetId="2">BANJARAHILLS!$A$1:$K$39</definedName>
    <definedName name="_xlnm.Print_Area" localSheetId="11">CYBERCITY!$A$1:$K$61</definedName>
    <definedName name="_xlnm.Print_Titles" localSheetId="11">CYBERCITY!$1:$1</definedName>
    <definedName name="_xlnm.Print_Titles" localSheetId="18">MEDCHAL!$1:$1</definedName>
  </definedNames>
  <calcPr calcId="144525"/>
  <pivotCaches>
    <pivotCache cacheId="0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8" l="1"/>
  <c r="H10" i="33" l="1"/>
  <c r="A4" i="33"/>
  <c r="A5" i="33" s="1"/>
  <c r="A6" i="33" s="1"/>
  <c r="A7" i="33" s="1"/>
  <c r="A8" i="33" s="1"/>
  <c r="A9" i="33" s="1"/>
  <c r="A3" i="33"/>
  <c r="H4" i="32"/>
  <c r="H4" i="31"/>
  <c r="H13" i="30"/>
  <c r="A4" i="30"/>
  <c r="A5" i="30" s="1"/>
  <c r="A6" i="30" s="1"/>
  <c r="A7" i="30" s="1"/>
  <c r="A8" i="30" s="1"/>
  <c r="A9" i="30" s="1"/>
  <c r="A10" i="30" s="1"/>
  <c r="A11" i="30" s="1"/>
  <c r="A12" i="30" s="1"/>
  <c r="A3" i="30"/>
  <c r="H9" i="29"/>
  <c r="A4" i="29"/>
  <c r="A5" i="29" s="1"/>
  <c r="A6" i="29" s="1"/>
  <c r="A7" i="29" s="1"/>
  <c r="A8" i="29" s="1"/>
  <c r="A3" i="29"/>
  <c r="H22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3" i="28"/>
  <c r="H3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" i="27"/>
  <c r="H24" i="26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3" i="26"/>
  <c r="H21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3" i="25"/>
  <c r="H19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3" i="24"/>
  <c r="H4" i="23"/>
  <c r="H75" i="22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3" i="22"/>
  <c r="H17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3" i="21"/>
  <c r="H15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3" i="20"/>
  <c r="H22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3" i="16"/>
  <c r="H26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H36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H5" i="13"/>
  <c r="H61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3" i="12"/>
  <c r="H3" i="11"/>
  <c r="H6" i="10"/>
  <c r="A4" i="10"/>
  <c r="A5" i="10" s="1"/>
  <c r="A3" i="10"/>
  <c r="A4" i="9"/>
  <c r="A5" i="9" s="1"/>
  <c r="A6" i="9" s="1"/>
  <c r="A7" i="9" s="1"/>
  <c r="A8" i="9" s="1"/>
  <c r="A3" i="9"/>
  <c r="H9" i="9"/>
  <c r="H3" i="8"/>
  <c r="H1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3" i="7"/>
  <c r="H11" i="6"/>
  <c r="A3" i="6"/>
  <c r="A4" i="6" s="1"/>
  <c r="A5" i="6" s="1"/>
  <c r="A6" i="6" s="1"/>
  <c r="A7" i="6" s="1"/>
  <c r="A8" i="6" s="1"/>
  <c r="A9" i="6" s="1"/>
  <c r="H4" i="5"/>
  <c r="H3" i="4"/>
  <c r="H39" i="3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3" i="14"/>
</calcChain>
</file>

<file path=xl/sharedStrings.xml><?xml version="1.0" encoding="utf-8"?>
<sst xmlns="http://schemas.openxmlformats.org/spreadsheetml/2006/main" count="4096" uniqueCount="79">
  <si>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</si>
  <si>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</si>
  <si>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</si>
  <si>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</si>
  <si>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</si>
  <si>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</si>
  <si>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</si>
  <si>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</si>
  <si>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</si>
  <si>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</si>
  <si>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</si>
  <si>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</si>
  <si>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WP</t>
  </si>
  <si>
    <t>COUNTER</t>
  </si>
  <si>
    <t>VACATE</t>
  </si>
  <si>
    <t>HYDERABAD CENTRAL</t>
  </si>
  <si>
    <t>MEDCHAL</t>
  </si>
  <si>
    <t>HYDERABAD SOUTH</t>
  </si>
  <si>
    <t>NAGARKURNOOL</t>
  </si>
  <si>
    <t>MEDAK</t>
  </si>
  <si>
    <t>HABSIGUDA</t>
  </si>
  <si>
    <t>SIDDIPET</t>
  </si>
  <si>
    <t>RAJENDRANAGAR</t>
  </si>
  <si>
    <t>CYBERCITY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</si>
  <si>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</si>
  <si>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</si>
  <si>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</si>
  <si>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</si>
  <si>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</si>
  <si>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</si>
  <si>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</si>
  <si>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</si>
  <si>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AS</t>
  </si>
  <si>
    <t>CGM IPC</t>
  </si>
  <si>
    <t>SAROORNAGAR</t>
  </si>
  <si>
    <t>GADWAL</t>
  </si>
  <si>
    <t xml:space="preserve">WP </t>
  </si>
  <si>
    <t>ADDITIONAL COUNTER AFFIDAVIT</t>
  </si>
  <si>
    <t>CGM FINANCE</t>
  </si>
  <si>
    <t>DEC</t>
  </si>
  <si>
    <t>WANAPARTHY</t>
  </si>
  <si>
    <t>CGM RURAL ZONE</t>
  </si>
  <si>
    <t>CGM RAC</t>
  </si>
  <si>
    <t xml:space="preserve"> </t>
  </si>
  <si>
    <t>WA</t>
  </si>
  <si>
    <t>OCT</t>
  </si>
  <si>
    <t>CCCA</t>
  </si>
  <si>
    <t>NOV</t>
  </si>
  <si>
    <t>CGM-REVENUE</t>
  </si>
  <si>
    <t xml:space="preserve">MAHABOOBNAGAR </t>
  </si>
  <si>
    <t>VIKARABAD</t>
  </si>
  <si>
    <t>BHONGIR</t>
  </si>
  <si>
    <t>ADDITIONAL COUNTER</t>
  </si>
  <si>
    <t>CAVEAT</t>
  </si>
  <si>
    <t>MISC</t>
  </si>
  <si>
    <t>SIVA CHANDRAMOHAN REDDY</t>
  </si>
  <si>
    <t>Appeal-01</t>
  </si>
  <si>
    <t>2022-23</t>
  </si>
  <si>
    <t>WRIT APPEAL</t>
  </si>
  <si>
    <t>Appeal-02</t>
  </si>
  <si>
    <t>Appeal-03</t>
  </si>
  <si>
    <t>Appeal-04</t>
  </si>
  <si>
    <t>Appeal-26</t>
  </si>
  <si>
    <t>Appeal-29</t>
  </si>
  <si>
    <t>Appeal-18</t>
  </si>
  <si>
    <t>2020-21</t>
  </si>
  <si>
    <t>B.C</t>
  </si>
  <si>
    <t>Row Labels</t>
  </si>
  <si>
    <t>Grand Total</t>
  </si>
  <si>
    <t>Count of CASE NO</t>
  </si>
  <si>
    <t>TOTAL AMOUNT</t>
  </si>
  <si>
    <t>LEGAL NOTICE TO BANK</t>
  </si>
  <si>
    <t xml:space="preserve">  IVRCL LIMITED</t>
  </si>
  <si>
    <t>OPINION</t>
  </si>
  <si>
    <t xml:space="preserve"> AGARWAL FOUNDARIES</t>
  </si>
  <si>
    <t xml:space="preserve">ASR METAL INDUSTRIES </t>
  </si>
  <si>
    <t>Writ Petition</t>
  </si>
  <si>
    <t>CGM DPE MEDCHAL ZONE</t>
  </si>
  <si>
    <t>CGM MEDCHAL DPE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</si>
</sst>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6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4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evo" refreshedDate="44964.798831365741" createdVersion="4" refreshedVersion="4" minRefreshableVersion="3" recordCount="460">
  <cacheSource type="worksheet">
    <worksheetSource ref="A1:K461" sheet="CONSOL-OCT TO DEC"/>
  </cacheSource>
  <cacheFields count="11">
    <cacheField name="S.NO" numFmtId="0">
      <sharedItems containsSemiMixedTypes="0" containsString="0" containsNumber="1" containsInteger="1" minValue="1" maxValue="460"/>
    </cacheField>
    <cacheField name="CASE " numFmtId="0">
      <sharedItems/>
    </cacheField>
    <cacheField name="CASE NO" numFmtId="0">
      <sharedItems containsMixedTypes="1" containsNumber="1" containsInteger="1" minValue="77" maxValue="46518"/>
    </cacheField>
    <cacheField name="YEAR" numFmtId="0">
      <sharedItems containsBlank="1" containsMixedTypes="1" containsNumber="1" containsInteger="1" minValue="2003" maxValue="2022"/>
    </cacheField>
    <cacheField name="MONTH" numFmtId="0">
      <sharedItems/>
    </cacheField>
    <cacheField name="CASE TYPE" numFmtId="0">
      <sharedItems/>
    </cacheField>
    <cacheField name="SECTION" numFmtId="0">
      <sharedItems count="29">
        <s v="MEDCHAL"/>
        <s v="RAJENDRANAGAR"/>
        <s v="SURYAPET"/>
        <s v="NALGONDA"/>
        <s v="SAROORNAGAR"/>
        <s v="CGM HRD"/>
        <s v="HABSIGUDA"/>
        <s v="SECUNDERABAD"/>
        <s v="CYBERCITY"/>
        <s v="YADADRI"/>
        <s v="HYDERABAD CENTRAL"/>
        <s v="BANJARAHILLS"/>
        <s v="SANGAREDDY"/>
        <s v="HYDERABAD SOUTH"/>
        <s v="CGM IPC"/>
        <s v="CGM-REVENUE"/>
        <s v="MEDAK"/>
        <s v="MAHABOOBNAGAR "/>
        <s v="CGM RAC"/>
        <s v="VIKARABAD"/>
        <s v="SIDDIPET"/>
        <s v="BHONGIR"/>
        <s v="NAGARKURNOOL"/>
        <s v="GADWAL"/>
        <s v="CGM MEDCHAL DPE ZONE"/>
        <s v="CGM FINANCE"/>
        <s v="CGM RURAL ZONE"/>
        <s v="WANAPARTHY"/>
        <s v="CGM MEDCHAL ZONE" u="1"/>
      </sharedItems>
    </cacheField>
    <cacheField name="AMOUNT" numFmtId="0">
      <sharedItems containsSemiMixedTypes="0" containsString="0" containsNumber="1" containsInteger="1" minValue="1250" maxValue="12000"/>
    </cacheField>
    <cacheField name="BILL DATE" numFmtId="15">
      <sharedItems containsSemiMixedTypes="0" containsNonDate="0" containsDate="1" containsString="0" minDate="2022-10-30T00:00:00" maxDate="2023-01-01T00:00:00"/>
    </cacheField>
    <cacheField name="SANCTION NO. &amp; DT" numFmtId="0">
      <sharedItems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s v="WA"/>
    <n v="688"/>
    <n v="2007"/>
    <s v="OCT"/>
    <s v="DISPOSED"/>
    <x v="0"/>
    <n v="5000"/>
    <d v="2022-10-30T00:00:00"/>
    <m/>
    <m/>
  </r>
  <r>
    <n v="2"/>
    <s v="WA"/>
    <n v="745"/>
    <n v="2007"/>
    <s v="OCT"/>
    <s v="DISPOSED"/>
    <x v="0"/>
    <n v="5000"/>
    <d v="2022-10-30T00:00:00"/>
    <m/>
    <m/>
  </r>
  <r>
    <n v="3"/>
    <s v="WA"/>
    <n v="959"/>
    <n v="2007"/>
    <s v="OCT"/>
    <s v="DISPOSED"/>
    <x v="0"/>
    <n v="5000"/>
    <d v="2022-10-30T00:00:00"/>
    <m/>
    <m/>
  </r>
  <r>
    <n v="4"/>
    <s v="WA"/>
    <n v="1016"/>
    <n v="2018"/>
    <s v="OCT"/>
    <s v="DISPOSED"/>
    <x v="1"/>
    <n v="5000"/>
    <d v="2022-10-30T00:00:00"/>
    <m/>
    <m/>
  </r>
  <r>
    <n v="5"/>
    <s v="WP"/>
    <n v="2260"/>
    <n v="2021"/>
    <s v="OCT"/>
    <s v="DISPOSED"/>
    <x v="2"/>
    <n v="5000"/>
    <d v="2022-10-30T00:00:00"/>
    <m/>
    <m/>
  </r>
  <r>
    <n v="6"/>
    <s v="WP"/>
    <n v="2986"/>
    <n v="2021"/>
    <s v="OCT"/>
    <s v="DISPOSED"/>
    <x v="3"/>
    <n v="5000"/>
    <d v="2022-10-30T00:00:00"/>
    <m/>
    <m/>
  </r>
  <r>
    <n v="7"/>
    <s v="WP"/>
    <n v="3718"/>
    <n v="2022"/>
    <s v="OCT"/>
    <s v="DISPOSED"/>
    <x v="4"/>
    <n v="5000"/>
    <d v="2022-10-30T00:00:00"/>
    <m/>
    <m/>
  </r>
  <r>
    <n v="8"/>
    <s v="WP"/>
    <n v="19486"/>
    <n v="2005"/>
    <s v="OCT"/>
    <s v="DISPOSED"/>
    <x v="5"/>
    <n v="5000"/>
    <d v="2022-10-30T00:00:00"/>
    <m/>
    <m/>
  </r>
  <r>
    <n v="9"/>
    <s v="WP"/>
    <n v="27840"/>
    <n v="2022"/>
    <s v="OCT"/>
    <s v="DISPOSED"/>
    <x v="6"/>
    <n v="5000"/>
    <d v="2022-10-30T00:00:00"/>
    <m/>
    <m/>
  </r>
  <r>
    <n v="10"/>
    <s v="WP"/>
    <n v="27928"/>
    <n v="2022"/>
    <s v="OCT"/>
    <s v="DISPOSED"/>
    <x v="7"/>
    <n v="5000"/>
    <d v="2022-10-30T00:00:00"/>
    <m/>
    <m/>
  </r>
  <r>
    <n v="11"/>
    <s v="WP"/>
    <n v="35091"/>
    <n v="2022"/>
    <s v="OCT"/>
    <s v="DISPOSED"/>
    <x v="5"/>
    <n v="5000"/>
    <d v="2022-10-30T00:00:00"/>
    <m/>
    <m/>
  </r>
  <r>
    <n v="12"/>
    <s v="WP"/>
    <n v="35442"/>
    <n v="2022"/>
    <s v="OCT"/>
    <s v="DISPOSED"/>
    <x v="6"/>
    <n v="5000"/>
    <d v="2022-10-30T00:00:00"/>
    <m/>
    <m/>
  </r>
  <r>
    <n v="13"/>
    <s v="WP"/>
    <n v="28064"/>
    <n v="2022"/>
    <s v="OCT"/>
    <s v="DISPOSED"/>
    <x v="4"/>
    <n v="5000"/>
    <d v="2022-10-30T00:00:00"/>
    <m/>
    <m/>
  </r>
  <r>
    <n v="14"/>
    <s v="WP"/>
    <n v="28898"/>
    <n v="2022"/>
    <s v="OCT"/>
    <s v="DISPOSED"/>
    <x v="0"/>
    <n v="5000"/>
    <d v="2022-10-30T00:00:00"/>
    <m/>
    <m/>
  </r>
  <r>
    <n v="15"/>
    <s v="WP"/>
    <n v="31911"/>
    <n v="2022"/>
    <s v="OCT"/>
    <s v="DISPOSED"/>
    <x v="4"/>
    <n v="5000"/>
    <d v="2022-10-30T00:00:00"/>
    <m/>
    <m/>
  </r>
  <r>
    <n v="16"/>
    <s v="WP"/>
    <n v="32945"/>
    <n v="2022"/>
    <s v="OCT"/>
    <s v="DISPOSED"/>
    <x v="8"/>
    <n v="5000"/>
    <d v="2022-10-30T00:00:00"/>
    <m/>
    <m/>
  </r>
  <r>
    <n v="17"/>
    <s v="WP"/>
    <n v="33767"/>
    <n v="2022"/>
    <s v="OCT"/>
    <s v="DISPOSED"/>
    <x v="9"/>
    <n v="5000"/>
    <d v="2022-10-30T00:00:00"/>
    <m/>
    <m/>
  </r>
  <r>
    <n v="18"/>
    <s v="WP"/>
    <n v="34082"/>
    <n v="2022"/>
    <s v="OCT"/>
    <s v="DISPOSED"/>
    <x v="10"/>
    <n v="5000"/>
    <d v="2022-10-30T00:00:00"/>
    <m/>
    <m/>
  </r>
  <r>
    <n v="19"/>
    <s v="WP"/>
    <n v="34083"/>
    <n v="2022"/>
    <s v="OCT"/>
    <s v="DISPOSED"/>
    <x v="10"/>
    <n v="5000"/>
    <d v="2022-10-30T00:00:00"/>
    <m/>
    <m/>
  </r>
  <r>
    <n v="20"/>
    <s v="WP"/>
    <n v="35008"/>
    <n v="2022"/>
    <s v="OCT"/>
    <s v="DISPOSED"/>
    <x v="11"/>
    <n v="5000"/>
    <d v="2022-10-30T00:00:00"/>
    <m/>
    <m/>
  </r>
  <r>
    <n v="21"/>
    <s v="WP"/>
    <n v="35633"/>
    <n v="2022"/>
    <s v="OCT"/>
    <s v="DISPOSED"/>
    <x v="0"/>
    <n v="5000"/>
    <d v="2022-10-30T00:00:00"/>
    <m/>
    <m/>
  </r>
  <r>
    <n v="22"/>
    <s v="WP"/>
    <n v="35666"/>
    <n v="2022"/>
    <s v="OCT"/>
    <s v="DISPOSED"/>
    <x v="11"/>
    <n v="5000"/>
    <d v="2022-10-30T00:00:00"/>
    <m/>
    <m/>
  </r>
  <r>
    <n v="23"/>
    <s v="WP"/>
    <n v="35770"/>
    <n v="2022"/>
    <s v="OCT"/>
    <s v="DISPOSED"/>
    <x v="10"/>
    <n v="5000"/>
    <d v="2022-10-30T00:00:00"/>
    <m/>
    <m/>
  </r>
  <r>
    <n v="24"/>
    <s v="WP"/>
    <n v="35999"/>
    <n v="2022"/>
    <s v="OCT"/>
    <s v="DISPOSED"/>
    <x v="11"/>
    <n v="5000"/>
    <d v="2022-10-30T00:00:00"/>
    <m/>
    <m/>
  </r>
  <r>
    <n v="25"/>
    <s v="WP"/>
    <n v="36287"/>
    <n v="2022"/>
    <s v="OCT"/>
    <s v="DISPOSED"/>
    <x v="11"/>
    <n v="5000"/>
    <d v="2022-10-30T00:00:00"/>
    <m/>
    <m/>
  </r>
  <r>
    <n v="26"/>
    <s v="WP"/>
    <n v="37028"/>
    <n v="2022"/>
    <s v="OCT"/>
    <s v="DISPOSED"/>
    <x v="8"/>
    <n v="5000"/>
    <d v="2022-10-30T00:00:00"/>
    <m/>
    <m/>
  </r>
  <r>
    <n v="27"/>
    <s v="WP"/>
    <n v="37383"/>
    <n v="2022"/>
    <s v="OCT"/>
    <s v="DISPOSED"/>
    <x v="4"/>
    <n v="5000"/>
    <d v="2022-10-30T00:00:00"/>
    <m/>
    <m/>
  </r>
  <r>
    <n v="28"/>
    <s v="WP"/>
    <n v="37439"/>
    <n v="2022"/>
    <s v="OCT"/>
    <s v="DISPOSED"/>
    <x v="0"/>
    <n v="5000"/>
    <d v="2022-10-30T00:00:00"/>
    <m/>
    <m/>
  </r>
  <r>
    <n v="29"/>
    <s v="WP"/>
    <n v="37694"/>
    <n v="2022"/>
    <s v="OCT"/>
    <s v="DISPOSED"/>
    <x v="5"/>
    <n v="5000"/>
    <d v="2022-10-30T00:00:00"/>
    <m/>
    <m/>
  </r>
  <r>
    <n v="30"/>
    <s v="WP"/>
    <n v="27116"/>
    <n v="2022"/>
    <s v="OCT"/>
    <s v="DISPOSED"/>
    <x v="12"/>
    <n v="5000"/>
    <d v="2022-10-30T00:00:00"/>
    <m/>
    <m/>
  </r>
  <r>
    <n v="31"/>
    <s v="WP"/>
    <n v="28715"/>
    <n v="2022"/>
    <s v="OCT"/>
    <s v="DISPOSED"/>
    <x v="11"/>
    <n v="5000"/>
    <d v="2022-10-30T00:00:00"/>
    <m/>
    <m/>
  </r>
  <r>
    <n v="32"/>
    <s v="WP"/>
    <n v="9577"/>
    <n v="2021"/>
    <s v="OCT"/>
    <s v="DISPOSED"/>
    <x v="8"/>
    <n v="5000"/>
    <d v="2022-10-30T00:00:00"/>
    <m/>
    <m/>
  </r>
  <r>
    <n v="33"/>
    <s v="WP"/>
    <n v="11628"/>
    <n v="2021"/>
    <s v="OCT"/>
    <s v="DISPOSED"/>
    <x v="13"/>
    <n v="5000"/>
    <d v="2022-10-30T00:00:00"/>
    <m/>
    <m/>
  </r>
  <r>
    <n v="34"/>
    <s v="WP"/>
    <n v="18525"/>
    <n v="2019"/>
    <s v="OCT"/>
    <s v="DISPOSED"/>
    <x v="5"/>
    <n v="5000"/>
    <d v="2022-10-30T00:00:00"/>
    <m/>
    <m/>
  </r>
  <r>
    <n v="35"/>
    <s v="WP"/>
    <n v="21322"/>
    <n v="2021"/>
    <s v="OCT"/>
    <s v="DISPOSED"/>
    <x v="4"/>
    <n v="5000"/>
    <d v="2022-10-30T00:00:00"/>
    <m/>
    <m/>
  </r>
  <r>
    <n v="36"/>
    <s v="WP"/>
    <n v="21662"/>
    <n v="2021"/>
    <s v="OCT"/>
    <s v="DISPOSED"/>
    <x v="8"/>
    <n v="5000"/>
    <d v="2022-10-30T00:00:00"/>
    <m/>
    <m/>
  </r>
  <r>
    <n v="37"/>
    <s v="WP"/>
    <n v="27928"/>
    <n v="2021"/>
    <s v="OCT"/>
    <s v="DISPOSED"/>
    <x v="13"/>
    <n v="5000"/>
    <d v="2022-10-30T00:00:00"/>
    <m/>
    <m/>
  </r>
  <r>
    <n v="38"/>
    <s v="WP"/>
    <n v="29651"/>
    <n v="2021"/>
    <s v="OCT"/>
    <s v="DISPOSED"/>
    <x v="7"/>
    <n v="5000"/>
    <d v="2022-10-30T00:00:00"/>
    <m/>
    <m/>
  </r>
  <r>
    <n v="39"/>
    <s v="WP"/>
    <n v="38319"/>
    <n v="2022"/>
    <s v="OCT"/>
    <s v="DISPOSED"/>
    <x v="0"/>
    <n v="5000"/>
    <d v="2022-10-30T00:00:00"/>
    <m/>
    <m/>
  </r>
  <r>
    <n v="40"/>
    <s v="WP"/>
    <n v="38320"/>
    <n v="2022"/>
    <s v="OCT"/>
    <s v="DISPOSED"/>
    <x v="0"/>
    <n v="5000"/>
    <d v="2022-10-30T00:00:00"/>
    <m/>
    <m/>
  </r>
  <r>
    <n v="41"/>
    <s v="WP"/>
    <n v="38323"/>
    <n v="2022"/>
    <s v="OCT"/>
    <s v="DISPOSED"/>
    <x v="0"/>
    <n v="5000"/>
    <d v="2022-10-30T00:00:00"/>
    <m/>
    <m/>
  </r>
  <r>
    <n v="42"/>
    <s v="WP"/>
    <n v="38332"/>
    <n v="2022"/>
    <s v="OCT"/>
    <s v="DISPOSED"/>
    <x v="0"/>
    <n v="5000"/>
    <d v="2022-10-30T00:00:00"/>
    <m/>
    <m/>
  </r>
  <r>
    <n v="43"/>
    <s v="WP"/>
    <n v="38371"/>
    <n v="2022"/>
    <s v="OCT"/>
    <s v="DISPOSED"/>
    <x v="0"/>
    <n v="5000"/>
    <d v="2022-10-30T00:00:00"/>
    <m/>
    <m/>
  </r>
  <r>
    <n v="44"/>
    <s v="WP"/>
    <n v="38637"/>
    <n v="2022"/>
    <s v="OCT"/>
    <s v="DISPOSED"/>
    <x v="6"/>
    <n v="5000"/>
    <d v="2022-10-30T00:00:00"/>
    <m/>
    <m/>
  </r>
  <r>
    <n v="45"/>
    <s v="WP"/>
    <n v="38702"/>
    <n v="2022"/>
    <s v="OCT"/>
    <s v="DISPOSED"/>
    <x v="4"/>
    <n v="5000"/>
    <d v="2022-10-30T00:00:00"/>
    <m/>
    <m/>
  </r>
  <r>
    <n v="46"/>
    <s v="WP"/>
    <n v="38889"/>
    <n v="2022"/>
    <s v="OCT"/>
    <s v="DISPOSED"/>
    <x v="10"/>
    <n v="5000"/>
    <d v="2022-10-30T00:00:00"/>
    <m/>
    <m/>
  </r>
  <r>
    <n v="47"/>
    <s v="WP"/>
    <n v="38907"/>
    <n v="2022"/>
    <s v="OCT"/>
    <s v="DISPOSED"/>
    <x v="11"/>
    <n v="5000"/>
    <d v="2022-10-30T00:00:00"/>
    <m/>
    <m/>
  </r>
  <r>
    <n v="48"/>
    <s v="WP"/>
    <n v="38970"/>
    <n v="2022"/>
    <s v="OCT"/>
    <s v="DISPOSED"/>
    <x v="0"/>
    <n v="5000"/>
    <d v="2022-10-30T00:00:00"/>
    <m/>
    <m/>
  </r>
  <r>
    <n v="49"/>
    <s v="WP"/>
    <n v="39100"/>
    <n v="2022"/>
    <s v="OCT"/>
    <s v="DISPOSED"/>
    <x v="0"/>
    <n v="5000"/>
    <d v="2022-10-30T00:00:00"/>
    <m/>
    <m/>
  </r>
  <r>
    <n v="50"/>
    <s v="WP"/>
    <n v="39109"/>
    <n v="2022"/>
    <s v="OCT"/>
    <s v="DISPOSED"/>
    <x v="0"/>
    <n v="5000"/>
    <d v="2022-10-30T00:00:00"/>
    <m/>
    <m/>
  </r>
  <r>
    <n v="51"/>
    <s v="WP"/>
    <n v="39178"/>
    <n v="2022"/>
    <s v="OCT"/>
    <s v="DISPOSED"/>
    <x v="0"/>
    <n v="5000"/>
    <d v="2022-10-30T00:00:00"/>
    <m/>
    <m/>
  </r>
  <r>
    <n v="52"/>
    <s v="WP"/>
    <n v="39196"/>
    <n v="2022"/>
    <s v="OCT"/>
    <s v="DISPOSED"/>
    <x v="11"/>
    <n v="5000"/>
    <d v="2022-10-30T00:00:00"/>
    <m/>
    <m/>
  </r>
  <r>
    <n v="53"/>
    <s v="WP"/>
    <n v="39201"/>
    <n v="2022"/>
    <s v="OCT"/>
    <s v="DISPOSED"/>
    <x v="0"/>
    <n v="5000"/>
    <d v="2022-10-30T00:00:00"/>
    <m/>
    <m/>
  </r>
  <r>
    <n v="54"/>
    <s v="WP"/>
    <n v="39337"/>
    <n v="2022"/>
    <s v="OCT"/>
    <s v="DISPOSED"/>
    <x v="0"/>
    <n v="5000"/>
    <d v="2022-10-30T00:00:00"/>
    <m/>
    <m/>
  </r>
  <r>
    <n v="55"/>
    <s v="WP"/>
    <n v="39375"/>
    <n v="2022"/>
    <s v="OCT"/>
    <s v="DISPOSED"/>
    <x v="0"/>
    <n v="5000"/>
    <d v="2022-10-30T00:00:00"/>
    <m/>
    <m/>
  </r>
  <r>
    <n v="56"/>
    <s v="WP"/>
    <n v="39501"/>
    <n v="2022"/>
    <s v="OCT"/>
    <s v="DISPOSED"/>
    <x v="0"/>
    <n v="5000"/>
    <d v="2022-10-30T00:00:00"/>
    <m/>
    <m/>
  </r>
  <r>
    <n v="57"/>
    <s v="WP"/>
    <n v="39504"/>
    <n v="2022"/>
    <s v="OCT"/>
    <s v="DISPOSED"/>
    <x v="0"/>
    <n v="5000"/>
    <d v="2022-10-30T00:00:00"/>
    <m/>
    <m/>
  </r>
  <r>
    <n v="58"/>
    <s v="WP"/>
    <n v="39505"/>
    <n v="2022"/>
    <s v="OCT"/>
    <s v="DISPOSED"/>
    <x v="0"/>
    <n v="5000"/>
    <d v="2022-10-30T00:00:00"/>
    <m/>
    <m/>
  </r>
  <r>
    <n v="59"/>
    <s v="WP"/>
    <n v="39906"/>
    <n v="2022"/>
    <s v="OCT"/>
    <s v="DISPOSED"/>
    <x v="0"/>
    <n v="5000"/>
    <d v="2022-10-30T00:00:00"/>
    <m/>
    <m/>
  </r>
  <r>
    <n v="60"/>
    <s v="WP"/>
    <n v="39966"/>
    <n v="2022"/>
    <s v="OCT"/>
    <s v="DISPOSED"/>
    <x v="11"/>
    <n v="5000"/>
    <d v="2022-10-30T00:00:00"/>
    <m/>
    <m/>
  </r>
  <r>
    <n v="61"/>
    <s v="WP"/>
    <n v="39967"/>
    <n v="2022"/>
    <s v="OCT"/>
    <s v="DISPOSED"/>
    <x v="0"/>
    <n v="5000"/>
    <d v="2022-10-30T00:00:00"/>
    <m/>
    <m/>
  </r>
  <r>
    <n v="62"/>
    <s v="WP"/>
    <n v="39986"/>
    <n v="2022"/>
    <s v="OCT"/>
    <s v="DISPOSED"/>
    <x v="0"/>
    <n v="5000"/>
    <d v="2022-10-30T00:00:00"/>
    <m/>
    <m/>
  </r>
  <r>
    <n v="63"/>
    <s v="WP"/>
    <n v="6187"/>
    <n v="2021"/>
    <s v="OCT"/>
    <s v="DISPOSED"/>
    <x v="0"/>
    <n v="5000"/>
    <d v="2022-10-30T00:00:00"/>
    <m/>
    <m/>
  </r>
  <r>
    <n v="64"/>
    <s v="WP"/>
    <n v="17282"/>
    <n v="2021"/>
    <s v="OCT"/>
    <s v="DISPOSED"/>
    <x v="0"/>
    <n v="5000"/>
    <d v="2022-10-30T00:00:00"/>
    <m/>
    <m/>
  </r>
  <r>
    <n v="65"/>
    <s v="WP"/>
    <n v="38491"/>
    <n v="2022"/>
    <s v="OCT"/>
    <s v="DISPOSED"/>
    <x v="0"/>
    <n v="5000"/>
    <d v="2022-10-30T00:00:00"/>
    <m/>
    <m/>
  </r>
  <r>
    <n v="66"/>
    <s v="CC"/>
    <n v="1528"/>
    <n v="2022"/>
    <s v="OCT"/>
    <s v="COUNTER"/>
    <x v="4"/>
    <n v="10000"/>
    <d v="2022-10-30T00:00:00"/>
    <m/>
    <m/>
  </r>
  <r>
    <n v="67"/>
    <s v="WP"/>
    <n v="35180"/>
    <n v="2022"/>
    <s v="OCT"/>
    <s v="COUNTER"/>
    <x v="8"/>
    <n v="10000"/>
    <d v="2022-10-30T00:00:00"/>
    <m/>
    <m/>
  </r>
  <r>
    <n v="68"/>
    <s v="WP"/>
    <n v="32252"/>
    <n v="2022"/>
    <s v="OCT"/>
    <s v="COUNTER"/>
    <x v="3"/>
    <n v="10000"/>
    <d v="2022-10-30T00:00:00"/>
    <m/>
    <m/>
  </r>
  <r>
    <n v="69"/>
    <s v="WP"/>
    <n v="33395"/>
    <n v="2022"/>
    <s v="OCT"/>
    <s v="COUNTER"/>
    <x v="0"/>
    <n v="10000"/>
    <d v="2022-10-30T00:00:00"/>
    <m/>
    <m/>
  </r>
  <r>
    <n v="70"/>
    <s v="WP"/>
    <n v="35321"/>
    <n v="2022"/>
    <s v="OCT"/>
    <s v="VACATE"/>
    <x v="0"/>
    <n v="12000"/>
    <d v="2022-10-30T00:00:00"/>
    <m/>
    <m/>
  </r>
  <r>
    <n v="71"/>
    <s v="CC"/>
    <n v="1595"/>
    <n v="2022"/>
    <s v="OCT"/>
    <s v="COUNTER"/>
    <x v="8"/>
    <n v="10000"/>
    <d v="2022-10-30T00:00:00"/>
    <m/>
    <m/>
  </r>
  <r>
    <n v="72"/>
    <s v="WP"/>
    <n v="28942"/>
    <n v="2022"/>
    <s v="OCT"/>
    <s v="COUNTER"/>
    <x v="14"/>
    <n v="10000"/>
    <d v="2022-10-30T00:00:00"/>
    <m/>
    <m/>
  </r>
  <r>
    <n v="73"/>
    <s v="WP"/>
    <n v="34620"/>
    <n v="2022"/>
    <s v="OCT"/>
    <s v="COUNTER"/>
    <x v="13"/>
    <n v="10000"/>
    <d v="2022-10-30T00:00:00"/>
    <m/>
    <m/>
  </r>
  <r>
    <n v="74"/>
    <s v="WP"/>
    <n v="33042"/>
    <n v="2022"/>
    <s v="OCT"/>
    <s v="COUNTER"/>
    <x v="9"/>
    <n v="10000"/>
    <d v="2022-10-30T00:00:00"/>
    <m/>
    <m/>
  </r>
  <r>
    <n v="75"/>
    <s v="WP"/>
    <n v="6221"/>
    <n v="2018"/>
    <s v="OCT"/>
    <s v="VACATE"/>
    <x v="8"/>
    <n v="12000"/>
    <d v="2022-10-30T00:00:00"/>
    <m/>
    <m/>
  </r>
  <r>
    <n v="76"/>
    <s v="CCCA"/>
    <n v="201"/>
    <n v="2006"/>
    <s v="NOV"/>
    <s v="DISPOSED"/>
    <x v="13"/>
    <n v="5000"/>
    <d v="2022-11-30T00:00:00"/>
    <m/>
    <m/>
  </r>
  <r>
    <n v="77"/>
    <s v="WP"/>
    <n v="429"/>
    <n v="2022"/>
    <s v="NOV"/>
    <s v="DISPOSED"/>
    <x v="12"/>
    <n v="5000"/>
    <d v="2022-11-30T00:00:00"/>
    <m/>
    <m/>
  </r>
  <r>
    <n v="78"/>
    <s v="AS"/>
    <n v="642"/>
    <n v="2006"/>
    <s v="NOV"/>
    <s v="DISPOSED"/>
    <x v="3"/>
    <n v="5000"/>
    <d v="2022-11-30T00:00:00"/>
    <m/>
    <m/>
  </r>
  <r>
    <n v="79"/>
    <s v="WP"/>
    <n v="874"/>
    <n v="2020"/>
    <s v="NOV"/>
    <s v="DISPOSED"/>
    <x v="11"/>
    <n v="5000"/>
    <d v="2022-11-30T00:00:00"/>
    <m/>
    <m/>
  </r>
  <r>
    <n v="80"/>
    <s v="CC"/>
    <n v="1595"/>
    <n v="2022"/>
    <s v="NOV"/>
    <s v="DISPOSED"/>
    <x v="8"/>
    <n v="5000"/>
    <d v="2022-11-30T00:00:00"/>
    <m/>
    <m/>
  </r>
  <r>
    <n v="81"/>
    <s v="WP"/>
    <n v="1803"/>
    <n v="2014"/>
    <s v="NOV"/>
    <s v="DISPOSED"/>
    <x v="12"/>
    <n v="5000"/>
    <d v="2022-11-30T00:00:00"/>
    <m/>
    <m/>
  </r>
  <r>
    <n v="82"/>
    <s v="WP"/>
    <n v="2371"/>
    <n v="2015"/>
    <s v="NOV"/>
    <s v="DISPOSED"/>
    <x v="14"/>
    <n v="5000"/>
    <d v="2022-11-30T00:00:00"/>
    <m/>
    <m/>
  </r>
  <r>
    <n v="83"/>
    <s v="WP"/>
    <n v="3379"/>
    <n v="2006"/>
    <s v="NOV"/>
    <s v="DISPOSED"/>
    <x v="15"/>
    <n v="5000"/>
    <d v="2022-11-30T00:00:00"/>
    <m/>
    <m/>
  </r>
  <r>
    <n v="84"/>
    <s v="WP"/>
    <n v="3646"/>
    <n v="2017"/>
    <s v="NOV"/>
    <s v="DISPOSED"/>
    <x v="0"/>
    <n v="5000"/>
    <d v="2022-11-30T00:00:00"/>
    <m/>
    <m/>
  </r>
  <r>
    <n v="85"/>
    <s v="WP"/>
    <n v="4791"/>
    <n v="2021"/>
    <s v="NOV"/>
    <s v="DISPOSED"/>
    <x v="0"/>
    <n v="5000"/>
    <d v="2022-11-30T00:00:00"/>
    <m/>
    <m/>
  </r>
  <r>
    <n v="86"/>
    <s v="WP"/>
    <n v="5447"/>
    <n v="2014"/>
    <s v="NOV"/>
    <s v="DISPOSED"/>
    <x v="1"/>
    <n v="5000"/>
    <d v="2022-11-30T00:00:00"/>
    <m/>
    <m/>
  </r>
  <r>
    <n v="87"/>
    <s v="WP"/>
    <n v="6221"/>
    <n v="2018"/>
    <s v="NOV"/>
    <s v="DISPOSED"/>
    <x v="8"/>
    <n v="5000"/>
    <d v="2022-11-30T00:00:00"/>
    <m/>
    <m/>
  </r>
  <r>
    <n v="88"/>
    <s v="WP"/>
    <n v="6761"/>
    <n v="2021"/>
    <s v="NOV"/>
    <s v="DISPOSED"/>
    <x v="7"/>
    <n v="5000"/>
    <d v="2022-11-30T00:00:00"/>
    <m/>
    <m/>
  </r>
  <r>
    <n v="89"/>
    <s v="WP"/>
    <n v="6860"/>
    <n v="2021"/>
    <s v="NOV"/>
    <s v="DISPOSED"/>
    <x v="7"/>
    <n v="5000"/>
    <d v="2022-11-30T00:00:00"/>
    <m/>
    <m/>
  </r>
  <r>
    <n v="90"/>
    <s v="WP"/>
    <n v="6883"/>
    <n v="2021"/>
    <s v="NOV"/>
    <s v="DISPOSED"/>
    <x v="7"/>
    <n v="5000"/>
    <d v="2022-11-30T00:00:00"/>
    <m/>
    <m/>
  </r>
  <r>
    <n v="91"/>
    <s v="WP"/>
    <n v="6901"/>
    <n v="2021"/>
    <s v="NOV"/>
    <s v="DISPOSED"/>
    <x v="7"/>
    <n v="5000"/>
    <d v="2022-11-30T00:00:00"/>
    <m/>
    <m/>
  </r>
  <r>
    <n v="92"/>
    <s v="WP"/>
    <n v="7792"/>
    <n v="2022"/>
    <s v="NOV"/>
    <s v="DISPOSED"/>
    <x v="2"/>
    <n v="5000"/>
    <d v="2022-11-30T00:00:00"/>
    <m/>
    <m/>
  </r>
  <r>
    <n v="93"/>
    <s v="WP"/>
    <n v="8140"/>
    <n v="2009"/>
    <s v="NOV"/>
    <s v="DISPOSED"/>
    <x v="10"/>
    <n v="5000"/>
    <d v="2022-11-30T00:00:00"/>
    <m/>
    <m/>
  </r>
  <r>
    <n v="94"/>
    <s v="WP"/>
    <n v="8439"/>
    <n v="2022"/>
    <s v="NOV"/>
    <s v="DISPOSED"/>
    <x v="3"/>
    <n v="5000"/>
    <d v="2022-11-30T00:00:00"/>
    <m/>
    <m/>
  </r>
  <r>
    <n v="95"/>
    <s v="WP"/>
    <n v="10322"/>
    <n v="2009"/>
    <s v="NOV"/>
    <s v="DISPOSED"/>
    <x v="0"/>
    <n v="5000"/>
    <d v="2022-11-30T00:00:00"/>
    <m/>
    <m/>
  </r>
  <r>
    <n v="96"/>
    <s v="WP"/>
    <n v="10324"/>
    <n v="2009"/>
    <s v="NOV"/>
    <s v="DISPOSED"/>
    <x v="0"/>
    <n v="5000"/>
    <d v="2022-11-30T00:00:00"/>
    <m/>
    <m/>
  </r>
  <r>
    <n v="97"/>
    <s v="WP"/>
    <n v="10377"/>
    <n v="2009"/>
    <s v="NOV"/>
    <s v="DISPOSED"/>
    <x v="7"/>
    <n v="5000"/>
    <d v="2022-11-30T00:00:00"/>
    <m/>
    <m/>
  </r>
  <r>
    <n v="98"/>
    <s v="WP"/>
    <n v="10402"/>
    <n v="2009"/>
    <s v="NOV"/>
    <s v="DISPOSED"/>
    <x v="0"/>
    <n v="5000"/>
    <d v="2022-11-30T00:00:00"/>
    <m/>
    <m/>
  </r>
  <r>
    <n v="99"/>
    <s v="WP"/>
    <n v="10403"/>
    <n v="2009"/>
    <s v="NOV"/>
    <s v="DISPOSED"/>
    <x v="0"/>
    <n v="5000"/>
    <d v="2022-11-30T00:00:00"/>
    <m/>
    <m/>
  </r>
  <r>
    <n v="100"/>
    <s v="WP"/>
    <n v="10404"/>
    <n v="2009"/>
    <s v="NOV"/>
    <s v="DISPOSED"/>
    <x v="0"/>
    <n v="5000"/>
    <d v="2022-11-30T00:00:00"/>
    <m/>
    <m/>
  </r>
  <r>
    <n v="101"/>
    <s v="WP"/>
    <n v="10406"/>
    <n v="2009"/>
    <s v="NOV"/>
    <s v="DISPOSED"/>
    <x v="0"/>
    <n v="5000"/>
    <d v="2022-11-30T00:00:00"/>
    <m/>
    <m/>
  </r>
  <r>
    <n v="102"/>
    <s v="WP"/>
    <n v="10584"/>
    <n v="2010"/>
    <s v="NOV"/>
    <s v="DISPOSED"/>
    <x v="3"/>
    <n v="5000"/>
    <d v="2022-11-30T00:00:00"/>
    <m/>
    <m/>
  </r>
  <r>
    <n v="103"/>
    <s v="WP"/>
    <n v="10805"/>
    <n v="2017"/>
    <s v="NOV"/>
    <s v="DISPOSED"/>
    <x v="11"/>
    <n v="5000"/>
    <d v="2022-11-30T00:00:00"/>
    <m/>
    <m/>
  </r>
  <r>
    <n v="104"/>
    <s v="WP"/>
    <n v="11405"/>
    <n v="2022"/>
    <s v="NOV"/>
    <s v="DISPOSED"/>
    <x v="2"/>
    <n v="5000"/>
    <d v="2022-11-30T00:00:00"/>
    <m/>
    <m/>
  </r>
  <r>
    <n v="105"/>
    <s v="WP"/>
    <n v="12384"/>
    <n v="2021"/>
    <s v="NOV"/>
    <s v="DISPOSED"/>
    <x v="11"/>
    <n v="5000"/>
    <d v="2022-11-30T00:00:00"/>
    <m/>
    <m/>
  </r>
  <r>
    <n v="106"/>
    <s v="WP"/>
    <n v="12674"/>
    <n v="2017"/>
    <s v="NOV"/>
    <s v="DISPOSED"/>
    <x v="10"/>
    <n v="5000"/>
    <d v="2022-11-30T00:00:00"/>
    <m/>
    <m/>
  </r>
  <r>
    <n v="107"/>
    <s v="WP"/>
    <n v="13037"/>
    <n v="2020"/>
    <s v="NOV"/>
    <s v="DISPOSED"/>
    <x v="13"/>
    <n v="5000"/>
    <d v="2022-11-30T00:00:00"/>
    <m/>
    <m/>
  </r>
  <r>
    <n v="108"/>
    <s v="WP"/>
    <n v="13257"/>
    <n v="2020"/>
    <s v="NOV"/>
    <s v="DISPOSED"/>
    <x v="5"/>
    <n v="5000"/>
    <d v="2022-11-30T00:00:00"/>
    <m/>
    <m/>
  </r>
  <r>
    <n v="109"/>
    <s v="WP"/>
    <n v="13534"/>
    <n v="2017"/>
    <s v="NOV"/>
    <s v="DISPOSED"/>
    <x v="7"/>
    <n v="5000"/>
    <d v="2022-11-30T00:00:00"/>
    <m/>
    <m/>
  </r>
  <r>
    <n v="110"/>
    <s v="WP"/>
    <n v="13897"/>
    <n v="2010"/>
    <s v="NOV"/>
    <s v="DISPOSED"/>
    <x v="12"/>
    <n v="5000"/>
    <d v="2022-11-30T00:00:00"/>
    <m/>
    <m/>
  </r>
  <r>
    <n v="111"/>
    <s v="WP"/>
    <n v="14187"/>
    <n v="2006"/>
    <s v="NOV"/>
    <s v="DISPOSED"/>
    <x v="10"/>
    <n v="5000"/>
    <d v="2022-11-30T00:00:00"/>
    <m/>
    <m/>
  </r>
  <r>
    <n v="112"/>
    <s v="WP"/>
    <n v="14310"/>
    <n v="2010"/>
    <s v="NOV"/>
    <s v="DISPOSED"/>
    <x v="12"/>
    <n v="5000"/>
    <d v="2022-11-30T00:00:00"/>
    <m/>
    <m/>
  </r>
  <r>
    <n v="113"/>
    <s v="WP"/>
    <n v="15799"/>
    <n v="2021"/>
    <s v="NOV"/>
    <s v="DISPOSED"/>
    <x v="4"/>
    <n v="5000"/>
    <d v="2022-11-30T00:00:00"/>
    <m/>
    <m/>
  </r>
  <r>
    <n v="114"/>
    <s v="WP"/>
    <n v="16188"/>
    <n v="2010"/>
    <s v="NOV"/>
    <s v="DISPOSED"/>
    <x v="16"/>
    <n v="5000"/>
    <d v="2022-11-30T00:00:00"/>
    <m/>
    <m/>
  </r>
  <r>
    <n v="115"/>
    <s v="WP"/>
    <n v="16303"/>
    <n v="2010"/>
    <s v="NOV"/>
    <s v="DISPOSED"/>
    <x v="4"/>
    <n v="5000"/>
    <d v="2022-11-30T00:00:00"/>
    <m/>
    <m/>
  </r>
  <r>
    <n v="116"/>
    <s v="WP"/>
    <n v="16490"/>
    <n v="2007"/>
    <s v="NOV"/>
    <s v="DISPOSED"/>
    <x v="9"/>
    <n v="5000"/>
    <d v="2022-11-30T00:00:00"/>
    <m/>
    <m/>
  </r>
  <r>
    <n v="117"/>
    <s v="WP"/>
    <n v="17102"/>
    <n v="2022"/>
    <s v="NOV"/>
    <s v="DISPOSED"/>
    <x v="17"/>
    <n v="5000"/>
    <d v="2022-11-30T00:00:00"/>
    <m/>
    <m/>
  </r>
  <r>
    <n v="118"/>
    <s v="WP"/>
    <n v="17782"/>
    <n v="2022"/>
    <s v="NOV"/>
    <s v="DISPOSED"/>
    <x v="13"/>
    <n v="5000"/>
    <d v="2022-11-30T00:00:00"/>
    <m/>
    <m/>
  </r>
  <r>
    <n v="119"/>
    <s v="WP"/>
    <n v="18976"/>
    <n v="2022"/>
    <s v="NOV"/>
    <s v="DISPOSED"/>
    <x v="3"/>
    <n v="5000"/>
    <d v="2022-11-30T00:00:00"/>
    <m/>
    <m/>
  </r>
  <r>
    <n v="120"/>
    <s v="WP"/>
    <n v="19691"/>
    <n v="2010"/>
    <s v="NOV"/>
    <s v="DISPOSED"/>
    <x v="13"/>
    <n v="5000"/>
    <d v="2022-11-30T00:00:00"/>
    <m/>
    <m/>
  </r>
  <r>
    <n v="121"/>
    <s v="WP"/>
    <n v="20450"/>
    <n v="2010"/>
    <s v="NOV"/>
    <s v="DISPOSED"/>
    <x v="16"/>
    <n v="5000"/>
    <d v="2022-11-30T00:00:00"/>
    <m/>
    <m/>
  </r>
  <r>
    <n v="122"/>
    <s v="WP"/>
    <n v="21746"/>
    <n v="2009"/>
    <s v="NOV"/>
    <s v="DISPOSED"/>
    <x v="10"/>
    <n v="5000"/>
    <d v="2022-11-30T00:00:00"/>
    <m/>
    <m/>
  </r>
  <r>
    <n v="123"/>
    <s v="WP"/>
    <n v="21848"/>
    <n v="2008"/>
    <s v="NOV"/>
    <s v="DISPOSED"/>
    <x v="10"/>
    <n v="5000"/>
    <d v="2022-11-30T00:00:00"/>
    <m/>
    <m/>
  </r>
  <r>
    <n v="124"/>
    <s v="WP"/>
    <n v="21875"/>
    <n v="2019"/>
    <s v="NOV"/>
    <s v="DISPOSED"/>
    <x v="1"/>
    <n v="5000"/>
    <d v="2022-11-30T00:00:00"/>
    <m/>
    <m/>
  </r>
  <r>
    <n v="125"/>
    <s v="WP"/>
    <n v="22323"/>
    <n v="2022"/>
    <s v="NOV"/>
    <s v="DISPOSED"/>
    <x v="17"/>
    <n v="5000"/>
    <d v="2022-11-30T00:00:00"/>
    <m/>
    <m/>
  </r>
  <r>
    <n v="126"/>
    <s v="WP"/>
    <n v="23501"/>
    <n v="2009"/>
    <s v="NOV"/>
    <s v="DISPOSED"/>
    <x v="13"/>
    <n v="5000"/>
    <d v="2022-11-30T00:00:00"/>
    <m/>
    <m/>
  </r>
  <r>
    <n v="127"/>
    <s v="WP"/>
    <n v="23802"/>
    <n v="2007"/>
    <s v="NOV"/>
    <s v="DISPOSED"/>
    <x v="3"/>
    <n v="5000"/>
    <d v="2022-11-30T00:00:00"/>
    <m/>
    <m/>
  </r>
  <r>
    <n v="128"/>
    <s v="WP"/>
    <n v="24404"/>
    <n v="2009"/>
    <s v="NOV"/>
    <s v="DISPOSED"/>
    <x v="6"/>
    <n v="5000"/>
    <d v="2022-11-30T00:00:00"/>
    <m/>
    <m/>
  </r>
  <r>
    <n v="129"/>
    <s v="WP"/>
    <n v="24519"/>
    <n v="2021"/>
    <s v="NOV"/>
    <s v="DISPOSED"/>
    <x v="8"/>
    <n v="5000"/>
    <d v="2022-11-30T00:00:00"/>
    <m/>
    <m/>
  </r>
  <r>
    <n v="130"/>
    <s v="WP"/>
    <n v="25077"/>
    <n v="2010"/>
    <s v="NOV"/>
    <s v="DISPOSED"/>
    <x v="12"/>
    <n v="5000"/>
    <d v="2022-11-30T00:00:00"/>
    <m/>
    <m/>
  </r>
  <r>
    <n v="131"/>
    <s v="WP"/>
    <n v="25128"/>
    <n v="2006"/>
    <s v="NOV"/>
    <s v="DISPOSED"/>
    <x v="1"/>
    <n v="5000"/>
    <d v="2022-11-30T00:00:00"/>
    <m/>
    <m/>
  </r>
  <r>
    <n v="132"/>
    <s v="WP"/>
    <n v="25859"/>
    <n v="2015"/>
    <s v="NOV"/>
    <s v="DISPOSED"/>
    <x v="12"/>
    <n v="5000"/>
    <d v="2022-11-30T00:00:00"/>
    <m/>
    <m/>
  </r>
  <r>
    <n v="133"/>
    <s v="WP"/>
    <n v="26250"/>
    <n v="2008"/>
    <s v="NOV"/>
    <s v="DISPOSED"/>
    <x v="7"/>
    <n v="5000"/>
    <d v="2022-11-30T00:00:00"/>
    <m/>
    <m/>
  </r>
  <r>
    <n v="134"/>
    <s v="WP"/>
    <n v="26271"/>
    <n v="2022"/>
    <s v="NOV"/>
    <s v="DISPOSED"/>
    <x v="13"/>
    <n v="5000"/>
    <d v="2022-11-30T00:00:00"/>
    <m/>
    <m/>
  </r>
  <r>
    <n v="135"/>
    <s v="WP"/>
    <n v="26690"/>
    <n v="2009"/>
    <s v="NOV"/>
    <s v="DISPOSED"/>
    <x v="11"/>
    <n v="5000"/>
    <d v="2022-11-30T00:00:00"/>
    <m/>
    <m/>
  </r>
  <r>
    <n v="136"/>
    <s v="WP"/>
    <n v="26815"/>
    <n v="2009"/>
    <s v="NOV"/>
    <s v="DISPOSED"/>
    <x v="10"/>
    <n v="5000"/>
    <d v="2022-11-30T00:00:00"/>
    <m/>
    <m/>
  </r>
  <r>
    <n v="137"/>
    <s v="WP"/>
    <n v="27032"/>
    <n v="2010"/>
    <s v="NOV"/>
    <s v="DISPOSED"/>
    <x v="18"/>
    <n v="5000"/>
    <d v="2022-11-30T00:00:00"/>
    <m/>
    <m/>
  </r>
  <r>
    <n v="138"/>
    <s v="WP"/>
    <n v="27059"/>
    <n v="2021"/>
    <s v="NOV"/>
    <s v="DISPOSED"/>
    <x v="4"/>
    <n v="5000"/>
    <d v="2022-11-30T00:00:00"/>
    <m/>
    <m/>
  </r>
  <r>
    <n v="139"/>
    <s v="WP"/>
    <n v="27612"/>
    <n v="2009"/>
    <s v="NOV"/>
    <s v="DISPOSED"/>
    <x v="19"/>
    <n v="5000"/>
    <d v="2022-11-30T00:00:00"/>
    <m/>
    <m/>
  </r>
  <r>
    <n v="140"/>
    <s v="WP"/>
    <n v="27962"/>
    <n v="2021"/>
    <s v="NOV"/>
    <s v="DISPOSED"/>
    <x v="4"/>
    <n v="5000"/>
    <d v="2022-11-30T00:00:00"/>
    <m/>
    <m/>
  </r>
  <r>
    <n v="141"/>
    <s v="WP"/>
    <n v="28469"/>
    <n v="2021"/>
    <s v="NOV"/>
    <s v="DISPOSED"/>
    <x v="20"/>
    <n v="5000"/>
    <d v="2022-11-30T00:00:00"/>
    <m/>
    <m/>
  </r>
  <r>
    <n v="142"/>
    <s v="WP"/>
    <n v="29161"/>
    <n v="2010"/>
    <s v="NOV"/>
    <s v="DISPOSED"/>
    <x v="4"/>
    <n v="5000"/>
    <d v="2022-11-30T00:00:00"/>
    <m/>
    <m/>
  </r>
  <r>
    <n v="143"/>
    <s v="WP"/>
    <n v="29914"/>
    <n v="2021"/>
    <s v="NOV"/>
    <s v="DISPOSED"/>
    <x v="6"/>
    <n v="5000"/>
    <d v="2022-11-30T00:00:00"/>
    <m/>
    <m/>
  </r>
  <r>
    <n v="144"/>
    <s v="WP"/>
    <n v="30243"/>
    <n v="2021"/>
    <s v="NOV"/>
    <s v="DISPOSED"/>
    <x v="21"/>
    <n v="5000"/>
    <d v="2022-11-30T00:00:00"/>
    <m/>
    <m/>
  </r>
  <r>
    <n v="145"/>
    <s v="WP"/>
    <n v="30645"/>
    <n v="2021"/>
    <s v="NOV"/>
    <s v="DISPOSED"/>
    <x v="6"/>
    <n v="5000"/>
    <d v="2022-11-30T00:00:00"/>
    <m/>
    <m/>
  </r>
  <r>
    <n v="146"/>
    <s v="WP"/>
    <n v="34189"/>
    <n v="2017"/>
    <s v="NOV"/>
    <s v="DISPOSED"/>
    <x v="11"/>
    <n v="5000"/>
    <d v="2022-11-30T00:00:00"/>
    <m/>
    <m/>
  </r>
  <r>
    <n v="147"/>
    <s v="WP"/>
    <n v="34625"/>
    <n v="2022"/>
    <s v="NOV"/>
    <s v="DISPOSED"/>
    <x v="6"/>
    <n v="5000"/>
    <d v="2022-11-30T00:00:00"/>
    <m/>
    <m/>
  </r>
  <r>
    <n v="148"/>
    <s v="WP"/>
    <n v="34938"/>
    <n v="2022"/>
    <s v="NOV"/>
    <s v="DISPOSED"/>
    <x v="4"/>
    <n v="5000"/>
    <d v="2022-11-30T00:00:00"/>
    <m/>
    <m/>
  </r>
  <r>
    <n v="149"/>
    <s v="WP"/>
    <n v="36369"/>
    <n v="2022"/>
    <s v="NOV"/>
    <s v="DISPOSED"/>
    <x v="10"/>
    <n v="5000"/>
    <d v="2022-11-30T00:00:00"/>
    <m/>
    <m/>
  </r>
  <r>
    <n v="150"/>
    <s v="WP"/>
    <n v="36632"/>
    <n v="2022"/>
    <s v="NOV"/>
    <s v="DISPOSED"/>
    <x v="11"/>
    <n v="5000"/>
    <d v="2022-11-30T00:00:00"/>
    <m/>
    <m/>
  </r>
  <r>
    <n v="151"/>
    <s v="WP"/>
    <n v="40075"/>
    <n v="2022"/>
    <s v="NOV"/>
    <s v="DISPOSED"/>
    <x v="0"/>
    <n v="5000"/>
    <d v="2022-11-30T00:00:00"/>
    <m/>
    <m/>
  </r>
  <r>
    <n v="152"/>
    <s v="WP"/>
    <n v="40150"/>
    <n v="2022"/>
    <s v="NOV"/>
    <s v="DISPOSED"/>
    <x v="11"/>
    <n v="5000"/>
    <d v="2022-11-30T00:00:00"/>
    <m/>
    <m/>
  </r>
  <r>
    <n v="153"/>
    <s v="WP"/>
    <n v="40181"/>
    <n v="2022"/>
    <s v="NOV"/>
    <s v="DISPOSED"/>
    <x v="0"/>
    <n v="5000"/>
    <d v="2022-11-30T00:00:00"/>
    <m/>
    <m/>
  </r>
  <r>
    <n v="154"/>
    <s v="WP"/>
    <n v="40202"/>
    <n v="2022"/>
    <s v="NOV"/>
    <s v="DISPOSED"/>
    <x v="0"/>
    <n v="5000"/>
    <d v="2022-11-30T00:00:00"/>
    <m/>
    <m/>
  </r>
  <r>
    <n v="155"/>
    <s v="WP"/>
    <n v="40233"/>
    <n v="2022"/>
    <s v="NOV"/>
    <s v="DISPOSED"/>
    <x v="0"/>
    <n v="5000"/>
    <d v="2022-11-30T00:00:00"/>
    <m/>
    <m/>
  </r>
  <r>
    <n v="156"/>
    <s v="WP"/>
    <n v="41245"/>
    <n v="2022"/>
    <s v="NOV"/>
    <s v="DISPOSED"/>
    <x v="7"/>
    <n v="5000"/>
    <d v="2022-11-30T00:00:00"/>
    <m/>
    <m/>
  </r>
  <r>
    <n v="157"/>
    <s v="WP"/>
    <n v="41259"/>
    <n v="2022"/>
    <s v="NOV"/>
    <s v="DISPOSED"/>
    <x v="7"/>
    <n v="5000"/>
    <d v="2022-11-30T00:00:00"/>
    <m/>
    <m/>
  </r>
  <r>
    <n v="158"/>
    <s v="WP"/>
    <n v="41262"/>
    <n v="2022"/>
    <s v="NOV"/>
    <s v="DISPOSED"/>
    <x v="0"/>
    <n v="5000"/>
    <d v="2022-11-30T00:00:00"/>
    <m/>
    <m/>
  </r>
  <r>
    <n v="159"/>
    <s v="WP"/>
    <n v="41543"/>
    <n v="2022"/>
    <s v="NOV"/>
    <s v="DISPOSED"/>
    <x v="4"/>
    <n v="5000"/>
    <d v="2022-11-30T00:00:00"/>
    <m/>
    <m/>
  </r>
  <r>
    <n v="160"/>
    <s v="WP"/>
    <n v="41689"/>
    <n v="2022"/>
    <s v="NOV"/>
    <s v="DISPOSED"/>
    <x v="0"/>
    <n v="5000"/>
    <d v="2022-11-30T00:00:00"/>
    <m/>
    <m/>
  </r>
  <r>
    <n v="161"/>
    <s v="WP"/>
    <n v="41914"/>
    <n v="2022"/>
    <s v="NOV"/>
    <s v="DISPOSED"/>
    <x v="17"/>
    <n v="5000"/>
    <d v="2022-11-30T00:00:00"/>
    <m/>
    <m/>
  </r>
  <r>
    <n v="162"/>
    <s v="WP"/>
    <n v="41942"/>
    <n v="2022"/>
    <s v="NOV"/>
    <s v="DISPOSED"/>
    <x v="9"/>
    <n v="5000"/>
    <d v="2022-11-30T00:00:00"/>
    <m/>
    <m/>
  </r>
  <r>
    <n v="163"/>
    <s v="WP"/>
    <n v="42079"/>
    <n v="2022"/>
    <s v="NOV"/>
    <s v="DISPOSED"/>
    <x v="4"/>
    <n v="5000"/>
    <d v="2022-11-30T00:00:00"/>
    <m/>
    <m/>
  </r>
  <r>
    <n v="164"/>
    <s v="WP"/>
    <n v="42264"/>
    <n v="2022"/>
    <s v="NOV"/>
    <s v="DISPOSED"/>
    <x v="0"/>
    <n v="5000"/>
    <d v="2022-11-30T00:00:00"/>
    <m/>
    <m/>
  </r>
  <r>
    <n v="165"/>
    <s v="WP"/>
    <n v="42265"/>
    <n v="2022"/>
    <s v="NOV"/>
    <s v="DISPOSED"/>
    <x v="0"/>
    <n v="5000"/>
    <d v="2022-11-30T00:00:00"/>
    <m/>
    <m/>
  </r>
  <r>
    <n v="166"/>
    <s v="WP"/>
    <n v="42272"/>
    <n v="2022"/>
    <s v="NOV"/>
    <s v="DISPOSED"/>
    <x v="0"/>
    <n v="5000"/>
    <d v="2022-11-30T00:00:00"/>
    <m/>
    <m/>
  </r>
  <r>
    <n v="167"/>
    <s v="WP"/>
    <n v="42368"/>
    <n v="2022"/>
    <s v="NOV"/>
    <s v="DISPOSED"/>
    <x v="13"/>
    <n v="5000"/>
    <d v="2022-11-30T00:00:00"/>
    <m/>
    <m/>
  </r>
  <r>
    <n v="168"/>
    <s v="WP"/>
    <n v="42552"/>
    <n v="2022"/>
    <s v="NOV"/>
    <s v="DISPOSED"/>
    <x v="11"/>
    <n v="5000"/>
    <d v="2022-11-30T00:00:00"/>
    <m/>
    <m/>
  </r>
  <r>
    <n v="169"/>
    <s v="WP"/>
    <n v="42676"/>
    <n v="2022"/>
    <s v="NOV"/>
    <s v="DISPOSED"/>
    <x v="11"/>
    <n v="5000"/>
    <d v="2022-11-30T00:00:00"/>
    <m/>
    <m/>
  </r>
  <r>
    <n v="170"/>
    <s v="WP"/>
    <n v="42838"/>
    <n v="2022"/>
    <s v="NOV"/>
    <s v="DISPOSED"/>
    <x v="0"/>
    <n v="5000"/>
    <d v="2022-11-30T00:00:00"/>
    <m/>
    <m/>
  </r>
  <r>
    <n v="171"/>
    <s v="WP"/>
    <n v="42871"/>
    <n v="2022"/>
    <s v="NOV"/>
    <s v="DISPOSED"/>
    <x v="11"/>
    <n v="5000"/>
    <d v="2022-11-30T00:00:00"/>
    <m/>
    <m/>
  </r>
  <r>
    <n v="172"/>
    <s v="WP"/>
    <n v="43024"/>
    <n v="2022"/>
    <s v="NOV"/>
    <s v="DISPOSED"/>
    <x v="0"/>
    <n v="5000"/>
    <d v="2022-11-30T00:00:00"/>
    <m/>
    <m/>
  </r>
  <r>
    <n v="173"/>
    <s v="WP"/>
    <n v="43120"/>
    <n v="2022"/>
    <s v="NOV"/>
    <s v="DISPOSED"/>
    <x v="10"/>
    <n v="5000"/>
    <d v="2022-11-30T00:00:00"/>
    <m/>
    <m/>
  </r>
  <r>
    <n v="174"/>
    <s v="WP"/>
    <n v="43127"/>
    <n v="2022"/>
    <s v="NOV"/>
    <s v="DISPOSED"/>
    <x v="11"/>
    <n v="5000"/>
    <d v="2022-11-30T00:00:00"/>
    <m/>
    <m/>
  </r>
  <r>
    <n v="175"/>
    <s v="WP"/>
    <n v="43149"/>
    <n v="2022"/>
    <s v="NOV"/>
    <s v="DISPOSED"/>
    <x v="11"/>
    <n v="5000"/>
    <d v="2022-11-30T00:00:00"/>
    <m/>
    <m/>
  </r>
  <r>
    <n v="176"/>
    <s v="WP"/>
    <n v="43174"/>
    <n v="2022"/>
    <s v="NOV"/>
    <s v="DISPOSED"/>
    <x v="1"/>
    <n v="5000"/>
    <d v="2022-11-30T00:00:00"/>
    <m/>
    <m/>
  </r>
  <r>
    <n v="177"/>
    <s v="WP"/>
    <n v="21481"/>
    <n v="2005"/>
    <s v="NOV"/>
    <s v="DISPOSED"/>
    <x v="16"/>
    <n v="5000"/>
    <d v="2022-11-30T00:00:00"/>
    <m/>
    <m/>
  </r>
  <r>
    <n v="178"/>
    <s v="WP"/>
    <n v="39555"/>
    <n v="2022"/>
    <s v="NOV"/>
    <s v="DISPOSED"/>
    <x v="22"/>
    <n v="5000"/>
    <d v="2022-11-30T00:00:00"/>
    <m/>
    <m/>
  </r>
  <r>
    <n v="179"/>
    <s v="WP"/>
    <n v="37789"/>
    <n v="2022"/>
    <s v="NOV"/>
    <s v="VACATE"/>
    <x v="14"/>
    <n v="12000"/>
    <d v="2022-11-30T00:00:00"/>
    <m/>
    <m/>
  </r>
  <r>
    <n v="180"/>
    <s v="WP"/>
    <n v="37701"/>
    <n v="2022"/>
    <s v="NOV"/>
    <s v="VACATE"/>
    <x v="14"/>
    <n v="12000"/>
    <d v="2022-11-30T00:00:00"/>
    <m/>
    <m/>
  </r>
  <r>
    <n v="181"/>
    <s v="WP"/>
    <n v="37631"/>
    <n v="2022"/>
    <s v="NOV"/>
    <s v="VACATE"/>
    <x v="14"/>
    <n v="12000"/>
    <d v="2022-11-30T00:00:00"/>
    <m/>
    <m/>
  </r>
  <r>
    <n v="182"/>
    <s v="WP"/>
    <n v="37628"/>
    <n v="2022"/>
    <s v="NOV"/>
    <s v="VACATE"/>
    <x v="14"/>
    <n v="12000"/>
    <d v="2022-11-30T00:00:00"/>
    <m/>
    <m/>
  </r>
  <r>
    <n v="183"/>
    <s v="WP"/>
    <n v="30041"/>
    <n v="2022"/>
    <s v="NOV"/>
    <s v="VACATE"/>
    <x v="14"/>
    <n v="12000"/>
    <d v="2022-11-30T00:00:00"/>
    <m/>
    <m/>
  </r>
  <r>
    <n v="184"/>
    <s v="WP"/>
    <n v="30671"/>
    <n v="2022"/>
    <s v="NOV"/>
    <s v="VACATE"/>
    <x v="6"/>
    <n v="12000"/>
    <d v="2022-11-30T00:00:00"/>
    <m/>
    <m/>
  </r>
  <r>
    <n v="185"/>
    <s v="WP"/>
    <n v="31961"/>
    <n v="2022"/>
    <s v="NOV"/>
    <s v="VACATE"/>
    <x v="0"/>
    <n v="12000"/>
    <d v="2022-11-30T00:00:00"/>
    <m/>
    <m/>
  </r>
  <r>
    <n v="186"/>
    <s v="WP"/>
    <n v="37477"/>
    <n v="2022"/>
    <s v="NOV"/>
    <s v="VACATE"/>
    <x v="1"/>
    <n v="12000"/>
    <d v="2022-11-30T00:00:00"/>
    <m/>
    <m/>
  </r>
  <r>
    <n v="187"/>
    <s v="WP"/>
    <n v="33055"/>
    <n v="2022"/>
    <s v="NOV"/>
    <s v="COUNTER"/>
    <x v="8"/>
    <n v="10000"/>
    <d v="2022-11-30T00:00:00"/>
    <m/>
    <m/>
  </r>
  <r>
    <n v="188"/>
    <s v="WP"/>
    <n v="4804"/>
    <n v="2021"/>
    <s v="NOV"/>
    <s v="VACATE"/>
    <x v="9"/>
    <n v="12000"/>
    <d v="2022-11-30T00:00:00"/>
    <m/>
    <m/>
  </r>
  <r>
    <n v="189"/>
    <s v="WP"/>
    <n v="36715"/>
    <n v="2022"/>
    <s v="NOV"/>
    <s v="VACATE"/>
    <x v="6"/>
    <n v="12000"/>
    <d v="2022-11-30T00:00:00"/>
    <m/>
    <m/>
  </r>
  <r>
    <n v="190"/>
    <s v="CC"/>
    <n v="1702"/>
    <n v="2022"/>
    <s v="NOV"/>
    <s v="VACATE"/>
    <x v="14"/>
    <n v="12000"/>
    <d v="2022-11-30T00:00:00"/>
    <m/>
    <m/>
  </r>
  <r>
    <n v="191"/>
    <s v="WP"/>
    <n v="31893"/>
    <n v="2022"/>
    <s v="NOV"/>
    <s v="VACATE"/>
    <x v="10"/>
    <n v="12000"/>
    <d v="2022-11-30T00:00:00"/>
    <m/>
    <m/>
  </r>
  <r>
    <n v="192"/>
    <s v="WP"/>
    <n v="30201"/>
    <n v="2022"/>
    <s v="NOV"/>
    <s v="VACATE"/>
    <x v="6"/>
    <n v="12000"/>
    <d v="2022-11-30T00:00:00"/>
    <m/>
    <m/>
  </r>
  <r>
    <n v="193"/>
    <s v="WP"/>
    <n v="30913"/>
    <n v="2022"/>
    <s v="NOV"/>
    <s v="VACATE"/>
    <x v="0"/>
    <n v="12000"/>
    <d v="2022-11-30T00:00:00"/>
    <m/>
    <m/>
  </r>
  <r>
    <n v="194"/>
    <s v="WP"/>
    <n v="29335"/>
    <n v="2022"/>
    <s v="NOV"/>
    <s v="VACATE"/>
    <x v="2"/>
    <n v="12000"/>
    <d v="2022-11-30T00:00:00"/>
    <m/>
    <m/>
  </r>
  <r>
    <n v="195"/>
    <s v="WP"/>
    <n v="35691"/>
    <n v="2022"/>
    <s v="NOV"/>
    <s v="COUNTER"/>
    <x v="19"/>
    <n v="10000"/>
    <d v="2022-11-30T00:00:00"/>
    <m/>
    <m/>
  </r>
  <r>
    <n v="196"/>
    <s v="WP"/>
    <n v="28680"/>
    <n v="2022"/>
    <s v="NOV"/>
    <s v="COUNTER"/>
    <x v="5"/>
    <n v="10000"/>
    <d v="2022-11-30T00:00:00"/>
    <m/>
    <m/>
  </r>
  <r>
    <n v="197"/>
    <s v="WP"/>
    <n v="4501"/>
    <n v="2020"/>
    <s v="NOV"/>
    <s v="COUNTER"/>
    <x v="6"/>
    <n v="10000"/>
    <d v="2022-11-30T00:00:00"/>
    <m/>
    <m/>
  </r>
  <r>
    <n v="198"/>
    <s v="WP"/>
    <n v="28403"/>
    <n v="2022"/>
    <s v="NOV"/>
    <s v="COUNTER"/>
    <x v="17"/>
    <n v="10000"/>
    <d v="2022-11-30T00:00:00"/>
    <m/>
    <m/>
  </r>
  <r>
    <n v="199"/>
    <s v="WP"/>
    <n v="30408"/>
    <n v="2022"/>
    <s v="NOV"/>
    <s v="VACATE"/>
    <x v="6"/>
    <n v="12000"/>
    <d v="2022-11-30T00:00:00"/>
    <m/>
    <m/>
  </r>
  <r>
    <n v="200"/>
    <s v="WP"/>
    <n v="32435"/>
    <n v="2022"/>
    <s v="NOV"/>
    <s v="VACATE"/>
    <x v="12"/>
    <n v="12000"/>
    <d v="2022-11-30T00:00:00"/>
    <m/>
    <m/>
  </r>
  <r>
    <n v="201"/>
    <s v="WP"/>
    <n v="32437"/>
    <n v="2022"/>
    <s v="NOV"/>
    <s v="VACATE"/>
    <x v="12"/>
    <n v="12000"/>
    <d v="2022-11-30T00:00:00"/>
    <m/>
    <m/>
  </r>
  <r>
    <n v="202"/>
    <s v="WP"/>
    <n v="33957"/>
    <n v="2022"/>
    <s v="NOV"/>
    <s v="COUNTER"/>
    <x v="16"/>
    <n v="10000"/>
    <d v="2022-11-30T00:00:00"/>
    <m/>
    <m/>
  </r>
  <r>
    <n v="203"/>
    <s v="WP"/>
    <n v="34016"/>
    <n v="2022"/>
    <s v="NOV"/>
    <s v="COUNTER"/>
    <x v="16"/>
    <n v="10000"/>
    <d v="2022-11-30T00:00:00"/>
    <m/>
    <m/>
  </r>
  <r>
    <n v="204"/>
    <s v="WP"/>
    <n v="16580"/>
    <n v="2019"/>
    <s v="NOV"/>
    <s v="ADDITIONAL COUNTER"/>
    <x v="0"/>
    <n v="10000"/>
    <d v="2022-11-30T00:00:00"/>
    <m/>
    <m/>
  </r>
  <r>
    <n v="205"/>
    <s v="WP"/>
    <n v="32593"/>
    <n v="2022"/>
    <s v="NOV"/>
    <s v="VACATE"/>
    <x v="6"/>
    <n v="12000"/>
    <d v="2022-11-30T00:00:00"/>
    <m/>
    <m/>
  </r>
  <r>
    <n v="206"/>
    <s v="WP"/>
    <n v="37986"/>
    <n v="2022"/>
    <s v="NOV"/>
    <s v="COUNTER"/>
    <x v="16"/>
    <n v="10000"/>
    <d v="2022-11-30T00:00:00"/>
    <m/>
    <m/>
  </r>
  <r>
    <n v="207"/>
    <s v="WP"/>
    <n v="37998"/>
    <n v="2022"/>
    <s v="NOV"/>
    <s v="COUNTER"/>
    <x v="16"/>
    <n v="10000"/>
    <d v="2022-11-30T00:00:00"/>
    <m/>
    <m/>
  </r>
  <r>
    <n v="208"/>
    <s v="WP"/>
    <n v="37091"/>
    <n v="2022"/>
    <s v="NOV"/>
    <s v="COUNTER"/>
    <x v="9"/>
    <n v="10000"/>
    <d v="2022-11-30T00:00:00"/>
    <m/>
    <m/>
  </r>
  <r>
    <n v="209"/>
    <s v="WP"/>
    <n v="7087"/>
    <n v="2021"/>
    <s v="NOV"/>
    <s v="VACATE"/>
    <x v="8"/>
    <n v="12000"/>
    <d v="2022-11-30T00:00:00"/>
    <m/>
    <m/>
  </r>
  <r>
    <n v="210"/>
    <s v="WP"/>
    <n v="39254"/>
    <n v="2022"/>
    <s v="NOV"/>
    <s v="VACATE"/>
    <x v="11"/>
    <n v="12000"/>
    <d v="2022-11-30T00:00:00"/>
    <m/>
    <m/>
  </r>
  <r>
    <n v="211"/>
    <s v="WP"/>
    <n v="39107"/>
    <n v="2022"/>
    <s v="NOV"/>
    <s v="COUNTER"/>
    <x v="11"/>
    <n v="10000"/>
    <d v="2022-11-30T00:00:00"/>
    <m/>
    <m/>
  </r>
  <r>
    <n v="212"/>
    <s v="WP"/>
    <n v="30721"/>
    <n v="2021"/>
    <s v="NOV"/>
    <s v="VACATE"/>
    <x v="10"/>
    <n v="12000"/>
    <d v="2022-11-30T00:00:00"/>
    <m/>
    <m/>
  </r>
  <r>
    <n v="213"/>
    <s v="WP"/>
    <n v="36811"/>
    <n v="2022"/>
    <s v="NOV"/>
    <s v="VACATE"/>
    <x v="20"/>
    <n v="12000"/>
    <d v="2022-11-30T00:00:00"/>
    <m/>
    <m/>
  </r>
  <r>
    <n v="214"/>
    <s v="WP"/>
    <n v="41197"/>
    <n v="2022"/>
    <s v="NOV"/>
    <s v="COUNTER"/>
    <x v="13"/>
    <n v="10000"/>
    <d v="2022-11-30T00:00:00"/>
    <m/>
    <m/>
  </r>
  <r>
    <n v="215"/>
    <s v="CC"/>
    <n v="377"/>
    <n v="2020"/>
    <s v="NOV"/>
    <s v="COUNTER"/>
    <x v="0"/>
    <n v="10000"/>
    <d v="2022-11-30T00:00:00"/>
    <m/>
    <m/>
  </r>
  <r>
    <n v="216"/>
    <s v="WP"/>
    <n v="27092"/>
    <n v="2021"/>
    <s v="NOV"/>
    <s v="VACATE"/>
    <x v="4"/>
    <n v="12000"/>
    <d v="2022-11-30T00:00:00"/>
    <m/>
    <m/>
  </r>
  <r>
    <n v="217"/>
    <s v="CAVEAT"/>
    <s v="CAVEAT"/>
    <m/>
    <s v="MISC"/>
    <s v="SIVA CHANDRAMOHAN REDDY"/>
    <x v="0"/>
    <n v="10000"/>
    <d v="2022-11-30T00:00:00"/>
    <m/>
    <m/>
  </r>
  <r>
    <n v="218"/>
    <s v="WA"/>
    <s v="Appeal-01"/>
    <s v="2022-23"/>
    <s v="MISC"/>
    <s v="WRIT APPEAL"/>
    <x v="1"/>
    <n v="10000"/>
    <d v="2022-11-30T00:00:00"/>
    <m/>
    <m/>
  </r>
  <r>
    <n v="219"/>
    <s v="WA"/>
    <s v="Appeal-02"/>
    <s v="2022-23"/>
    <s v="MISC"/>
    <s v="WRIT APPEAL"/>
    <x v="1"/>
    <n v="10000"/>
    <d v="2022-11-30T00:00:00"/>
    <m/>
    <m/>
  </r>
  <r>
    <n v="220"/>
    <s v="WA"/>
    <s v="Appeal-03"/>
    <s v="2022-23"/>
    <s v="MISC"/>
    <s v="WRIT APPEAL"/>
    <x v="1"/>
    <n v="10000"/>
    <d v="2022-11-30T00:00:00"/>
    <m/>
    <m/>
  </r>
  <r>
    <n v="221"/>
    <s v="WA"/>
    <s v="Appeal-04"/>
    <s v="2022-23"/>
    <s v="MISC"/>
    <s v="WRIT APPEAL"/>
    <x v="1"/>
    <n v="10000"/>
    <d v="2022-11-30T00:00:00"/>
    <m/>
    <m/>
  </r>
  <r>
    <n v="222"/>
    <s v="WA"/>
    <s v="Appeal-26"/>
    <s v="2022-23"/>
    <s v="MISC"/>
    <s v="WRIT APPEAL"/>
    <x v="1"/>
    <n v="10000"/>
    <d v="2022-11-30T00:00:00"/>
    <m/>
    <m/>
  </r>
  <r>
    <n v="223"/>
    <s v="WA"/>
    <s v="Appeal-29"/>
    <s v="2022-23"/>
    <s v="MISC"/>
    <s v="WRIT APPEAL"/>
    <x v="1"/>
    <n v="10000"/>
    <d v="2022-11-30T00:00:00"/>
    <m/>
    <m/>
  </r>
  <r>
    <n v="224"/>
    <s v="WP"/>
    <s v="Appeal-18"/>
    <s v="2020-21"/>
    <s v="MISC"/>
    <s v="WRIT APPEAL"/>
    <x v="0"/>
    <n v="10000"/>
    <d v="2022-11-30T00:00:00"/>
    <m/>
    <m/>
  </r>
  <r>
    <n v="225"/>
    <s v="WP"/>
    <n v="12712"/>
    <n v="2021"/>
    <s v="B.C"/>
    <s v="DISPOSED"/>
    <x v="8"/>
    <n v="5000"/>
    <d v="2022-11-30T00:00:00"/>
    <m/>
    <m/>
  </r>
  <r>
    <n v="226"/>
    <s v="WP"/>
    <n v="280"/>
    <n v="2021"/>
    <s v="B.C"/>
    <s v="DISPOSED"/>
    <x v="8"/>
    <n v="5000"/>
    <d v="2022-11-30T00:00:00"/>
    <m/>
    <m/>
  </r>
  <r>
    <n v="227"/>
    <s v="WP"/>
    <n v="14162"/>
    <n v="2021"/>
    <s v="B.C"/>
    <s v="DISPOSED"/>
    <x v="8"/>
    <n v="5000"/>
    <d v="2022-11-30T00:00:00"/>
    <m/>
    <m/>
  </r>
  <r>
    <n v="228"/>
    <s v="WP"/>
    <n v="1947"/>
    <n v="2018"/>
    <s v="B.C"/>
    <s v="DISPOSED"/>
    <x v="8"/>
    <n v="5000"/>
    <d v="2022-11-30T00:00:00"/>
    <m/>
    <m/>
  </r>
  <r>
    <n v="229"/>
    <s v="WP"/>
    <n v="17676"/>
    <n v="2021"/>
    <s v="B.C"/>
    <s v="DISPOSED"/>
    <x v="8"/>
    <n v="5000"/>
    <d v="2022-11-30T00:00:00"/>
    <m/>
    <m/>
  </r>
  <r>
    <n v="230"/>
    <s v="WP"/>
    <n v="13548"/>
    <n v="2021"/>
    <s v="B.C"/>
    <s v="DISPOSED"/>
    <x v="6"/>
    <n v="5000"/>
    <d v="2022-11-30T00:00:00"/>
    <m/>
    <m/>
  </r>
  <r>
    <n v="231"/>
    <s v="WP"/>
    <n v="14853"/>
    <n v="2021"/>
    <s v="B.C"/>
    <s v="DISPOSED"/>
    <x v="6"/>
    <n v="5000"/>
    <d v="2022-11-30T00:00:00"/>
    <m/>
    <m/>
  </r>
  <r>
    <n v="232"/>
    <s v="WP"/>
    <n v="11227"/>
    <n v="2021"/>
    <s v="B.C"/>
    <s v="DISPOSED"/>
    <x v="6"/>
    <n v="5000"/>
    <d v="2022-11-30T00:00:00"/>
    <m/>
    <m/>
  </r>
  <r>
    <n v="233"/>
    <s v="WP"/>
    <n v="14307"/>
    <n v="2021"/>
    <s v="B.C"/>
    <s v="DISPOSED"/>
    <x v="6"/>
    <n v="5000"/>
    <d v="2022-11-30T00:00:00"/>
    <m/>
    <m/>
  </r>
  <r>
    <n v="234"/>
    <s v="WP"/>
    <n v="25559"/>
    <n v="2017"/>
    <s v="B.C"/>
    <s v="COUNTER"/>
    <x v="6"/>
    <n v="10000"/>
    <d v="2022-11-30T00:00:00"/>
    <m/>
    <m/>
  </r>
  <r>
    <n v="235"/>
    <s v="WP"/>
    <n v="12445"/>
    <n v="2021"/>
    <s v="B.C"/>
    <s v="DISPOSED"/>
    <x v="11"/>
    <n v="5000"/>
    <d v="2022-11-30T00:00:00"/>
    <m/>
    <m/>
  </r>
  <r>
    <n v="236"/>
    <s v="WP"/>
    <n v="888"/>
    <n v="2021"/>
    <s v="B.C"/>
    <s v="DISPOSED"/>
    <x v="12"/>
    <n v="5000"/>
    <d v="2022-11-30T00:00:00"/>
    <m/>
    <m/>
  </r>
  <r>
    <n v="237"/>
    <s v="WP"/>
    <n v="19009"/>
    <n v="2021"/>
    <s v="B.C"/>
    <s v="DISPOSED"/>
    <x v="12"/>
    <n v="5000"/>
    <d v="2022-11-30T00:00:00"/>
    <m/>
    <m/>
  </r>
  <r>
    <n v="238"/>
    <s v="WP"/>
    <n v="15739"/>
    <n v="2019"/>
    <s v="B.C"/>
    <s v="DISPOSED"/>
    <x v="8"/>
    <n v="5000"/>
    <d v="2022-11-30T00:00:00"/>
    <m/>
    <m/>
  </r>
  <r>
    <n v="239"/>
    <s v="WP"/>
    <n v="6804"/>
    <n v="2020"/>
    <s v="B.C"/>
    <s v="DISPOSED"/>
    <x v="8"/>
    <n v="5000"/>
    <d v="2022-11-30T00:00:00"/>
    <m/>
    <m/>
  </r>
  <r>
    <n v="240"/>
    <s v="WP"/>
    <n v="30513"/>
    <n v="2017"/>
    <s v="B.C"/>
    <s v="DISPOSED"/>
    <x v="6"/>
    <n v="1250"/>
    <d v="2022-11-30T00:00:00"/>
    <m/>
    <m/>
  </r>
  <r>
    <n v="241"/>
    <s v="WP"/>
    <n v="11036"/>
    <n v="2020"/>
    <s v="B.C"/>
    <s v="DISPOSED"/>
    <x v="6"/>
    <n v="5000"/>
    <d v="2022-11-30T00:00:00"/>
    <m/>
    <m/>
  </r>
  <r>
    <n v="242"/>
    <s v="WP"/>
    <n v="16137"/>
    <n v="2017"/>
    <s v="B.C"/>
    <s v="DISPOSED"/>
    <x v="6"/>
    <n v="1250"/>
    <d v="2022-11-30T00:00:00"/>
    <m/>
    <m/>
  </r>
  <r>
    <n v="243"/>
    <s v="WP"/>
    <n v="40976"/>
    <n v="2017"/>
    <s v="B.C"/>
    <s v="DISPOSED"/>
    <x v="6"/>
    <n v="2500"/>
    <d v="2022-11-30T00:00:00"/>
    <m/>
    <m/>
  </r>
  <r>
    <n v="244"/>
    <s v="WP"/>
    <n v="18247"/>
    <n v="2020"/>
    <s v="B.C"/>
    <s v="DISPOSED"/>
    <x v="4"/>
    <n v="5000"/>
    <d v="2022-11-30T00:00:00"/>
    <m/>
    <m/>
  </r>
  <r>
    <n v="245"/>
    <s v="CC"/>
    <n v="1929"/>
    <n v="2022"/>
    <s v="DEC"/>
    <s v="COUNTER"/>
    <x v="4"/>
    <n v="10000"/>
    <d v="2022-12-31T00:00:00"/>
    <m/>
    <m/>
  </r>
  <r>
    <n v="246"/>
    <s v="WP"/>
    <n v="37970"/>
    <n v="2022"/>
    <s v="DEC"/>
    <s v="COUNTER"/>
    <x v="6"/>
    <n v="10000"/>
    <d v="2022-12-31T00:00:00"/>
    <m/>
    <m/>
  </r>
  <r>
    <n v="247"/>
    <s v="CC"/>
    <n v="1514"/>
    <n v="2022"/>
    <s v="DEC"/>
    <s v="COUNTER"/>
    <x v="6"/>
    <n v="10000"/>
    <d v="2022-12-31T00:00:00"/>
    <m/>
    <m/>
  </r>
  <r>
    <n v="248"/>
    <s v="WP"/>
    <n v="27360"/>
    <n v="2014"/>
    <s v="DEC"/>
    <s v="COUNTER"/>
    <x v="23"/>
    <n v="10000"/>
    <d v="2022-12-31T00:00:00"/>
    <m/>
    <m/>
  </r>
  <r>
    <n v="249"/>
    <s v="WP"/>
    <n v="39361"/>
    <n v="2022"/>
    <s v="DEC"/>
    <s v="COUNTER"/>
    <x v="0"/>
    <n v="10000"/>
    <d v="2022-12-31T00:00:00"/>
    <m/>
    <m/>
  </r>
  <r>
    <n v="250"/>
    <s v="WP"/>
    <n v="37972"/>
    <n v="2022"/>
    <s v="DEC"/>
    <s v="COUNTER"/>
    <x v="17"/>
    <n v="10000"/>
    <d v="2022-12-31T00:00:00"/>
    <s v=" "/>
    <m/>
  </r>
  <r>
    <n v="251"/>
    <s v="WP"/>
    <n v="26786"/>
    <n v="2022"/>
    <s v="DEC"/>
    <s v="COUNTER"/>
    <x v="4"/>
    <n v="10000"/>
    <d v="2022-12-31T00:00:00"/>
    <m/>
    <m/>
  </r>
  <r>
    <n v="252"/>
    <s v="WP"/>
    <n v="41408"/>
    <n v="2022"/>
    <s v="DEC"/>
    <s v="COUNTER"/>
    <x v="12"/>
    <n v="10000"/>
    <d v="2022-12-31T00:00:00"/>
    <m/>
    <m/>
  </r>
  <r>
    <n v="253"/>
    <s v="WP"/>
    <n v="40860"/>
    <n v="2022"/>
    <s v="DEC"/>
    <s v="VACATE"/>
    <x v="0"/>
    <n v="12000"/>
    <d v="2022-12-31T00:00:00"/>
    <m/>
    <m/>
  </r>
  <r>
    <n v="254"/>
    <s v="WP"/>
    <n v="41692"/>
    <n v="2022"/>
    <s v="DEC"/>
    <s v="COUNTER"/>
    <x v="12"/>
    <n v="10000"/>
    <d v="2022-12-31T00:00:00"/>
    <m/>
    <m/>
  </r>
  <r>
    <n v="255"/>
    <s v="WP "/>
    <n v="42336"/>
    <n v="2022"/>
    <s v="DEC"/>
    <s v="COUNTER"/>
    <x v="13"/>
    <n v="10000"/>
    <d v="2022-12-31T00:00:00"/>
    <m/>
    <m/>
  </r>
  <r>
    <n v="256"/>
    <s v="WP"/>
    <n v="37057"/>
    <n v="2022"/>
    <s v="DEC"/>
    <s v="VACATE"/>
    <x v="8"/>
    <n v="12000"/>
    <d v="2022-12-31T00:00:00"/>
    <m/>
    <m/>
  </r>
  <r>
    <n v="257"/>
    <s v="WP"/>
    <n v="23784"/>
    <n v="2022"/>
    <s v="DEC"/>
    <s v="VACATE"/>
    <x v="6"/>
    <n v="12000"/>
    <d v="2022-12-31T00:00:00"/>
    <m/>
    <m/>
  </r>
  <r>
    <n v="258"/>
    <s v="WP"/>
    <n v="40885"/>
    <n v="2022"/>
    <s v="DEC"/>
    <s v="VACATE"/>
    <x v="8"/>
    <n v="12000"/>
    <d v="2022-12-31T00:00:00"/>
    <m/>
    <m/>
  </r>
  <r>
    <n v="259"/>
    <s v="WP"/>
    <n v="7176"/>
    <n v="2022"/>
    <s v="DEC"/>
    <s v="VACATE"/>
    <x v="6"/>
    <n v="12000"/>
    <d v="2022-12-31T00:00:00"/>
    <m/>
    <m/>
  </r>
  <r>
    <n v="260"/>
    <s v="WP"/>
    <n v="41420"/>
    <n v="2022"/>
    <s v="DEC"/>
    <s v="VACATE"/>
    <x v="14"/>
    <n v="12000"/>
    <d v="2022-12-31T00:00:00"/>
    <m/>
    <m/>
  </r>
  <r>
    <n v="261"/>
    <s v="WP"/>
    <n v="41070"/>
    <n v="2022"/>
    <s v="DEC"/>
    <s v="VACATE"/>
    <x v="10"/>
    <n v="12000"/>
    <d v="2022-12-31T00:00:00"/>
    <m/>
    <m/>
  </r>
  <r>
    <n v="262"/>
    <s v="WP"/>
    <n v="38908"/>
    <n v="2022"/>
    <s v="DEC"/>
    <s v="VACATE"/>
    <x v="12"/>
    <n v="12000"/>
    <d v="2022-12-31T00:00:00"/>
    <m/>
    <m/>
  </r>
  <r>
    <n v="263"/>
    <s v="WP"/>
    <n v="38184"/>
    <n v="2022"/>
    <s v="DEC"/>
    <s v="VACATE"/>
    <x v="6"/>
    <n v="12000"/>
    <d v="2022-12-31T00:00:00"/>
    <m/>
    <m/>
  </r>
  <r>
    <n v="264"/>
    <s v="CC"/>
    <n v="1747"/>
    <n v="2022"/>
    <s v="DEC"/>
    <s v="COUNTER"/>
    <x v="3"/>
    <n v="10000"/>
    <d v="2022-12-31T00:00:00"/>
    <m/>
    <m/>
  </r>
  <r>
    <n v="265"/>
    <s v="CC"/>
    <n v="1835"/>
    <n v="2022"/>
    <s v="DEC"/>
    <s v="COUNTER"/>
    <x v="3"/>
    <n v="10000"/>
    <d v="2022-12-31T00:00:00"/>
    <m/>
    <m/>
  </r>
  <r>
    <n v="266"/>
    <s v="CC"/>
    <n v="1834"/>
    <n v="2022"/>
    <s v="DEC"/>
    <s v="COUNTER"/>
    <x v="3"/>
    <n v="10000"/>
    <d v="2022-12-31T00:00:00"/>
    <m/>
    <m/>
  </r>
  <r>
    <n v="267"/>
    <s v="WP"/>
    <n v="41385"/>
    <n v="2022"/>
    <s v="DEC"/>
    <s v="VACATE"/>
    <x v="10"/>
    <n v="12000"/>
    <d v="2022-12-31T00:00:00"/>
    <m/>
    <m/>
  </r>
  <r>
    <n v="268"/>
    <s v="WP"/>
    <n v="37789"/>
    <n v="2022"/>
    <s v="DEC"/>
    <s v="VACATE"/>
    <x v="14"/>
    <n v="12000"/>
    <d v="2022-12-31T00:00:00"/>
    <m/>
    <m/>
  </r>
  <r>
    <n v="269"/>
    <s v="WP"/>
    <n v="37631"/>
    <n v="2022"/>
    <s v="DEC"/>
    <s v="VACATE"/>
    <x v="14"/>
    <n v="12000"/>
    <d v="2022-12-31T00:00:00"/>
    <m/>
    <m/>
  </r>
  <r>
    <n v="270"/>
    <s v="WP"/>
    <n v="37628"/>
    <n v="2022"/>
    <s v="DEC"/>
    <s v="VACATE"/>
    <x v="14"/>
    <n v="12000"/>
    <d v="2022-12-31T00:00:00"/>
    <m/>
    <m/>
  </r>
  <r>
    <n v="271"/>
    <s v="WP"/>
    <n v="37701"/>
    <n v="2022"/>
    <s v="DEC"/>
    <s v="VACATE"/>
    <x v="14"/>
    <n v="12000"/>
    <d v="2022-12-31T00:00:00"/>
    <m/>
    <m/>
  </r>
  <r>
    <n v="272"/>
    <s v="WP"/>
    <n v="27594"/>
    <n v="2022"/>
    <s v="DEC"/>
    <s v="VACATE"/>
    <x v="8"/>
    <n v="12000"/>
    <d v="2022-12-31T00:00:00"/>
    <m/>
    <m/>
  </r>
  <r>
    <n v="273"/>
    <s v="WP"/>
    <n v="31708"/>
    <n v="2022"/>
    <s v="DEC"/>
    <s v="COUNTER"/>
    <x v="5"/>
    <n v="10000"/>
    <d v="2022-12-31T00:00:00"/>
    <m/>
    <m/>
  </r>
  <r>
    <n v="274"/>
    <s v="WP"/>
    <n v="40596"/>
    <n v="2022"/>
    <s v="DEC"/>
    <s v="VACATE"/>
    <x v="1"/>
    <n v="12000"/>
    <d v="2022-12-31T00:00:00"/>
    <m/>
    <m/>
  </r>
  <r>
    <n v="275"/>
    <s v="WP"/>
    <n v="42896"/>
    <n v="2022"/>
    <s v="DEC"/>
    <s v="COUNTER"/>
    <x v="6"/>
    <n v="10000"/>
    <d v="2022-12-31T00:00:00"/>
    <m/>
    <m/>
  </r>
  <r>
    <n v="276"/>
    <s v="WP"/>
    <n v="44955"/>
    <n v="2022"/>
    <s v="DEC"/>
    <s v="COUNTER"/>
    <x v="13"/>
    <n v="10000"/>
    <d v="2022-12-31T00:00:00"/>
    <m/>
    <m/>
  </r>
  <r>
    <n v="277"/>
    <s v="WP"/>
    <n v="41047"/>
    <n v="2022"/>
    <s v="DEC"/>
    <s v="COUNTER"/>
    <x v="5"/>
    <n v="10000"/>
    <d v="2022-12-31T00:00:00"/>
    <m/>
    <m/>
  </r>
  <r>
    <n v="278"/>
    <s v="WP"/>
    <n v="42555"/>
    <n v="2022"/>
    <s v="DEC"/>
    <s v="COUNTER"/>
    <x v="20"/>
    <n v="10000"/>
    <d v="2022-12-31T00:00:00"/>
    <m/>
    <m/>
  </r>
  <r>
    <n v="279"/>
    <s v="WP"/>
    <n v="42166"/>
    <n v="2022"/>
    <s v="DEC"/>
    <s v="COUNTER"/>
    <x v="2"/>
    <n v="10000"/>
    <d v="2022-12-31T00:00:00"/>
    <m/>
    <m/>
  </r>
  <r>
    <n v="280"/>
    <s v="WP"/>
    <n v="44831"/>
    <n v="2022"/>
    <s v="DEC"/>
    <s v="COUNTER"/>
    <x v="24"/>
    <n v="10000"/>
    <d v="2022-12-31T00:00:00"/>
    <m/>
    <m/>
  </r>
  <r>
    <n v="281"/>
    <s v="WP"/>
    <n v="1426"/>
    <n v="2022"/>
    <s v="DEC"/>
    <s v="VACATE"/>
    <x v="14"/>
    <n v="12000"/>
    <d v="2022-12-31T00:00:00"/>
    <m/>
    <m/>
  </r>
  <r>
    <n v="282"/>
    <s v="WP"/>
    <n v="43442"/>
    <n v="2022"/>
    <s v="DEC"/>
    <s v="COUNTER"/>
    <x v="0"/>
    <n v="10000"/>
    <d v="2022-12-31T00:00:00"/>
    <m/>
    <m/>
  </r>
  <r>
    <n v="283"/>
    <s v="WP"/>
    <n v="42753"/>
    <n v="2022"/>
    <s v="DEC"/>
    <s v="VACATE"/>
    <x v="0"/>
    <n v="12000"/>
    <d v="2022-12-31T00:00:00"/>
    <m/>
    <m/>
  </r>
  <r>
    <n v="284"/>
    <s v="WP"/>
    <n v="13344"/>
    <n v="2021"/>
    <s v="DEC"/>
    <s v="VACATE"/>
    <x v="17"/>
    <n v="12000"/>
    <d v="2022-12-31T00:00:00"/>
    <m/>
    <m/>
  </r>
  <r>
    <n v="285"/>
    <s v="WP"/>
    <n v="44857"/>
    <n v="2022"/>
    <s v="DEC"/>
    <s v="COUNTER"/>
    <x v="0"/>
    <n v="10000"/>
    <d v="2022-12-31T00:00:00"/>
    <m/>
    <m/>
  </r>
  <r>
    <n v="286"/>
    <s v="WP"/>
    <n v="41525"/>
    <n v="2022"/>
    <s v="DEC"/>
    <s v="VACATE"/>
    <x v="14"/>
    <n v="12000"/>
    <d v="2022-12-31T00:00:00"/>
    <m/>
    <m/>
  </r>
  <r>
    <n v="287"/>
    <s v="WP"/>
    <n v="13742"/>
    <n v="2021"/>
    <s v="DEC"/>
    <s v="ADDITIONAL COUNTER AFFIDAVIT"/>
    <x v="2"/>
    <n v="10000"/>
    <d v="2022-12-31T00:00:00"/>
    <m/>
    <m/>
  </r>
  <r>
    <n v="288"/>
    <s v="WP"/>
    <n v="36771"/>
    <n v="2022"/>
    <s v="DEC"/>
    <s v="VACATE"/>
    <x v="6"/>
    <n v="12000"/>
    <d v="2022-12-31T00:00:00"/>
    <m/>
    <m/>
  </r>
  <r>
    <n v="289"/>
    <s v="WP"/>
    <n v="39012"/>
    <n v="2022"/>
    <s v="DEC"/>
    <s v="COUNTER"/>
    <x v="12"/>
    <n v="10000"/>
    <d v="2022-12-31T00:00:00"/>
    <m/>
    <m/>
  </r>
  <r>
    <n v="290"/>
    <s v="WP"/>
    <n v="27259"/>
    <n v="2022"/>
    <s v="DEC"/>
    <s v="VACATE"/>
    <x v="6"/>
    <n v="12000"/>
    <d v="2022-12-31T00:00:00"/>
    <m/>
    <m/>
  </r>
  <r>
    <n v="291"/>
    <s v="WP"/>
    <n v="42735"/>
    <n v="2022"/>
    <s v="DEC"/>
    <s v="COUNTER"/>
    <x v="7"/>
    <n v="10000"/>
    <d v="2022-12-31T00:00:00"/>
    <m/>
    <m/>
  </r>
  <r>
    <n v="292"/>
    <s v="WP"/>
    <n v="40032"/>
    <n v="2022"/>
    <s v="DEC"/>
    <s v="COUNTER"/>
    <x v="6"/>
    <n v="10000"/>
    <d v="2022-12-31T00:00:00"/>
    <m/>
    <m/>
  </r>
  <r>
    <n v="293"/>
    <s v="WP"/>
    <n v="44360"/>
    <n v="2022"/>
    <s v="DEC"/>
    <s v="COUNTER"/>
    <x v="13"/>
    <n v="10000"/>
    <d v="2022-12-31T00:00:00"/>
    <m/>
    <m/>
  </r>
  <r>
    <n v="294"/>
    <s v="WP"/>
    <n v="43004"/>
    <n v="2022"/>
    <s v="DEC"/>
    <s v="COUNTER"/>
    <x v="17"/>
    <n v="10000"/>
    <d v="2022-12-31T00:00:00"/>
    <m/>
    <m/>
  </r>
  <r>
    <n v="295"/>
    <s v="WP"/>
    <n v="42582"/>
    <n v="2022"/>
    <s v="DEC"/>
    <s v="COUNTER"/>
    <x v="4"/>
    <n v="10000"/>
    <d v="2022-12-31T00:00:00"/>
    <m/>
    <m/>
  </r>
  <r>
    <n v="296"/>
    <s v="WP"/>
    <n v="45213"/>
    <n v="2022"/>
    <s v="DEC"/>
    <s v="COUNTER"/>
    <x v="0"/>
    <n v="10000"/>
    <d v="2022-12-31T00:00:00"/>
    <m/>
    <m/>
  </r>
  <r>
    <n v="297"/>
    <s v="WP"/>
    <n v="16742"/>
    <n v="2022"/>
    <s v="DEC"/>
    <s v="COUNTER"/>
    <x v="25"/>
    <n v="10000"/>
    <d v="2022-12-31T00:00:00"/>
    <m/>
    <m/>
  </r>
  <r>
    <n v="298"/>
    <s v="WP"/>
    <n v="24398"/>
    <n v="2022"/>
    <s v="DEC"/>
    <s v="VACATE"/>
    <x v="6"/>
    <n v="12000"/>
    <d v="2022-12-31T00:00:00"/>
    <m/>
    <m/>
  </r>
  <r>
    <n v="299"/>
    <s v="WP"/>
    <n v="37345"/>
    <n v="2022"/>
    <s v="DEC"/>
    <s v="COUNTER"/>
    <x v="6"/>
    <n v="10000"/>
    <d v="2022-12-31T00:00:00"/>
    <m/>
    <m/>
  </r>
  <r>
    <n v="300"/>
    <s v="WP"/>
    <n v="43689"/>
    <n v="2022"/>
    <s v="DEC"/>
    <s v="COUNTER"/>
    <x v="11"/>
    <n v="10000"/>
    <d v="2022-12-31T00:00:00"/>
    <m/>
    <m/>
  </r>
  <r>
    <n v="301"/>
    <s v="CC"/>
    <n v="1851"/>
    <n v="2022"/>
    <s v="DEC"/>
    <s v="COUNTER"/>
    <x v="6"/>
    <n v="10000"/>
    <d v="2022-12-31T00:00:00"/>
    <m/>
    <m/>
  </r>
  <r>
    <n v="302"/>
    <s v="WP"/>
    <n v="33771"/>
    <n v="2022"/>
    <s v="DEC"/>
    <s v="VACATE"/>
    <x v="4"/>
    <n v="12000"/>
    <d v="2022-12-31T00:00:00"/>
    <m/>
    <m/>
  </r>
  <r>
    <n v="303"/>
    <s v="WP"/>
    <n v="42214"/>
    <n v="2022"/>
    <s v="DEC"/>
    <s v="VACATE"/>
    <x v="10"/>
    <n v="12000"/>
    <d v="2022-12-31T00:00:00"/>
    <m/>
    <m/>
  </r>
  <r>
    <n v="304"/>
    <s v="WP"/>
    <n v="46324"/>
    <n v="2022"/>
    <s v="DEC"/>
    <s v="COUNTER"/>
    <x v="7"/>
    <n v="10000"/>
    <d v="2022-12-31T00:00:00"/>
    <m/>
    <m/>
  </r>
  <r>
    <n v="305"/>
    <s v="AS"/>
    <n v="77"/>
    <n v="2005"/>
    <s v="DEC"/>
    <s v="DISPOSED"/>
    <x v="3"/>
    <n v="5000"/>
    <d v="2022-12-31T00:00:00"/>
    <m/>
    <m/>
  </r>
  <r>
    <n v="306"/>
    <s v="WP"/>
    <n v="147"/>
    <n v="2020"/>
    <s v="DEC"/>
    <s v="DISPOSED"/>
    <x v="10"/>
    <n v="5000"/>
    <d v="2022-12-31T00:00:00"/>
    <m/>
    <m/>
  </r>
  <r>
    <n v="307"/>
    <s v="WP"/>
    <n v="154"/>
    <n v="2020"/>
    <s v="DEC"/>
    <s v="DISPOSED"/>
    <x v="10"/>
    <n v="5000"/>
    <d v="2022-12-31T00:00:00"/>
    <m/>
    <m/>
  </r>
  <r>
    <n v="308"/>
    <s v="WP"/>
    <n v="419"/>
    <n v="2020"/>
    <s v="DEC"/>
    <s v="DISPOSED"/>
    <x v="10"/>
    <n v="5000"/>
    <d v="2022-12-31T00:00:00"/>
    <m/>
    <m/>
  </r>
  <r>
    <n v="309"/>
    <s v="WP"/>
    <n v="533"/>
    <n v="2020"/>
    <s v="DEC"/>
    <s v="DISPOSED"/>
    <x v="10"/>
    <n v="5000"/>
    <d v="2022-12-31T00:00:00"/>
    <m/>
    <m/>
  </r>
  <r>
    <n v="310"/>
    <s v="WP"/>
    <n v="572"/>
    <n v="2020"/>
    <s v="DEC"/>
    <s v="DISPOSED"/>
    <x v="11"/>
    <n v="5000"/>
    <d v="2022-12-31T00:00:00"/>
    <m/>
    <m/>
  </r>
  <r>
    <n v="311"/>
    <s v="CC"/>
    <n v="1929"/>
    <n v="2022"/>
    <s v="DEC"/>
    <s v="DISPOSED"/>
    <x v="4"/>
    <n v="5000"/>
    <d v="2022-12-31T00:00:00"/>
    <m/>
    <m/>
  </r>
  <r>
    <n v="312"/>
    <s v="WP"/>
    <n v="2490"/>
    <n v="2020"/>
    <s v="DEC"/>
    <s v="DISPOSED"/>
    <x v="1"/>
    <n v="5000"/>
    <d v="2022-12-31T00:00:00"/>
    <m/>
    <m/>
  </r>
  <r>
    <n v="313"/>
    <s v="WP"/>
    <n v="2938"/>
    <n v="2019"/>
    <s v="DEC"/>
    <s v="DISPOSED"/>
    <x v="13"/>
    <n v="5000"/>
    <d v="2022-12-31T00:00:00"/>
    <m/>
    <m/>
  </r>
  <r>
    <n v="314"/>
    <s v="WP"/>
    <n v="3126"/>
    <n v="2020"/>
    <s v="DEC"/>
    <s v="DISPOSED"/>
    <x v="7"/>
    <n v="5000"/>
    <d v="2022-12-31T00:00:00"/>
    <m/>
    <m/>
  </r>
  <r>
    <n v="315"/>
    <s v="WP"/>
    <n v="4028"/>
    <n v="2021"/>
    <s v="DEC"/>
    <s v="DISPOSED"/>
    <x v="1"/>
    <n v="5000"/>
    <d v="2022-12-31T00:00:00"/>
    <m/>
    <m/>
  </r>
  <r>
    <n v="316"/>
    <s v="WP"/>
    <n v="4604"/>
    <n v="2019"/>
    <s v="DEC"/>
    <s v="DISPOSED"/>
    <x v="7"/>
    <n v="5000"/>
    <d v="2022-12-31T00:00:00"/>
    <m/>
    <m/>
  </r>
  <r>
    <n v="317"/>
    <s v="WP"/>
    <n v="4746"/>
    <n v="2017"/>
    <s v="DEC"/>
    <s v="DISPOSED"/>
    <x v="8"/>
    <n v="5000"/>
    <d v="2022-12-31T00:00:00"/>
    <m/>
    <m/>
  </r>
  <r>
    <n v="318"/>
    <s v="WP"/>
    <n v="5709"/>
    <n v="2022"/>
    <s v="DEC"/>
    <s v="DISPOSED"/>
    <x v="8"/>
    <n v="5000"/>
    <d v="2022-12-31T00:00:00"/>
    <m/>
    <m/>
  </r>
  <r>
    <n v="319"/>
    <s v="WP"/>
    <n v="5930"/>
    <n v="2018"/>
    <s v="DEC"/>
    <s v="DISPOSED"/>
    <x v="13"/>
    <n v="5000"/>
    <d v="2022-12-31T00:00:00"/>
    <m/>
    <m/>
  </r>
  <r>
    <n v="320"/>
    <s v="WP"/>
    <n v="6042"/>
    <n v="2021"/>
    <s v="DEC"/>
    <s v="DISPOSED"/>
    <x v="4"/>
    <n v="5000"/>
    <d v="2022-12-31T00:00:00"/>
    <m/>
    <m/>
  </r>
  <r>
    <n v="321"/>
    <s v="WP"/>
    <n v="7232"/>
    <n v="2021"/>
    <s v="DEC"/>
    <s v="DISPOSED"/>
    <x v="8"/>
    <n v="5000"/>
    <d v="2022-12-31T00:00:00"/>
    <m/>
    <m/>
  </r>
  <r>
    <n v="322"/>
    <s v="WP"/>
    <n v="8068"/>
    <n v="2017"/>
    <s v="DEC"/>
    <s v="DISPOSED"/>
    <x v="11"/>
    <n v="5000"/>
    <d v="2022-12-31T00:00:00"/>
    <m/>
    <m/>
  </r>
  <r>
    <n v="323"/>
    <s v="WP"/>
    <n v="8299"/>
    <n v="2017"/>
    <s v="DEC"/>
    <s v="DISPOSED"/>
    <x v="11"/>
    <n v="5000"/>
    <d v="2022-12-31T00:00:00"/>
    <m/>
    <m/>
  </r>
  <r>
    <n v="324"/>
    <s v="WP"/>
    <n v="8338"/>
    <n v="2016"/>
    <s v="DEC"/>
    <s v="DISPOSED"/>
    <x v="26"/>
    <n v="5000"/>
    <d v="2022-12-31T00:00:00"/>
    <m/>
    <m/>
  </r>
  <r>
    <n v="325"/>
    <s v="WP"/>
    <n v="9177"/>
    <n v="2017"/>
    <s v="DEC"/>
    <s v="DISPOSED"/>
    <x v="11"/>
    <n v="5000"/>
    <d v="2022-12-31T00:00:00"/>
    <m/>
    <m/>
  </r>
  <r>
    <n v="326"/>
    <s v="WP"/>
    <n v="10058"/>
    <n v="2005"/>
    <s v="DEC"/>
    <s v="DISPOSED"/>
    <x v="0"/>
    <n v="5000"/>
    <d v="2022-12-31T00:00:00"/>
    <m/>
    <m/>
  </r>
  <r>
    <n v="327"/>
    <s v="WP"/>
    <n v="10405"/>
    <n v="2009"/>
    <s v="DEC"/>
    <s v="DISPOSED"/>
    <x v="0"/>
    <n v="5000"/>
    <d v="2022-12-31T00:00:00"/>
    <m/>
    <m/>
  </r>
  <r>
    <n v="328"/>
    <s v="WP"/>
    <n v="10485"/>
    <n v="2021"/>
    <s v="DEC"/>
    <s v="DISPOSED"/>
    <x v="4"/>
    <n v="5000"/>
    <d v="2022-12-31T00:00:00"/>
    <m/>
    <m/>
  </r>
  <r>
    <n v="329"/>
    <s v="WP"/>
    <n v="10487"/>
    <n v="2018"/>
    <s v="DEC"/>
    <s v="DISPOSED"/>
    <x v="4"/>
    <n v="5000"/>
    <d v="2022-12-31T00:00:00"/>
    <m/>
    <m/>
  </r>
  <r>
    <n v="330"/>
    <s v="WP"/>
    <n v="10668"/>
    <n v="2013"/>
    <s v="DEC"/>
    <s v="DISPOSED"/>
    <x v="8"/>
    <n v="5000"/>
    <d v="2022-12-31T00:00:00"/>
    <m/>
    <m/>
  </r>
  <r>
    <n v="331"/>
    <s v="WP"/>
    <n v="11061"/>
    <n v="2009"/>
    <s v="DEC"/>
    <s v="DISPOSED"/>
    <x v="12"/>
    <n v="5000"/>
    <d v="2022-12-31T00:00:00"/>
    <m/>
    <m/>
  </r>
  <r>
    <n v="332"/>
    <s v="WP"/>
    <n v="14469"/>
    <n v="2017"/>
    <s v="DEC"/>
    <s v="DISPOSED"/>
    <x v="11"/>
    <n v="5000"/>
    <d v="2022-12-31T00:00:00"/>
    <m/>
    <m/>
  </r>
  <r>
    <n v="333"/>
    <s v="WP"/>
    <n v="14784"/>
    <n v="2017"/>
    <s v="DEC"/>
    <s v="DISPOSED"/>
    <x v="17"/>
    <n v="5000"/>
    <d v="2022-12-31T00:00:00"/>
    <m/>
    <m/>
  </r>
  <r>
    <n v="334"/>
    <s v="WP"/>
    <n v="16224"/>
    <n v="2021"/>
    <s v="DEC"/>
    <s v="DISPOSED"/>
    <x v="4"/>
    <n v="5000"/>
    <d v="2022-12-31T00:00:00"/>
    <m/>
    <m/>
  </r>
  <r>
    <n v="335"/>
    <s v="WP"/>
    <n v="16319"/>
    <n v="2017"/>
    <s v="DEC"/>
    <s v="DISPOSED"/>
    <x v="11"/>
    <n v="5000"/>
    <d v="2022-12-31T00:00:00"/>
    <m/>
    <m/>
  </r>
  <r>
    <n v="336"/>
    <s v="WP"/>
    <n v="20221"/>
    <n v="2020"/>
    <s v="DEC"/>
    <s v="DISPOSED"/>
    <x v="4"/>
    <n v="5000"/>
    <d v="2022-12-31T00:00:00"/>
    <m/>
    <m/>
  </r>
  <r>
    <n v="337"/>
    <s v="WP"/>
    <n v="20303"/>
    <n v="2015"/>
    <s v="DEC"/>
    <s v="DISPOSED"/>
    <x v="16"/>
    <n v="5000"/>
    <d v="2022-12-31T00:00:00"/>
    <m/>
    <m/>
  </r>
  <r>
    <n v="338"/>
    <s v="WP"/>
    <n v="23325"/>
    <n v="2010"/>
    <s v="DEC"/>
    <s v="DISPOSED"/>
    <x v="12"/>
    <n v="5000"/>
    <d v="2022-12-31T00:00:00"/>
    <m/>
    <m/>
  </r>
  <r>
    <n v="339"/>
    <s v="WP"/>
    <n v="23351"/>
    <n v="2010"/>
    <s v="DEC"/>
    <s v="DISPOSED"/>
    <x v="4"/>
    <n v="5000"/>
    <d v="2022-12-31T00:00:00"/>
    <m/>
    <m/>
  </r>
  <r>
    <n v="340"/>
    <s v="WP"/>
    <n v="23596"/>
    <n v="2003"/>
    <s v="DEC"/>
    <s v="DISPOSED"/>
    <x v="13"/>
    <n v="5000"/>
    <d v="2022-12-31T00:00:00"/>
    <m/>
    <m/>
  </r>
  <r>
    <n v="341"/>
    <s v="WP"/>
    <n v="24690"/>
    <n v="2022"/>
    <s v="DEC"/>
    <s v="DISPOSED"/>
    <x v="0"/>
    <n v="5000"/>
    <d v="2022-12-31T00:00:00"/>
    <m/>
    <m/>
  </r>
  <r>
    <n v="342"/>
    <s v="WP"/>
    <n v="25013"/>
    <n v="2019"/>
    <s v="DEC"/>
    <s v="DISPOSED"/>
    <x v="7"/>
    <n v="5000"/>
    <d v="2022-12-31T00:00:00"/>
    <m/>
    <m/>
  </r>
  <r>
    <n v="343"/>
    <s v="WP"/>
    <n v="25295"/>
    <n v="2022"/>
    <s v="DEC"/>
    <s v="DISPOSED"/>
    <x v="23"/>
    <n v="5000"/>
    <d v="2022-12-31T00:00:00"/>
    <m/>
    <m/>
  </r>
  <r>
    <n v="344"/>
    <s v="WP"/>
    <n v="25310"/>
    <n v="2022"/>
    <s v="DEC"/>
    <s v="DISPOSED"/>
    <x v="16"/>
    <n v="5000"/>
    <d v="2022-12-31T00:00:00"/>
    <m/>
    <m/>
  </r>
  <r>
    <n v="345"/>
    <s v="WP"/>
    <n v="25315"/>
    <n v="2022"/>
    <s v="DEC"/>
    <s v="DISPOSED"/>
    <x v="27"/>
    <n v="5000"/>
    <d v="2022-12-31T00:00:00"/>
    <m/>
    <m/>
  </r>
  <r>
    <n v="346"/>
    <s v="WP"/>
    <n v="25326"/>
    <n v="2022"/>
    <s v="DEC"/>
    <s v="DISPOSED"/>
    <x v="12"/>
    <n v="5000"/>
    <d v="2022-12-31T00:00:00"/>
    <m/>
    <m/>
  </r>
  <r>
    <n v="347"/>
    <s v="WP"/>
    <n v="25345"/>
    <n v="2022"/>
    <s v="DEC"/>
    <s v="DISPOSED"/>
    <x v="16"/>
    <n v="5000"/>
    <d v="2022-12-31T00:00:00"/>
    <m/>
    <m/>
  </r>
  <r>
    <n v="348"/>
    <s v="WP"/>
    <n v="25355"/>
    <n v="2022"/>
    <s v="DEC"/>
    <s v="DISPOSED"/>
    <x v="3"/>
    <n v="5000"/>
    <d v="2022-12-31T00:00:00"/>
    <m/>
    <m/>
  </r>
  <r>
    <n v="349"/>
    <s v="WP"/>
    <n v="25359"/>
    <n v="2022"/>
    <s v="DEC"/>
    <s v="DISPOSED"/>
    <x v="17"/>
    <n v="5000"/>
    <d v="2022-12-31T00:00:00"/>
    <m/>
    <m/>
  </r>
  <r>
    <n v="350"/>
    <s v="WP"/>
    <n v="25364"/>
    <n v="2022"/>
    <s v="DEC"/>
    <s v="DISPOSED"/>
    <x v="17"/>
    <n v="5000"/>
    <d v="2022-12-31T00:00:00"/>
    <m/>
    <m/>
  </r>
  <r>
    <n v="351"/>
    <s v="WP"/>
    <n v="25369"/>
    <n v="2022"/>
    <s v="DEC"/>
    <s v="DISPOSED"/>
    <x v="12"/>
    <n v="5000"/>
    <d v="2022-12-31T00:00:00"/>
    <m/>
    <m/>
  </r>
  <r>
    <n v="352"/>
    <s v="WP"/>
    <n v="25407"/>
    <n v="2010"/>
    <s v="DEC"/>
    <s v="DISPOSED"/>
    <x v="3"/>
    <n v="5000"/>
    <d v="2022-12-31T00:00:00"/>
    <m/>
    <m/>
  </r>
  <r>
    <n v="353"/>
    <s v="WP"/>
    <n v="25440"/>
    <n v="2022"/>
    <s v="DEC"/>
    <s v="DISPOSED"/>
    <x v="17"/>
    <n v="5000"/>
    <d v="2022-12-31T00:00:00"/>
    <m/>
    <m/>
  </r>
  <r>
    <n v="354"/>
    <s v="WP"/>
    <n v="25462"/>
    <n v="2022"/>
    <s v="DEC"/>
    <s v="DISPOSED"/>
    <x v="16"/>
    <n v="5000"/>
    <d v="2022-12-31T00:00:00"/>
    <m/>
    <m/>
  </r>
  <r>
    <n v="355"/>
    <s v="WP"/>
    <n v="25469"/>
    <n v="2022"/>
    <s v="DEC"/>
    <s v="DISPOSED"/>
    <x v="9"/>
    <n v="5000"/>
    <d v="2022-12-31T00:00:00"/>
    <m/>
    <m/>
  </r>
  <r>
    <n v="356"/>
    <s v="WP"/>
    <n v="25520"/>
    <n v="2022"/>
    <s v="DEC"/>
    <s v="DISPOSED"/>
    <x v="3"/>
    <n v="5000"/>
    <d v="2022-12-31T00:00:00"/>
    <m/>
    <m/>
  </r>
  <r>
    <n v="357"/>
    <s v="WP"/>
    <n v="25535"/>
    <n v="2022"/>
    <s v="DEC"/>
    <s v="DISPOSED"/>
    <x v="3"/>
    <n v="5000"/>
    <d v="2022-12-31T00:00:00"/>
    <m/>
    <m/>
  </r>
  <r>
    <n v="358"/>
    <s v="WP"/>
    <n v="25603"/>
    <n v="2022"/>
    <s v="DEC"/>
    <s v="DISPOSED"/>
    <x v="12"/>
    <n v="5000"/>
    <d v="2022-12-31T00:00:00"/>
    <m/>
    <m/>
  </r>
  <r>
    <n v="359"/>
    <s v="WP"/>
    <n v="25612"/>
    <n v="2022"/>
    <s v="DEC"/>
    <s v="DISPOSED"/>
    <x v="3"/>
    <n v="5000"/>
    <d v="2022-12-31T00:00:00"/>
    <m/>
    <m/>
  </r>
  <r>
    <n v="360"/>
    <s v="WP"/>
    <n v="25752"/>
    <n v="2022"/>
    <s v="DEC"/>
    <s v="DISPOSED"/>
    <x v="2"/>
    <n v="5000"/>
    <d v="2022-12-31T00:00:00"/>
    <m/>
    <m/>
  </r>
  <r>
    <n v="361"/>
    <s v="WP"/>
    <n v="25799"/>
    <n v="2022"/>
    <s v="DEC"/>
    <s v="DISPOSED"/>
    <x v="2"/>
    <n v="5000"/>
    <d v="2022-12-31T00:00:00"/>
    <m/>
    <m/>
  </r>
  <r>
    <n v="362"/>
    <s v="WP"/>
    <n v="25832"/>
    <n v="2015"/>
    <s v="DEC"/>
    <s v="DISPOSED"/>
    <x v="12"/>
    <n v="5000"/>
    <d v="2022-12-31T00:00:00"/>
    <m/>
    <m/>
  </r>
  <r>
    <n v="363"/>
    <s v="WP"/>
    <n v="25904"/>
    <n v="2009"/>
    <s v="DEC"/>
    <s v="DISPOSED"/>
    <x v="1"/>
    <n v="5000"/>
    <d v="2022-12-31T00:00:00"/>
    <m/>
    <m/>
  </r>
  <r>
    <n v="364"/>
    <s v="WP"/>
    <n v="26239"/>
    <n v="2022"/>
    <s v="DEC"/>
    <s v="DISPOSED"/>
    <x v="16"/>
    <n v="5000"/>
    <d v="2022-12-31T00:00:00"/>
    <m/>
    <m/>
  </r>
  <r>
    <n v="365"/>
    <s v="WP"/>
    <n v="26273"/>
    <n v="2015"/>
    <s v="DEC"/>
    <s v="DISPOSED"/>
    <x v="8"/>
    <n v="5000"/>
    <d v="2022-12-31T00:00:00"/>
    <m/>
    <m/>
  </r>
  <r>
    <n v="366"/>
    <s v="WP"/>
    <n v="26368"/>
    <n v="2022"/>
    <s v="DEC"/>
    <s v="DISPOSED"/>
    <x v="20"/>
    <n v="5000"/>
    <d v="2022-12-31T00:00:00"/>
    <m/>
    <m/>
  </r>
  <r>
    <n v="367"/>
    <s v="WP"/>
    <n v="26584"/>
    <n v="2021"/>
    <s v="DEC"/>
    <s v="DISPOSED"/>
    <x v="1"/>
    <n v="5000"/>
    <d v="2022-12-31T00:00:00"/>
    <m/>
    <m/>
  </r>
  <r>
    <n v="368"/>
    <s v="WP"/>
    <n v="26588"/>
    <n v="2022"/>
    <s v="DEC"/>
    <s v="DISPOSED"/>
    <x v="13"/>
    <n v="5000"/>
    <d v="2022-12-31T00:00:00"/>
    <m/>
    <m/>
  </r>
  <r>
    <n v="369"/>
    <s v="WP"/>
    <n v="26613"/>
    <n v="2021"/>
    <s v="DEC"/>
    <s v="DISPOSED"/>
    <x v="17"/>
    <n v="5000"/>
    <d v="2022-12-31T00:00:00"/>
    <m/>
    <m/>
  </r>
  <r>
    <n v="370"/>
    <s v="WP"/>
    <n v="26686"/>
    <n v="2022"/>
    <s v="DEC"/>
    <s v="DISPOSED"/>
    <x v="17"/>
    <n v="5000"/>
    <d v="2022-12-31T00:00:00"/>
    <m/>
    <m/>
  </r>
  <r>
    <n v="371"/>
    <s v="WP"/>
    <n v="26723"/>
    <n v="2022"/>
    <s v="DEC"/>
    <s v="DISPOSED"/>
    <x v="2"/>
    <n v="5000"/>
    <d v="2022-12-31T00:00:00"/>
    <m/>
    <m/>
  </r>
  <r>
    <n v="372"/>
    <s v="WP"/>
    <n v="26727"/>
    <n v="2022"/>
    <s v="DEC"/>
    <s v="DISPOSED"/>
    <x v="22"/>
    <n v="5000"/>
    <d v="2022-12-31T00:00:00"/>
    <m/>
    <m/>
  </r>
  <r>
    <n v="373"/>
    <s v="WP"/>
    <n v="26746"/>
    <n v="2017"/>
    <s v="DEC"/>
    <s v="DISPOSED"/>
    <x v="23"/>
    <n v="5000"/>
    <d v="2022-12-31T00:00:00"/>
    <m/>
    <m/>
  </r>
  <r>
    <n v="374"/>
    <s v="WP"/>
    <n v="27178"/>
    <n v="2019"/>
    <s v="DEC"/>
    <s v="DISPOSED"/>
    <x v="8"/>
    <n v="5000"/>
    <d v="2022-12-31T00:00:00"/>
    <m/>
    <m/>
  </r>
  <r>
    <n v="375"/>
    <s v="WP"/>
    <n v="27823"/>
    <n v="2013"/>
    <s v="DEC"/>
    <s v="DISPOSED"/>
    <x v="26"/>
    <n v="5000"/>
    <d v="2022-12-31T00:00:00"/>
    <m/>
    <m/>
  </r>
  <r>
    <n v="376"/>
    <s v="WP"/>
    <n v="28126"/>
    <n v="2022"/>
    <s v="DEC"/>
    <s v="DISPOSED"/>
    <x v="16"/>
    <n v="5000"/>
    <d v="2022-12-31T00:00:00"/>
    <m/>
    <m/>
  </r>
  <r>
    <n v="377"/>
    <s v="WP"/>
    <n v="28244"/>
    <n v="2018"/>
    <s v="DEC"/>
    <s v="DISPOSED"/>
    <x v="18"/>
    <n v="5000"/>
    <d v="2022-12-31T00:00:00"/>
    <m/>
    <m/>
  </r>
  <r>
    <n v="378"/>
    <s v="WP"/>
    <n v="28483"/>
    <n v="2019"/>
    <s v="DEC"/>
    <s v="DISPOSED"/>
    <x v="1"/>
    <n v="5000"/>
    <d v="2022-12-31T00:00:00"/>
    <m/>
    <m/>
  </r>
  <r>
    <n v="379"/>
    <s v="WP"/>
    <n v="29062"/>
    <n v="2010"/>
    <s v="DEC"/>
    <s v="DISPOSED"/>
    <x v="18"/>
    <n v="5000"/>
    <d v="2022-12-31T00:00:00"/>
    <m/>
    <m/>
  </r>
  <r>
    <n v="380"/>
    <s v="WP"/>
    <n v="29386"/>
    <n v="2010"/>
    <s v="DEC"/>
    <s v="DISPOSED"/>
    <x v="18"/>
    <n v="5000"/>
    <d v="2022-12-31T00:00:00"/>
    <m/>
    <m/>
  </r>
  <r>
    <n v="381"/>
    <s v="WP"/>
    <n v="30924"/>
    <n v="2010"/>
    <s v="DEC"/>
    <s v="DISPOSED"/>
    <x v="18"/>
    <n v="5000"/>
    <d v="2022-12-31T00:00:00"/>
    <m/>
    <m/>
  </r>
  <r>
    <n v="382"/>
    <s v="WP"/>
    <n v="30964"/>
    <n v="2010"/>
    <s v="DEC"/>
    <s v="DISPOSED"/>
    <x v="18"/>
    <n v="5000"/>
    <d v="2022-12-31T00:00:00"/>
    <m/>
    <m/>
  </r>
  <r>
    <n v="383"/>
    <s v="WP"/>
    <n v="31247"/>
    <n v="2010"/>
    <s v="DEC"/>
    <s v="DISPOSED"/>
    <x v="16"/>
    <n v="5000"/>
    <d v="2022-12-31T00:00:00"/>
    <m/>
    <m/>
  </r>
  <r>
    <n v="384"/>
    <s v="WP"/>
    <n v="31263"/>
    <n v="2010"/>
    <s v="DEC"/>
    <s v="DISPOSED"/>
    <x v="18"/>
    <n v="5000"/>
    <d v="2022-12-31T00:00:00"/>
    <m/>
    <m/>
  </r>
  <r>
    <n v="385"/>
    <s v="WP"/>
    <n v="31273"/>
    <n v="2010"/>
    <s v="DEC"/>
    <s v="DISPOSED"/>
    <x v="13"/>
    <n v="5000"/>
    <d v="2022-12-31T00:00:00"/>
    <m/>
    <m/>
  </r>
  <r>
    <n v="386"/>
    <s v="WP"/>
    <n v="31337"/>
    <n v="2010"/>
    <s v="DEC"/>
    <s v="DISPOSED"/>
    <x v="0"/>
    <n v="5000"/>
    <d v="2022-12-31T00:00:00"/>
    <m/>
    <m/>
  </r>
  <r>
    <n v="387"/>
    <s v="WP"/>
    <n v="31346"/>
    <n v="2022"/>
    <s v="DEC"/>
    <s v="DISPOSED"/>
    <x v="10"/>
    <n v="5000"/>
    <d v="2022-12-31T00:00:00"/>
    <m/>
    <m/>
  </r>
  <r>
    <n v="388"/>
    <s v="WP"/>
    <n v="31388"/>
    <n v="2022"/>
    <s v="DEC"/>
    <s v="DISPOSED"/>
    <x v="10"/>
    <n v="5000"/>
    <d v="2022-12-31T00:00:00"/>
    <m/>
    <m/>
  </r>
  <r>
    <n v="389"/>
    <s v="WP"/>
    <n v="32036"/>
    <n v="2022"/>
    <s v="DEC"/>
    <s v="DISPOSED"/>
    <x v="4"/>
    <n v="5000"/>
    <d v="2022-12-31T00:00:00"/>
    <m/>
    <m/>
  </r>
  <r>
    <n v="390"/>
    <s v="WP"/>
    <n v="33914"/>
    <n v="2022"/>
    <s v="DEC"/>
    <s v="DISPOSED"/>
    <x v="20"/>
    <n v="5000"/>
    <d v="2022-12-31T00:00:00"/>
    <m/>
    <m/>
  </r>
  <r>
    <n v="391"/>
    <s v="WP"/>
    <n v="36811"/>
    <n v="2022"/>
    <s v="DEC"/>
    <s v="DISPOSED"/>
    <x v="20"/>
    <n v="5000"/>
    <d v="2022-12-31T00:00:00"/>
    <m/>
    <m/>
  </r>
  <r>
    <n v="392"/>
    <s v="WP"/>
    <n v="39683"/>
    <n v="2022"/>
    <s v="DEC"/>
    <s v="DISPOSED"/>
    <x v="11"/>
    <n v="5000"/>
    <d v="2022-12-31T00:00:00"/>
    <m/>
    <m/>
  </r>
  <r>
    <n v="393"/>
    <s v="WP"/>
    <n v="40549"/>
    <n v="2022"/>
    <s v="DEC"/>
    <s v="DISPOSED"/>
    <x v="2"/>
    <n v="5000"/>
    <d v="2022-12-31T00:00:00"/>
    <m/>
    <m/>
  </r>
  <r>
    <n v="394"/>
    <s v="WP"/>
    <n v="41164"/>
    <n v="2022"/>
    <s v="DEC"/>
    <s v="DISPOSED"/>
    <x v="8"/>
    <n v="5000"/>
    <d v="2022-12-31T00:00:00"/>
    <m/>
    <m/>
  </r>
  <r>
    <n v="395"/>
    <s v="WP"/>
    <n v="41408"/>
    <n v="2022"/>
    <s v="DEC"/>
    <s v="DISPOSED"/>
    <x v="12"/>
    <n v="5000"/>
    <d v="2022-12-31T00:00:00"/>
    <m/>
    <m/>
  </r>
  <r>
    <n v="396"/>
    <s v="WP"/>
    <n v="41409"/>
    <n v="2022"/>
    <s v="DEC"/>
    <s v="DISPOSED"/>
    <x v="26"/>
    <n v="5000"/>
    <d v="2022-12-31T00:00:00"/>
    <m/>
    <m/>
  </r>
  <r>
    <n v="397"/>
    <s v="WP"/>
    <n v="41504"/>
    <n v="2022"/>
    <s v="DEC"/>
    <s v="DISPOSED"/>
    <x v="26"/>
    <n v="5000"/>
    <d v="2022-12-31T00:00:00"/>
    <m/>
    <m/>
  </r>
  <r>
    <n v="398"/>
    <s v="WP"/>
    <n v="42046"/>
    <n v="2022"/>
    <s v="DEC"/>
    <s v="DISPOSED"/>
    <x v="3"/>
    <n v="5000"/>
    <d v="2022-12-31T00:00:00"/>
    <m/>
    <m/>
  </r>
  <r>
    <n v="399"/>
    <s v="WP"/>
    <n v="42166"/>
    <n v="2022"/>
    <s v="DEC"/>
    <s v="DISPOSED"/>
    <x v="2"/>
    <n v="5000"/>
    <d v="2022-12-31T00:00:00"/>
    <m/>
    <m/>
  </r>
  <r>
    <n v="400"/>
    <s v="WP"/>
    <n v="42395"/>
    <n v="2022"/>
    <s v="DEC"/>
    <s v="DISPOSED"/>
    <x v="13"/>
    <n v="5000"/>
    <d v="2022-12-31T00:00:00"/>
    <m/>
    <m/>
  </r>
  <r>
    <n v="401"/>
    <s v="WP"/>
    <n v="42456"/>
    <n v="2022"/>
    <s v="DEC"/>
    <s v="DISPOSED"/>
    <x v="27"/>
    <n v="5000"/>
    <d v="2022-12-31T00:00:00"/>
    <m/>
    <m/>
  </r>
  <r>
    <n v="402"/>
    <s v="WP"/>
    <n v="42735"/>
    <n v="2022"/>
    <s v="DEC"/>
    <s v="DISPOSED"/>
    <x v="7"/>
    <n v="5000"/>
    <d v="2022-12-31T00:00:00"/>
    <m/>
    <m/>
  </r>
  <r>
    <n v="403"/>
    <s v="WP"/>
    <n v="43326"/>
    <n v="2022"/>
    <s v="DEC"/>
    <s v="DISPOSED"/>
    <x v="7"/>
    <n v="5000"/>
    <d v="2022-12-31T00:00:00"/>
    <m/>
    <m/>
  </r>
  <r>
    <n v="404"/>
    <s v="WP"/>
    <n v="43404"/>
    <n v="2022"/>
    <s v="DEC"/>
    <s v="DISPOSED"/>
    <x v="8"/>
    <n v="5000"/>
    <d v="2022-12-31T00:00:00"/>
    <m/>
    <m/>
  </r>
  <r>
    <n v="405"/>
    <s v="WP"/>
    <n v="43506"/>
    <n v="2022"/>
    <s v="DEC"/>
    <s v="DISPOSED"/>
    <x v="0"/>
    <n v="5000"/>
    <d v="2022-12-31T00:00:00"/>
    <m/>
    <m/>
  </r>
  <r>
    <n v="406"/>
    <s v="WP"/>
    <n v="43518"/>
    <n v="2022"/>
    <s v="DEC"/>
    <s v="DISPOSED"/>
    <x v="11"/>
    <n v="5000"/>
    <d v="2022-12-31T00:00:00"/>
    <m/>
    <m/>
  </r>
  <r>
    <n v="407"/>
    <s v="WP"/>
    <n v="43701"/>
    <n v="2022"/>
    <s v="DEC"/>
    <s v="DISPOSED"/>
    <x v="9"/>
    <n v="5000"/>
    <d v="2022-12-31T00:00:00"/>
    <m/>
    <m/>
  </r>
  <r>
    <n v="408"/>
    <s v="WP"/>
    <n v="43790"/>
    <n v="2022"/>
    <s v="DEC"/>
    <s v="DISPOSED"/>
    <x v="10"/>
    <n v="5000"/>
    <d v="2022-12-31T00:00:00"/>
    <m/>
    <m/>
  </r>
  <r>
    <n v="409"/>
    <s v="WP"/>
    <n v="43793"/>
    <n v="2022"/>
    <s v="DEC"/>
    <s v="DISPOSED"/>
    <x v="11"/>
    <n v="5000"/>
    <d v="2022-12-31T00:00:00"/>
    <m/>
    <m/>
  </r>
  <r>
    <n v="410"/>
    <s v="WP"/>
    <n v="43794"/>
    <n v="2022"/>
    <s v="DEC"/>
    <s v="DISPOSED"/>
    <x v="8"/>
    <n v="5000"/>
    <d v="2022-12-31T00:00:00"/>
    <m/>
    <m/>
  </r>
  <r>
    <n v="411"/>
    <s v="WP"/>
    <n v="43810"/>
    <n v="2022"/>
    <s v="DEC"/>
    <s v="DISPOSED"/>
    <x v="8"/>
    <n v="5000"/>
    <d v="2022-12-31T00:00:00"/>
    <m/>
    <m/>
  </r>
  <r>
    <n v="412"/>
    <s v="WP"/>
    <n v="43979"/>
    <n v="2022"/>
    <s v="DEC"/>
    <s v="DISPOSED"/>
    <x v="0"/>
    <n v="5000"/>
    <d v="2022-12-31T00:00:00"/>
    <m/>
    <m/>
  </r>
  <r>
    <n v="413"/>
    <s v="WP"/>
    <n v="43983"/>
    <n v="2022"/>
    <s v="DEC"/>
    <s v="DISPOSED"/>
    <x v="0"/>
    <n v="5000"/>
    <d v="2022-12-31T00:00:00"/>
    <m/>
    <m/>
  </r>
  <r>
    <n v="414"/>
    <s v="WP"/>
    <n v="44132"/>
    <n v="2022"/>
    <s v="DEC"/>
    <s v="DISPOSED"/>
    <x v="8"/>
    <n v="5000"/>
    <d v="2022-12-31T00:00:00"/>
    <m/>
    <m/>
  </r>
  <r>
    <n v="415"/>
    <s v="WP"/>
    <n v="44170"/>
    <n v="2022"/>
    <s v="DEC"/>
    <s v="DISPOSED"/>
    <x v="4"/>
    <n v="5000"/>
    <d v="2022-12-31T00:00:00"/>
    <m/>
    <m/>
  </r>
  <r>
    <n v="416"/>
    <s v="WP"/>
    <n v="44277"/>
    <n v="2022"/>
    <s v="DEC"/>
    <s v="DISPOSED"/>
    <x v="8"/>
    <n v="5000"/>
    <d v="2022-12-31T00:00:00"/>
    <m/>
    <m/>
  </r>
  <r>
    <n v="417"/>
    <s v="WP"/>
    <n v="44278"/>
    <n v="2022"/>
    <s v="DEC"/>
    <s v="DISPOSED"/>
    <x v="8"/>
    <n v="5000"/>
    <d v="2022-12-31T00:00:00"/>
    <m/>
    <m/>
  </r>
  <r>
    <n v="418"/>
    <s v="WP"/>
    <n v="44279"/>
    <n v="2022"/>
    <s v="DEC"/>
    <s v="DISPOSED"/>
    <x v="8"/>
    <n v="5000"/>
    <d v="2022-12-31T00:00:00"/>
    <m/>
    <m/>
  </r>
  <r>
    <n v="419"/>
    <s v="WP"/>
    <n v="44289"/>
    <n v="2022"/>
    <s v="DEC"/>
    <s v="DISPOSED"/>
    <x v="8"/>
    <n v="5000"/>
    <d v="2022-12-31T00:00:00"/>
    <m/>
    <m/>
  </r>
  <r>
    <n v="420"/>
    <s v="WP"/>
    <n v="44292"/>
    <n v="2022"/>
    <s v="DEC"/>
    <s v="DISPOSED"/>
    <x v="8"/>
    <n v="5000"/>
    <d v="2022-12-31T00:00:00"/>
    <m/>
    <m/>
  </r>
  <r>
    <n v="421"/>
    <s v="WP"/>
    <n v="44524"/>
    <n v="2022"/>
    <s v="DEC"/>
    <s v="DISPOSED"/>
    <x v="16"/>
    <n v="5000"/>
    <d v="2022-12-31T00:00:00"/>
    <m/>
    <m/>
  </r>
  <r>
    <n v="422"/>
    <s v="WP"/>
    <n v="44555"/>
    <n v="2022"/>
    <s v="DEC"/>
    <s v="DISPOSED"/>
    <x v="8"/>
    <n v="5000"/>
    <d v="2022-12-31T00:00:00"/>
    <m/>
    <m/>
  </r>
  <r>
    <n v="423"/>
    <s v="WP"/>
    <n v="44581"/>
    <n v="2022"/>
    <s v="DEC"/>
    <s v="DISPOSED"/>
    <x v="8"/>
    <n v="5000"/>
    <d v="2022-12-31T00:00:00"/>
    <m/>
    <m/>
  </r>
  <r>
    <n v="424"/>
    <s v="WP"/>
    <n v="44669"/>
    <n v="2022"/>
    <s v="DEC"/>
    <s v="DISPOSED"/>
    <x v="20"/>
    <n v="5000"/>
    <d v="2022-12-31T00:00:00"/>
    <m/>
    <m/>
  </r>
  <r>
    <n v="425"/>
    <s v="WP"/>
    <n v="44754"/>
    <n v="2022"/>
    <s v="DEC"/>
    <s v="DISPOSED"/>
    <x v="11"/>
    <n v="5000"/>
    <d v="2022-12-31T00:00:00"/>
    <m/>
    <m/>
  </r>
  <r>
    <n v="426"/>
    <s v="WP"/>
    <n v="45307"/>
    <n v="2022"/>
    <s v="DEC"/>
    <s v="DISPOSED"/>
    <x v="0"/>
    <n v="5000"/>
    <d v="2022-12-31T00:00:00"/>
    <m/>
    <m/>
  </r>
  <r>
    <n v="427"/>
    <s v="WP"/>
    <n v="45310"/>
    <n v="2022"/>
    <s v="DEC"/>
    <s v="DISPOSED"/>
    <x v="8"/>
    <n v="5000"/>
    <d v="2022-12-31T00:00:00"/>
    <m/>
    <m/>
  </r>
  <r>
    <n v="428"/>
    <s v="WP"/>
    <n v="45325"/>
    <n v="2022"/>
    <s v="DEC"/>
    <s v="DISPOSED"/>
    <x v="0"/>
    <n v="5000"/>
    <d v="2022-12-31T00:00:00"/>
    <m/>
    <m/>
  </r>
  <r>
    <n v="429"/>
    <s v="WP"/>
    <n v="45499"/>
    <n v="2022"/>
    <s v="DEC"/>
    <s v="DISPOSED"/>
    <x v="11"/>
    <n v="5000"/>
    <d v="2022-12-31T00:00:00"/>
    <m/>
    <m/>
  </r>
  <r>
    <n v="430"/>
    <s v="WP"/>
    <n v="45686"/>
    <n v="2022"/>
    <s v="DEC"/>
    <s v="DISPOSED"/>
    <x v="8"/>
    <n v="5000"/>
    <d v="2022-12-31T00:00:00"/>
    <m/>
    <m/>
  </r>
  <r>
    <n v="431"/>
    <s v="WP"/>
    <n v="45693"/>
    <n v="2022"/>
    <s v="DEC"/>
    <s v="DISPOSED"/>
    <x v="11"/>
    <n v="5000"/>
    <d v="2022-12-31T00:00:00"/>
    <m/>
    <m/>
  </r>
  <r>
    <n v="432"/>
    <s v="WP"/>
    <n v="45697"/>
    <n v="2022"/>
    <s v="DEC"/>
    <s v="DISPOSED"/>
    <x v="8"/>
    <n v="5000"/>
    <d v="2022-12-31T00:00:00"/>
    <m/>
    <m/>
  </r>
  <r>
    <n v="433"/>
    <s v="WP"/>
    <n v="45713"/>
    <n v="2022"/>
    <s v="DEC"/>
    <s v="DISPOSED"/>
    <x v="8"/>
    <n v="5000"/>
    <d v="2022-12-31T00:00:00"/>
    <m/>
    <m/>
  </r>
  <r>
    <n v="434"/>
    <s v="WP"/>
    <n v="45727"/>
    <n v="2022"/>
    <s v="DEC"/>
    <s v="DISPOSED"/>
    <x v="8"/>
    <n v="5000"/>
    <d v="2022-12-31T00:00:00"/>
    <m/>
    <m/>
  </r>
  <r>
    <n v="435"/>
    <s v="WP"/>
    <n v="45789"/>
    <n v="2022"/>
    <s v="DEC"/>
    <s v="DISPOSED"/>
    <x v="0"/>
    <n v="5000"/>
    <d v="2022-12-31T00:00:00"/>
    <m/>
    <m/>
  </r>
  <r>
    <n v="436"/>
    <s v="WP"/>
    <n v="45802"/>
    <n v="2022"/>
    <s v="DEC"/>
    <s v="DISPOSED"/>
    <x v="8"/>
    <n v="5000"/>
    <d v="2022-12-31T00:00:00"/>
    <m/>
    <m/>
  </r>
  <r>
    <n v="437"/>
    <s v="WP"/>
    <n v="45829"/>
    <n v="2022"/>
    <s v="DEC"/>
    <s v="DISPOSED"/>
    <x v="4"/>
    <n v="5000"/>
    <d v="2022-12-31T00:00:00"/>
    <m/>
    <m/>
  </r>
  <r>
    <n v="438"/>
    <s v="WP"/>
    <n v="45856"/>
    <n v="2022"/>
    <s v="DEC"/>
    <s v="DISPOSED"/>
    <x v="8"/>
    <n v="5000"/>
    <d v="2022-12-31T00:00:00"/>
    <m/>
    <m/>
  </r>
  <r>
    <n v="439"/>
    <s v="WP"/>
    <n v="45926"/>
    <n v="2022"/>
    <s v="DEC"/>
    <s v="DISPOSED"/>
    <x v="4"/>
    <n v="5000"/>
    <d v="2022-12-31T00:00:00"/>
    <m/>
    <m/>
  </r>
  <r>
    <n v="440"/>
    <s v="WP"/>
    <n v="45928"/>
    <n v="2022"/>
    <s v="DEC"/>
    <s v="DISPOSED"/>
    <x v="0"/>
    <n v="5000"/>
    <d v="2022-12-31T00:00:00"/>
    <m/>
    <m/>
  </r>
  <r>
    <n v="441"/>
    <s v="WP"/>
    <n v="46082"/>
    <n v="2022"/>
    <s v="DEC"/>
    <s v="DISPOSED"/>
    <x v="11"/>
    <n v="5000"/>
    <d v="2022-12-31T00:00:00"/>
    <m/>
    <m/>
  </r>
  <r>
    <n v="442"/>
    <s v="WP"/>
    <n v="46099"/>
    <n v="2022"/>
    <s v="DEC"/>
    <s v="DISPOSED"/>
    <x v="0"/>
    <n v="5000"/>
    <d v="2022-12-31T00:00:00"/>
    <m/>
    <m/>
  </r>
  <r>
    <n v="443"/>
    <s v="WP"/>
    <n v="46104"/>
    <n v="2022"/>
    <s v="DEC"/>
    <s v="DISPOSED"/>
    <x v="8"/>
    <n v="5000"/>
    <d v="2022-12-31T00:00:00"/>
    <m/>
    <m/>
  </r>
  <r>
    <n v="444"/>
    <s v="WP"/>
    <n v="46196"/>
    <n v="2022"/>
    <s v="DEC"/>
    <s v="DISPOSED"/>
    <x v="8"/>
    <n v="5000"/>
    <d v="2022-12-31T00:00:00"/>
    <m/>
    <m/>
  </r>
  <r>
    <n v="445"/>
    <s v="WP"/>
    <n v="46211"/>
    <n v="2022"/>
    <s v="DEC"/>
    <s v="DISPOSED"/>
    <x v="8"/>
    <n v="5000"/>
    <d v="2022-12-31T00:00:00"/>
    <m/>
    <m/>
  </r>
  <r>
    <n v="446"/>
    <s v="WP"/>
    <n v="46227"/>
    <n v="2022"/>
    <s v="DEC"/>
    <s v="DISPOSED"/>
    <x v="8"/>
    <n v="5000"/>
    <d v="2022-12-31T00:00:00"/>
    <m/>
    <m/>
  </r>
  <r>
    <n v="447"/>
    <s v="WP"/>
    <n v="46259"/>
    <n v="2022"/>
    <s v="DEC"/>
    <s v="DISPOSED"/>
    <x v="0"/>
    <n v="5000"/>
    <d v="2022-12-31T00:00:00"/>
    <m/>
    <m/>
  </r>
  <r>
    <n v="448"/>
    <s v="WP"/>
    <n v="46281"/>
    <n v="2022"/>
    <s v="DEC"/>
    <s v="DISPOSED"/>
    <x v="8"/>
    <n v="5000"/>
    <d v="2022-12-31T00:00:00"/>
    <m/>
    <m/>
  </r>
  <r>
    <n v="449"/>
    <s v="WP"/>
    <n v="46324"/>
    <n v="2022"/>
    <s v="DEC"/>
    <s v="DISPOSED"/>
    <x v="7"/>
    <n v="5000"/>
    <d v="2022-12-31T00:00:00"/>
    <m/>
    <m/>
  </r>
  <r>
    <n v="450"/>
    <s v="WP"/>
    <n v="46397"/>
    <n v="2022"/>
    <s v="DEC"/>
    <s v="DISPOSED"/>
    <x v="8"/>
    <n v="5000"/>
    <d v="2022-12-31T00:00:00"/>
    <m/>
    <m/>
  </r>
  <r>
    <n v="451"/>
    <s v="WP"/>
    <n v="46439"/>
    <n v="2022"/>
    <s v="DEC"/>
    <s v="DISPOSED"/>
    <x v="8"/>
    <n v="5000"/>
    <d v="2022-12-31T00:00:00"/>
    <m/>
    <m/>
  </r>
  <r>
    <n v="452"/>
    <s v="WP"/>
    <n v="46449"/>
    <n v="2022"/>
    <s v="DEC"/>
    <s v="DISPOSED"/>
    <x v="8"/>
    <n v="5000"/>
    <d v="2022-12-31T00:00:00"/>
    <m/>
    <m/>
  </r>
  <r>
    <n v="453"/>
    <s v="WP"/>
    <n v="46454"/>
    <n v="2022"/>
    <s v="DEC"/>
    <s v="DISPOSED"/>
    <x v="8"/>
    <n v="5000"/>
    <d v="2022-12-31T00:00:00"/>
    <m/>
    <m/>
  </r>
  <r>
    <n v="454"/>
    <s v="WP"/>
    <n v="46476"/>
    <n v="2022"/>
    <s v="DEC"/>
    <s v="DISPOSED"/>
    <x v="8"/>
    <n v="5000"/>
    <d v="2022-12-31T00:00:00"/>
    <m/>
    <m/>
  </r>
  <r>
    <n v="455"/>
    <s v="WP"/>
    <n v="46515"/>
    <n v="2022"/>
    <s v="DEC"/>
    <s v="DISPOSED"/>
    <x v="8"/>
    <n v="5000"/>
    <d v="2022-12-31T00:00:00"/>
    <m/>
    <m/>
  </r>
  <r>
    <n v="456"/>
    <s v="WP"/>
    <n v="46518"/>
    <n v="2022"/>
    <s v="DEC"/>
    <s v="DISPOSED"/>
    <x v="8"/>
    <n v="5000"/>
    <d v="2022-12-31T00:00:00"/>
    <m/>
    <m/>
  </r>
  <r>
    <n v="457"/>
    <s v="LEGAL NOTICE TO BANK"/>
    <s v="  IVRCL LIMITED"/>
    <n v="2022"/>
    <s v="MISC"/>
    <s v="LEGAL NOTICE TO BANK"/>
    <x v="25"/>
    <n v="2000"/>
    <d v="2022-12-31T00:00:00"/>
    <m/>
    <m/>
  </r>
  <r>
    <n v="458"/>
    <s v="OPINION"/>
    <s v=" AGARWAL FOUNDARIES"/>
    <n v="2022"/>
    <s v="MISC"/>
    <s v="OPINION"/>
    <x v="7"/>
    <n v="2000"/>
    <d v="2022-12-31T00:00:00"/>
    <m/>
    <m/>
  </r>
  <r>
    <n v="459"/>
    <s v="OPINION"/>
    <s v="ASR METAL INDUSTRIES "/>
    <n v="2022"/>
    <s v="MISC"/>
    <s v="OPINION"/>
    <x v="1"/>
    <n v="2000"/>
    <d v="2022-12-31T00:00:00"/>
    <m/>
    <m/>
  </r>
  <r>
    <n v="460"/>
    <s v="Writ Petition"/>
    <n v="11610"/>
    <n v="2021"/>
    <s v="MISC"/>
    <s v="Writ Petition"/>
    <x v="5"/>
    <n v="10000"/>
    <d v="2022-12-31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30">
        <item x="11"/>
        <item x="21"/>
        <item x="25"/>
        <item x="5"/>
        <item x="14"/>
        <item m="1" x="28"/>
        <item x="18"/>
        <item x="26"/>
        <item x="15"/>
        <item x="8"/>
        <item x="23"/>
        <item x="6"/>
        <item x="10"/>
        <item x="13"/>
        <item x="17"/>
        <item x="16"/>
        <item x="0"/>
        <item x="22"/>
        <item x="3"/>
        <item x="1"/>
        <item x="12"/>
        <item x="4"/>
        <item x="7"/>
        <item x="20"/>
        <item x="2"/>
        <item x="19"/>
        <item x="27"/>
        <item x="9"/>
        <item x="24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38" totalsRowShown="0" headerRowDxfId="447" dataDxfId="445" headerRowBorderDxfId="446" tableBorderDxfId="444" totalsRowBorderDxfId="443">
  <sortState ref="A2:K38">
    <sortCondition ref="E2:E38" customList="Jan,Feb,Mar,Apr,May,Jun,Jul,Aug,Sep,Oct,Nov,Dec"/>
    <sortCondition ref="D2:D38"/>
    <sortCondition ref="C2:C38"/>
  </sortState>
  <tableColumns count="11">
    <tableColumn id="1" name="S.NO" dataDxfId="442"/>
    <tableColumn id="2" name="CASE " dataDxfId="441"/>
    <tableColumn id="3" name="CASE NO" dataDxfId="440"/>
    <tableColumn id="4" name="YEAR" dataDxfId="439"/>
    <tableColumn id="5" name="MONTH" dataDxfId="438"/>
    <tableColumn id="6" name="CASE TYPE" dataDxfId="437"/>
    <tableColumn id="7" name="SECTION" dataDxfId="436"/>
    <tableColumn id="8" name="AMOUNT" dataDxfId="435"/>
    <tableColumn id="9" name="BILL DATE" dataDxfId="434"/>
    <tableColumn id="10" name="SANCTION NO. &amp; DT" dataDxfId="433"/>
    <tableColumn id="11" name="PAYMENT DETAILS (CHEQUE/RTGS &amp; DATE)" dataDxfId="43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60" totalsRowShown="0" headerRowDxfId="303" dataDxfId="301" headerRowBorderDxfId="302" tableBorderDxfId="300" totalsRowBorderDxfId="299">
  <sortState ref="A2:K60">
    <sortCondition ref="E2:E60" customList="Jan,Feb,Mar,Apr,May,Jun,Jul,Aug,Sep,Oct,Nov,Dec"/>
    <sortCondition ref="D2:D60"/>
    <sortCondition ref="C2:C60"/>
  </sortState>
  <tableColumns count="11">
    <tableColumn id="1" name="S.NO" dataDxfId="298"/>
    <tableColumn id="2" name="CASE " dataDxfId="297"/>
    <tableColumn id="3" name="CASE NO" dataDxfId="296"/>
    <tableColumn id="4" name="YEAR" dataDxfId="295"/>
    <tableColumn id="5" name="MONTH" dataDxfId="294"/>
    <tableColumn id="6" name="CASE TYPE" dataDxfId="293"/>
    <tableColumn id="7" name="SECTION" dataDxfId="292"/>
    <tableColumn id="8" name="AMOUNT" dataDxfId="291"/>
    <tableColumn id="9" name="BILL DATE" dataDxfId="290"/>
    <tableColumn id="10" name="SANCTION NO. &amp; DT" dataDxfId="289"/>
    <tableColumn id="11" name="PAYMENT DETAILS (CHEQUE/RTGS &amp; DATE)" dataDxfId="28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4" totalsRowShown="0" headerRowDxfId="287" dataDxfId="285" headerRowBorderDxfId="286" tableBorderDxfId="284" totalsRowBorderDxfId="283">
  <sortState ref="A2:K4">
    <sortCondition ref="C2:C4"/>
  </sortState>
  <tableColumns count="11">
    <tableColumn id="1" name="S.NO" dataDxfId="282"/>
    <tableColumn id="2" name="CASE " dataDxfId="281"/>
    <tableColumn id="3" name="CASE NO" dataDxfId="280"/>
    <tableColumn id="4" name="YEAR" dataDxfId="279"/>
    <tableColumn id="5" name="MONTH" dataDxfId="278"/>
    <tableColumn id="6" name="CASE TYPE" dataDxfId="277"/>
    <tableColumn id="7" name="SECTION" dataDxfId="276"/>
    <tableColumn id="8" name="AMOUNT" dataDxfId="275"/>
    <tableColumn id="9" name="BILL DATE" dataDxfId="274"/>
    <tableColumn id="10" name="SANCTION NO. &amp; DT" dataDxfId="273"/>
    <tableColumn id="11" name="PAYMENT DETAILS (CHEQUE/RTGS &amp; DATE)" dataDxfId="27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35" totalsRowShown="0" headerRowDxfId="271" dataDxfId="269" headerRowBorderDxfId="270" tableBorderDxfId="268" totalsRowBorderDxfId="267">
  <sortState ref="A2:K35">
    <sortCondition ref="E2:E35" customList="Jan,Feb,Mar,Apr,May,Jun,Jul,Aug,Sep,Oct,Nov,Dec"/>
    <sortCondition ref="D2:D35"/>
    <sortCondition ref="C2:C35"/>
  </sortState>
  <tableColumns count="11">
    <tableColumn id="1" name="S.NO" dataDxfId="266"/>
    <tableColumn id="2" name="CASE " dataDxfId="265"/>
    <tableColumn id="3" name="CASE NO" dataDxfId="264"/>
    <tableColumn id="4" name="YEAR" dataDxfId="263"/>
    <tableColumn id="5" name="MONTH" dataDxfId="262"/>
    <tableColumn id="6" name="CASE TYPE" dataDxfId="261"/>
    <tableColumn id="7" name="SECTION" dataDxfId="260"/>
    <tableColumn id="8" name="AMOUNT" dataDxfId="259"/>
    <tableColumn id="9" name="BILL DATE" dataDxfId="258"/>
    <tableColumn id="10" name="SANCTION NO. &amp; DT" dataDxfId="257"/>
    <tableColumn id="11" name="PAYMENT DETAILS (CHEQUE/RTGS &amp; DATE)" dataDxfId="25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K25" totalsRowShown="0" headerRowDxfId="255" dataDxfId="253" headerRowBorderDxfId="254" tableBorderDxfId="252" totalsRowBorderDxfId="251">
  <sortState ref="A2:K25">
    <sortCondition ref="E2:E25" customList="Jan,Feb,Mar,Apr,May,Jun,Jul,Aug,Sep,Oct,Nov,Dec"/>
    <sortCondition ref="D2:D25"/>
    <sortCondition ref="C2:C25"/>
  </sortState>
  <tableColumns count="11">
    <tableColumn id="1" name="S.NO" dataDxfId="250"/>
    <tableColumn id="2" name="CASE " dataDxfId="249"/>
    <tableColumn id="3" name="CASE NO" dataDxfId="248"/>
    <tableColumn id="4" name="YEAR" dataDxfId="247"/>
    <tableColumn id="5" name="MONTH" dataDxfId="246"/>
    <tableColumn id="6" name="CASE TYPE" dataDxfId="245"/>
    <tableColumn id="7" name="SECTION" dataDxfId="244"/>
    <tableColumn id="8" name="AMOUNT" dataDxfId="243"/>
    <tableColumn id="9" name="BILL DATE" dataDxfId="242"/>
    <tableColumn id="10" name="SANCTION NO. &amp; DT" dataDxfId="241"/>
    <tableColumn id="11" name="PAYMENT DETAILS (CHEQUE/RTGS &amp; DATE)" dataDxfId="24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21" totalsRowShown="0" headerRowDxfId="239" dataDxfId="237" headerRowBorderDxfId="238" tableBorderDxfId="236" totalsRowBorderDxfId="235">
  <tableColumns count="11">
    <tableColumn id="1" name="S.NO" dataDxfId="234"/>
    <tableColumn id="2" name="CASE " dataDxfId="233"/>
    <tableColumn id="3" name="CASE NO" dataDxfId="232"/>
    <tableColumn id="4" name="YEAR" dataDxfId="231"/>
    <tableColumn id="5" name="MONTH" dataDxfId="230"/>
    <tableColumn id="6" name="CASE TYPE" dataDxfId="229"/>
    <tableColumn id="7" name="SECTION" dataDxfId="228"/>
    <tableColumn id="8" name="AMOUNT" dataDxfId="227"/>
    <tableColumn id="9" name="BILL DATE" dataDxfId="226"/>
    <tableColumn id="10" name="SANCTION NO. &amp; DT" dataDxfId="225"/>
    <tableColumn id="11" name="PAYMENT DETAILS (CHEQUE/RTGS &amp; DATE)" dataDxfId="22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A1:K14" totalsRowShown="0" headerRowDxfId="223" dataDxfId="221" headerRowBorderDxfId="222" tableBorderDxfId="220" totalsRowBorderDxfId="219">
  <sortState ref="A2:K14">
    <sortCondition ref="E2:E14" customList="Jan,Feb,Mar,Apr,May,Jun,Jul,Aug,Sep,Oct,Nov,Dec"/>
    <sortCondition ref="D2:D14"/>
    <sortCondition ref="C2:C14"/>
  </sortState>
  <tableColumns count="11">
    <tableColumn id="1" name="S.NO" dataDxfId="218"/>
    <tableColumn id="2" name="CASE " dataDxfId="217"/>
    <tableColumn id="3" name="CASE NO" dataDxfId="216"/>
    <tableColumn id="4" name="YEAR" dataDxfId="215"/>
    <tableColumn id="5" name="MONTH" dataDxfId="214"/>
    <tableColumn id="6" name="CASE TYPE" dataDxfId="213"/>
    <tableColumn id="7" name="SECTION" dataDxfId="212"/>
    <tableColumn id="8" name="AMOUNT" dataDxfId="211"/>
    <tableColumn id="9" name="BILL DATE" dataDxfId="210"/>
    <tableColumn id="10" name="SANCTION NO. &amp; DT" dataDxfId="209"/>
    <tableColumn id="11" name="PAYMENT DETAILS (CHEQUE/RTGS &amp; DATE)" dataDxfId="20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1:K16" totalsRowShown="0" headerRowDxfId="207" dataDxfId="205" headerRowBorderDxfId="206" tableBorderDxfId="204" totalsRowBorderDxfId="203">
  <sortState ref="A2:K16">
    <sortCondition ref="E2:E16" customList="Jan,Feb,Mar,Apr,May,Jun,Jul,Aug,Sep,Oct,Nov,Dec"/>
    <sortCondition ref="D2:D16"/>
    <sortCondition ref="C2:C16"/>
  </sortState>
  <tableColumns count="11">
    <tableColumn id="1" name="S.NO" dataDxfId="202"/>
    <tableColumn id="2" name="CASE " dataDxfId="201"/>
    <tableColumn id="3" name="CASE NO" dataDxfId="200"/>
    <tableColumn id="4" name="YEAR" dataDxfId="199"/>
    <tableColumn id="5" name="MONTH" dataDxfId="198"/>
    <tableColumn id="6" name="CASE TYPE" dataDxfId="197"/>
    <tableColumn id="7" name="SECTION" dataDxfId="196"/>
    <tableColumn id="8" name="AMOUNT" dataDxfId="195"/>
    <tableColumn id="9" name="BILL DATE" dataDxfId="194"/>
    <tableColumn id="10" name="SANCTION NO. &amp; DT" dataDxfId="193"/>
    <tableColumn id="11" name="PAYMENT DETAILS (CHEQUE/RTGS &amp; DATE)" dataDxfId="19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A1:K74" totalsRowShown="0" headerRowDxfId="191" dataDxfId="189" headerRowBorderDxfId="190" tableBorderDxfId="188" totalsRowBorderDxfId="187">
  <sortState ref="A2:K74">
    <sortCondition ref="E2:E74" customList="Jan,Feb,Mar,Apr,May,Jun,Jul,Aug,Sep,Oct,Nov,Dec"/>
    <sortCondition ref="C2:C74"/>
    <sortCondition ref="D2:D74"/>
  </sortState>
  <tableColumns count="11">
    <tableColumn id="1" name="S.NO" dataDxfId="186"/>
    <tableColumn id="2" name="CASE " dataDxfId="185"/>
    <tableColumn id="3" name="CASE NO" dataDxfId="184"/>
    <tableColumn id="4" name="YEAR" dataDxfId="183"/>
    <tableColumn id="5" name="MONTH" dataDxfId="182"/>
    <tableColumn id="6" name="CASE TYPE" dataDxfId="181"/>
    <tableColumn id="7" name="SECTION" dataDxfId="180"/>
    <tableColumn id="8" name="AMOUNT" dataDxfId="179"/>
    <tableColumn id="9" name="BILL DATE" dataDxfId="178"/>
    <tableColumn id="10" name="SANCTION NO. &amp; DT" dataDxfId="177"/>
    <tableColumn id="11" name="PAYMENT DETAILS (CHEQUE/RTGS &amp; DATE)" dataDxfId="17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1" name="Table21" displayName="Table21" ref="A1:K3" totalsRowShown="0" headerRowDxfId="175" dataDxfId="173" headerRowBorderDxfId="174" tableBorderDxfId="172" totalsRowBorderDxfId="171">
  <sortState ref="A2:K3">
    <sortCondition ref="E2:E3" customList="Jan,Feb,Mar,Apr,May,Jun,Jul,Aug,Sep,Oct,Nov,Dec"/>
    <sortCondition ref="D2:D3"/>
    <sortCondition ref="C2:C3"/>
  </sortState>
  <tableColumns count="11">
    <tableColumn id="1" name="S.NO" dataDxfId="170"/>
    <tableColumn id="2" name="CASE " dataDxfId="169"/>
    <tableColumn id="3" name="CASE NO" dataDxfId="168"/>
    <tableColumn id="4" name="YEAR" dataDxfId="167"/>
    <tableColumn id="5" name="MONTH" dataDxfId="166"/>
    <tableColumn id="6" name="CASE TYPE" dataDxfId="165"/>
    <tableColumn id="7" name="SECTION" dataDxfId="164"/>
    <tableColumn id="8" name="AMOUNT" dataDxfId="163"/>
    <tableColumn id="9" name="BILL DATE" dataDxfId="162"/>
    <tableColumn id="10" name="SANCTION NO. &amp; DT" dataDxfId="161"/>
    <tableColumn id="11" name="PAYMENT DETAILS (CHEQUE/RTGS &amp; DATE)" dataDxfId="16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2" name="Table22" displayName="Table22" ref="A1:K18" totalsRowShown="0" headerRowDxfId="159" dataDxfId="157" headerRowBorderDxfId="158" tableBorderDxfId="156" totalsRowBorderDxfId="155">
  <sortState ref="A2:K18">
    <sortCondition ref="E2:E18" customList="Jan,Feb,Mar,Apr,May,Jun,Jul,Aug,Sep,Oct,Nov,Dec"/>
    <sortCondition ref="D2:D18"/>
    <sortCondition ref="C2:C18"/>
  </sortState>
  <tableColumns count="11">
    <tableColumn id="1" name="S.NO" dataDxfId="154"/>
    <tableColumn id="2" name="CASE " dataDxfId="153"/>
    <tableColumn id="3" name="CASE NO" dataDxfId="152"/>
    <tableColumn id="4" name="YEAR" dataDxfId="151"/>
    <tableColumn id="5" name="MONTH" dataDxfId="150"/>
    <tableColumn id="6" name="CASE TYPE" dataDxfId="149"/>
    <tableColumn id="7" name="SECTION" dataDxfId="148"/>
    <tableColumn id="8" name="AMOUNT" dataDxfId="147"/>
    <tableColumn id="9" name="BILL DATE" dataDxfId="146"/>
    <tableColumn id="10" name="SANCTION NO. &amp; DT" dataDxfId="145"/>
    <tableColumn id="11" name="PAYMENT DETAILS (CHEQUE/RTGS &amp; DATE)" dataDxfId="1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" totalsRowShown="0" headerRowDxfId="431" dataDxfId="429" headerRowBorderDxfId="430" tableBorderDxfId="428" totalsRowBorderDxfId="427">
  <tableColumns count="11">
    <tableColumn id="1" name="S.NO" dataDxfId="426"/>
    <tableColumn id="2" name="CASE " dataDxfId="425"/>
    <tableColumn id="3" name="CASE NO" dataDxfId="424"/>
    <tableColumn id="4" name="YEAR" dataDxfId="423"/>
    <tableColumn id="5" name="MONTH" dataDxfId="422"/>
    <tableColumn id="6" name="CASE TYPE" dataDxfId="421"/>
    <tableColumn id="7" name="SECTION" dataDxfId="420"/>
    <tableColumn id="8" name="AMOUNT" dataDxfId="419"/>
    <tableColumn id="9" name="BILL DATE" dataDxfId="418"/>
    <tableColumn id="10" name="SANCTION NO. &amp; DT" dataDxfId="417"/>
    <tableColumn id="11" name="PAYMENT DETAILS (CHEQUE/RTGS &amp; DATE)" dataDxfId="41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3" name="Table23" displayName="Table23" ref="A1:K20" totalsRowShown="0" headerRowDxfId="143" dataDxfId="141" headerRowBorderDxfId="142" tableBorderDxfId="140" totalsRowBorderDxfId="139">
  <sortState ref="A2:K19">
    <sortCondition ref="E2:E19" customList="Jan,Feb,Mar,Apr,May,Jun,Jul,Aug,Sep,Oct,Nov,Dec"/>
    <sortCondition ref="D2:D19"/>
    <sortCondition ref="C2:C19"/>
  </sortState>
  <tableColumns count="11">
    <tableColumn id="1" name="S.NO" dataDxfId="138"/>
    <tableColumn id="2" name="CASE " dataDxfId="137"/>
    <tableColumn id="3" name="CASE NO" dataDxfId="136"/>
    <tableColumn id="4" name="YEAR" dataDxfId="135"/>
    <tableColumn id="5" name="MONTH" dataDxfId="134"/>
    <tableColumn id="6" name="CASE TYPE" dataDxfId="133"/>
    <tableColumn id="7" name="SECTION" dataDxfId="132"/>
    <tableColumn id="8" name="AMOUNT" dataDxfId="131"/>
    <tableColumn id="9" name="BILL DATE" dataDxfId="130"/>
    <tableColumn id="10" name="SANCTION NO. &amp; DT" dataDxfId="129"/>
    <tableColumn id="11" name="PAYMENT DETAILS (CHEQUE/RTGS &amp; DATE)" dataDxfId="128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A1:K23" totalsRowShown="0" headerRowDxfId="127" dataDxfId="125" headerRowBorderDxfId="126" tableBorderDxfId="124" totalsRowBorderDxfId="123">
  <sortState ref="A2:K23">
    <sortCondition ref="E2:E23" customList="Jan,Feb,Mar,Apr,May,Jun,Jul,Aug,Sep,Oct,Nov,Dec"/>
    <sortCondition ref="D2:D23"/>
    <sortCondition ref="C2:C23"/>
  </sortState>
  <tableColumns count="11">
    <tableColumn id="1" name="S.NO" dataDxfId="122"/>
    <tableColumn id="2" name="CASE " dataDxfId="121"/>
    <tableColumn id="3" name="CASE NO" dataDxfId="120"/>
    <tableColumn id="4" name="YEAR" dataDxfId="119"/>
    <tableColumn id="5" name="MONTH" dataDxfId="118"/>
    <tableColumn id="6" name="CASE TYPE" dataDxfId="117"/>
    <tableColumn id="7" name="SECTION" dataDxfId="116"/>
    <tableColumn id="8" name="AMOUNT" dataDxfId="115"/>
    <tableColumn id="9" name="BILL DATE" dataDxfId="114"/>
    <tableColumn id="10" name="SANCTION NO. &amp; DT" dataDxfId="113"/>
    <tableColumn id="11" name="PAYMENT DETAILS (CHEQUE/RTGS &amp; DATE)" dataDxfId="11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A1:K33" totalsRowShown="0" headerRowDxfId="111" dataDxfId="109" headerRowBorderDxfId="110" tableBorderDxfId="108" totalsRowBorderDxfId="107">
  <sortState ref="A2:K33">
    <sortCondition ref="E2:E33" customList="Jan,Feb,Mar,Apr,May,Jun,Jul,Aug,Sep,Oct,Nov,Dec"/>
    <sortCondition ref="D2:D33"/>
    <sortCondition ref="C2:C33"/>
  </sortState>
  <tableColumns count="11">
    <tableColumn id="1" name="S.NO" dataDxfId="106"/>
    <tableColumn id="2" name="CASE " dataDxfId="105"/>
    <tableColumn id="3" name="CASE NO" dataDxfId="104"/>
    <tableColumn id="4" name="YEAR" dataDxfId="103"/>
    <tableColumn id="5" name="MONTH" dataDxfId="102"/>
    <tableColumn id="6" name="CASE TYPE" dataDxfId="101"/>
    <tableColumn id="7" name="SECTION" dataDxfId="100"/>
    <tableColumn id="8" name="AMOUNT" dataDxfId="99"/>
    <tableColumn id="9" name="BILL DATE" dataDxfId="98"/>
    <tableColumn id="10" name="SANCTION NO. &amp; DT" dataDxfId="97"/>
    <tableColumn id="11" name="PAYMENT DETAILS (CHEQUE/RTGS &amp; DATE)" dataDxfId="9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A1:K21" totalsRowShown="0" headerRowDxfId="95" dataDxfId="93" headerRowBorderDxfId="94" tableBorderDxfId="92" totalsRowBorderDxfId="91">
  <sortState ref="A2:K20">
    <sortCondition ref="E2:E20" customList="Jan,Feb,Mar,Apr,May,Jun,Jul,Aug,Sep,Oct,Nov,Dec"/>
    <sortCondition ref="D2:D20"/>
    <sortCondition ref="C2:C20"/>
  </sortState>
  <tableColumns count="11">
    <tableColumn id="1" name="S.NO" dataDxfId="90"/>
    <tableColumn id="2" name="CASE " dataDxfId="89"/>
    <tableColumn id="3" name="CASE NO" dataDxfId="88"/>
    <tableColumn id="4" name="YEAR" dataDxfId="87"/>
    <tableColumn id="5" name="MONTH" dataDxfId="86"/>
    <tableColumn id="6" name="CASE TYPE" dataDxfId="85"/>
    <tableColumn id="7" name="SECTION" dataDxfId="84"/>
    <tableColumn id="8" name="AMOUNT" dataDxfId="83"/>
    <tableColumn id="9" name="BILL DATE" dataDxfId="82"/>
    <tableColumn id="10" name="SANCTION NO. &amp; DT" dataDxfId="81"/>
    <tableColumn id="11" name="PAYMENT DETAILS (CHEQUE/RTGS &amp; DATE)" dataDxfId="8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7" name="Table27" displayName="Table27" ref="A1:K8" totalsRowShown="0" headerRowDxfId="79" dataDxfId="77" headerRowBorderDxfId="78" tableBorderDxfId="76" totalsRowBorderDxfId="75">
  <sortState ref="A2:K8">
    <sortCondition ref="E2:E8" customList="Jan,Feb,Mar,Apr,May,Jun,Jul,Aug,Sep,Oct,Nov,Dec"/>
    <sortCondition ref="D2:D8"/>
    <sortCondition ref="C2:C8"/>
  </sortState>
  <tableColumns count="11">
    <tableColumn id="1" name="S.NO" dataDxfId="74"/>
    <tableColumn id="2" name="CASE " dataDxfId="73"/>
    <tableColumn id="3" name="CASE NO" dataDxfId="72"/>
    <tableColumn id="4" name="YEAR" dataDxfId="71"/>
    <tableColumn id="5" name="MONTH" dataDxfId="70"/>
    <tableColumn id="6" name="CASE TYPE" dataDxfId="69"/>
    <tableColumn id="7" name="SECTION" dataDxfId="68"/>
    <tableColumn id="8" name="AMOUNT" dataDxfId="67"/>
    <tableColumn id="9" name="BILL DATE" dataDxfId="66"/>
    <tableColumn id="10" name="SANCTION NO. &amp; DT" dataDxfId="65"/>
    <tableColumn id="11" name="PAYMENT DETAILS (CHEQUE/RTGS &amp; DATE)" dataDxfId="6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8" name="Table28" displayName="Table28" ref="A1:K12" totalsRowShown="0" headerRowDxfId="63" dataDxfId="61" headerRowBorderDxfId="62" tableBorderDxfId="60" totalsRowBorderDxfId="59">
  <sortState ref="A2:K12">
    <sortCondition ref="E2:E12" customList="Jan,Feb,Mar,Apr,May,Jun,Jul,Aug,Sep,Oct,Nov,Dec"/>
    <sortCondition ref="D2:D12"/>
    <sortCondition ref="C2:C12"/>
  </sortState>
  <tableColumns count="11">
    <tableColumn id="1" name="S.NO" dataDxfId="58"/>
    <tableColumn id="2" name="CASE " dataDxfId="57"/>
    <tableColumn id="3" name="CASE NO" dataDxfId="56"/>
    <tableColumn id="4" name="YEAR" dataDxfId="55"/>
    <tableColumn id="5" name="MONTH" dataDxfId="54"/>
    <tableColumn id="6" name="CASE TYPE" dataDxfId="53"/>
    <tableColumn id="7" name="SECTION" dataDxfId="52"/>
    <tableColumn id="8" name="AMOUNT" dataDxfId="51"/>
    <tableColumn id="9" name="BILL DATE" dataDxfId="50"/>
    <tableColumn id="10" name="SANCTION NO. &amp; DT" dataDxfId="49"/>
    <tableColumn id="11" name="PAYMENT DETAILS (CHEQUE/RTGS &amp; DATE)" dataDxfId="4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9" name="Table29" displayName="Table29" ref="A1:K3" totalsRowShown="0" headerRowDxfId="47" dataDxfId="45" headerRowBorderDxfId="46" tableBorderDxfId="44" totalsRowBorderDxfId="43">
  <sortState ref="A2:K3">
    <sortCondition ref="C2:C3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30" name="Table30" displayName="Table30" ref="A1:K3" totalsRowShown="0" headerRowDxfId="31" dataDxfId="29" headerRowBorderDxfId="30" tableBorderDxfId="28" totalsRowBorderDxfId="27">
  <sortState ref="A2:K3">
    <sortCondition ref="C2:C3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31" name="Table31" displayName="Table31" ref="A1:K9" totalsRowShown="0" headerRowDxfId="15" dataDxfId="13" headerRowBorderDxfId="14" tableBorderDxfId="12" totalsRowBorderDxfId="11">
  <sortState ref="A2:K9">
    <sortCondition ref="E2:E9" customList="Jan,Feb,Mar,Apr,May,Jun,Jul,Aug,Sep,Oct,Nov,Dec"/>
    <sortCondition ref="D2:D9"/>
    <sortCondition ref="C2:C9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3" totalsRowShown="0" headerRowDxfId="415" dataDxfId="413" headerRowBorderDxfId="414" tableBorderDxfId="412" totalsRowBorderDxfId="411">
  <tableColumns count="11">
    <tableColumn id="1" name="S.NO" dataDxfId="410"/>
    <tableColumn id="2" name="CASE " dataDxfId="409"/>
    <tableColumn id="3" name="CASE NO" dataDxfId="408"/>
    <tableColumn id="4" name="YEAR" dataDxfId="407"/>
    <tableColumn id="5" name="MONTH" dataDxfId="406"/>
    <tableColumn id="6" name="CASE TYPE" dataDxfId="405"/>
    <tableColumn id="7" name="SECTION" dataDxfId="404"/>
    <tableColumn id="8" name="AMOUNT" dataDxfId="403"/>
    <tableColumn id="9" name="BILL DATE" dataDxfId="402"/>
    <tableColumn id="10" name="SANCTION NO. &amp; DT" dataDxfId="401"/>
    <tableColumn id="11" name="PAYMENT DETAILS (CHEQUE/RTGS &amp; DATE)" dataDxfId="40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10" totalsRowShown="0" headerRowDxfId="399" dataDxfId="397" headerRowBorderDxfId="398" tableBorderDxfId="396" totalsRowBorderDxfId="395">
  <sortState ref="A2:K9">
    <sortCondition ref="E2:E9" customList="Jan,Feb,Mar,Apr,May,Jun,Jul,Aug,Sep,Oct,Nov,Dec"/>
    <sortCondition ref="D2:D9"/>
    <sortCondition ref="C2:C9"/>
  </sortState>
  <tableColumns count="11">
    <tableColumn id="1" name="S.NO" dataDxfId="394"/>
    <tableColumn id="2" name="CASE " dataDxfId="393"/>
    <tableColumn id="3" name="CASE NO" dataDxfId="392"/>
    <tableColumn id="4" name="YEAR" dataDxfId="391"/>
    <tableColumn id="5" name="MONTH" dataDxfId="390"/>
    <tableColumn id="6" name="CASE TYPE" dataDxfId="389"/>
    <tableColumn id="7" name="SECTION" dataDxfId="388"/>
    <tableColumn id="8" name="AMOUNT" dataDxfId="387"/>
    <tableColumn id="9" name="BILL DATE" dataDxfId="386"/>
    <tableColumn id="10" name="SANCTION NO. &amp; DT" dataDxfId="385"/>
    <tableColumn id="11" name="PAYMENT DETAILS (CHEQUE/RTGS &amp; DATE)" dataDxfId="38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16" totalsRowShown="0" headerRowDxfId="383" dataDxfId="381" headerRowBorderDxfId="382" tableBorderDxfId="380" totalsRowBorderDxfId="379">
  <sortState ref="A2:K16">
    <sortCondition ref="E2:E16" customList="Jan,Feb,Mar,Apr,May,Jun,Jul,Aug,Sep,Oct,Nov,Dec"/>
    <sortCondition ref="D2:D16"/>
    <sortCondition ref="C2:C16"/>
  </sortState>
  <tableColumns count="11">
    <tableColumn id="1" name="S.NO" dataDxfId="378"/>
    <tableColumn id="2" name="CASE " dataDxfId="377"/>
    <tableColumn id="3" name="CASE NO" dataDxfId="376"/>
    <tableColumn id="4" name="YEAR" dataDxfId="375"/>
    <tableColumn id="5" name="MONTH" dataDxfId="374"/>
    <tableColumn id="6" name="CASE TYPE" dataDxfId="373"/>
    <tableColumn id="7" name="SECTION" dataDxfId="372"/>
    <tableColumn id="8" name="AMOUNT" dataDxfId="371"/>
    <tableColumn id="9" name="BILL DATE" dataDxfId="370"/>
    <tableColumn id="10" name="SANCTION NO. &amp; DT" dataDxfId="369"/>
    <tableColumn id="11" name="PAYMENT DETAILS (CHEQUE/RTGS &amp; DATE)" dataDxfId="36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2" totalsRowShown="0" headerRowDxfId="367" dataDxfId="365" headerRowBorderDxfId="366" tableBorderDxfId="364" totalsRowBorderDxfId="363">
  <tableColumns count="11">
    <tableColumn id="1" name="S.NO" dataDxfId="362"/>
    <tableColumn id="2" name="CASE " dataDxfId="361"/>
    <tableColumn id="3" name="CASE NO" dataDxfId="360"/>
    <tableColumn id="4" name="YEAR" dataDxfId="359"/>
    <tableColumn id="5" name="MONTH" dataDxfId="358"/>
    <tableColumn id="6" name="CASE TYPE" dataDxfId="357"/>
    <tableColumn id="7" name="SECTION" dataDxfId="356"/>
    <tableColumn id="8" name="AMOUNT" dataDxfId="355"/>
    <tableColumn id="9" name="BILL DATE" dataDxfId="354"/>
    <tableColumn id="10" name="SANCTION NO. &amp; DT" dataDxfId="353"/>
    <tableColumn id="11" name="PAYMENT DETAILS (CHEQUE/RTGS &amp; DATE)" dataDxfId="35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8" totalsRowShown="0" headerRowDxfId="351" dataDxfId="349" headerRowBorderDxfId="350" tableBorderDxfId="348" totalsRowBorderDxfId="347">
  <sortState ref="A2:K8">
    <sortCondition ref="E2:E8" customList="Jan,Feb,Mar,Apr,May,Jun,Jul,Aug,Sep,Oct,Nov,Dec"/>
    <sortCondition ref="D2:D8"/>
    <sortCondition ref="C2:C8"/>
  </sortState>
  <tableColumns count="11">
    <tableColumn id="1" name="S.NO" dataDxfId="346"/>
    <tableColumn id="2" name="CASE " dataDxfId="345"/>
    <tableColumn id="3" name="CASE NO" dataDxfId="344"/>
    <tableColumn id="4" name="YEAR" dataDxfId="343"/>
    <tableColumn id="5" name="MONTH" dataDxfId="342"/>
    <tableColumn id="6" name="CASE TYPE" dataDxfId="341"/>
    <tableColumn id="7" name="SECTION" dataDxfId="340"/>
    <tableColumn id="8" name="AMOUNT" dataDxfId="339"/>
    <tableColumn id="9" name="BILL DATE" dataDxfId="338"/>
    <tableColumn id="10" name="SANCTION NO. &amp; DT" dataDxfId="337"/>
    <tableColumn id="11" name="PAYMENT DETAILS (CHEQUE/RTGS &amp; DATE)" dataDxfId="33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5" totalsRowShown="0" headerRowDxfId="335" dataDxfId="333" headerRowBorderDxfId="334" tableBorderDxfId="332" totalsRowBorderDxfId="331">
  <sortState ref="A2:K5">
    <sortCondition ref="E2:E5" customList="Jan,Feb,Mar,Apr,May,Jun,Jul,Aug,Sep,Oct,Nov,Dec"/>
    <sortCondition ref="D2:D5"/>
    <sortCondition ref="C2:C5"/>
  </sortState>
  <tableColumns count="11">
    <tableColumn id="1" name="S.NO" dataDxfId="330"/>
    <tableColumn id="2" name="CASE " dataDxfId="329"/>
    <tableColumn id="3" name="CASE NO" dataDxfId="328"/>
    <tableColumn id="4" name="YEAR" dataDxfId="327"/>
    <tableColumn id="5" name="MONTH" dataDxfId="326"/>
    <tableColumn id="6" name="CASE TYPE" dataDxfId="325"/>
    <tableColumn id="7" name="SECTION" dataDxfId="324"/>
    <tableColumn id="8" name="AMOUNT" dataDxfId="323"/>
    <tableColumn id="9" name="BILL DATE" dataDxfId="322"/>
    <tableColumn id="10" name="SANCTION NO. &amp; DT" dataDxfId="321"/>
    <tableColumn id="11" name="PAYMENT DETAILS (CHEQUE/RTGS &amp; DATE)" dataDxfId="32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2" totalsRowShown="0" headerRowDxfId="319" dataDxfId="317" headerRowBorderDxfId="318" tableBorderDxfId="316" totalsRowBorderDxfId="315">
  <tableColumns count="11">
    <tableColumn id="1" name="S.NO" dataDxfId="314"/>
    <tableColumn id="2" name="CASE " dataDxfId="313"/>
    <tableColumn id="3" name="CASE NO" dataDxfId="312"/>
    <tableColumn id="4" name="YEAR" dataDxfId="311"/>
    <tableColumn id="5" name="MONTH" dataDxfId="310"/>
    <tableColumn id="6" name="CASE TYPE" dataDxfId="309"/>
    <tableColumn id="7" name="SECTION" dataDxfId="308"/>
    <tableColumn id="8" name="AMOUNT" dataDxfId="307"/>
    <tableColumn id="9" name="BILL DATE" dataDxfId="306"/>
    <tableColumn id="10" name="SANCTION NO. &amp; DT" dataDxfId="305"/>
    <tableColumn id="11" name="PAYMENT DETAILS (CHEQUE/RTGS &amp; DATE)" dataDxfId="30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A438" workbookViewId="0">
      <selection activeCell="G443" sqref="G443"/>
    </sheetView>
  </sheetViews>
  <sheetFormatPr defaultRowHeight="15" x14ac:dyDescent="0.25"/>
  <cols>
    <col min="1" max="1" width="10.140625" style="7" bestFit="1" customWidth="1"/>
    <col min="2" max="2" width="22" style="7" bestFit="1" customWidth="1"/>
    <col min="3" max="3" width="22.7109375" style="7" bestFit="1" customWidth="1"/>
    <col min="4" max="4" width="10.42578125" style="7" bestFit="1" customWidth="1"/>
    <col min="5" max="5" width="12.28515625" style="7" bestFit="1" customWidth="1"/>
    <col min="6" max="6" width="31.28515625" style="7" bestFit="1" customWidth="1"/>
    <col min="7" max="7" width="23.7109375" style="7" bestFit="1" customWidth="1"/>
    <col min="8" max="8" width="13.5703125" style="7" bestFit="1" customWidth="1"/>
    <col min="9" max="9" width="15.140625" style="7" bestFit="1" customWidth="1"/>
    <col min="10" max="10" width="24.140625" style="7" bestFit="1" customWidth="1"/>
    <col min="11" max="11" width="41.140625" style="7" bestFit="1" customWidth="1"/>
    <col min="12" max="16384" width="9.140625" style="7"/>
  </cols>
  <sheetData>
    <row r="1" spans="1:12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2"/>
    </row>
    <row r="2" spans="1:12" s="14" customFormat="1" x14ac:dyDescent="0.25">
      <c r="A2" s="16">
        <v>1</v>
      </c>
      <c r="B2" s="8" t="s">
        <v>44</v>
      </c>
      <c r="C2" s="8">
        <v>688</v>
      </c>
      <c r="D2" s="8">
        <v>2007</v>
      </c>
      <c r="E2" s="8" t="s">
        <v>45</v>
      </c>
      <c r="F2" s="13" t="s">
        <v>24</v>
      </c>
      <c r="G2" s="8" t="s">
        <v>16</v>
      </c>
      <c r="H2" s="8">
        <v>5000</v>
      </c>
      <c r="I2" s="9">
        <v>44864</v>
      </c>
      <c r="J2" s="10"/>
      <c r="K2" s="11"/>
    </row>
    <row r="3" spans="1:12" s="14" customFormat="1" x14ac:dyDescent="0.25">
      <c r="A3" s="16">
        <f>A2+1</f>
        <v>2</v>
      </c>
      <c r="B3" s="8" t="s">
        <v>44</v>
      </c>
      <c r="C3" s="8">
        <v>745</v>
      </c>
      <c r="D3" s="8">
        <v>2007</v>
      </c>
      <c r="E3" s="8" t="s">
        <v>45</v>
      </c>
      <c r="F3" s="13" t="s">
        <v>24</v>
      </c>
      <c r="G3" s="8" t="s">
        <v>16</v>
      </c>
      <c r="H3" s="8">
        <v>5000</v>
      </c>
      <c r="I3" s="9">
        <v>44864</v>
      </c>
      <c r="J3" s="10"/>
      <c r="K3" s="11"/>
    </row>
    <row r="4" spans="1:12" s="14" customFormat="1" x14ac:dyDescent="0.25">
      <c r="A4" s="16">
        <f t="shared" ref="A4:A67" si="0">A3+1</f>
        <v>3</v>
      </c>
      <c r="B4" s="8" t="s">
        <v>44</v>
      </c>
      <c r="C4" s="8">
        <v>959</v>
      </c>
      <c r="D4" s="8">
        <v>2007</v>
      </c>
      <c r="E4" s="8" t="s">
        <v>45</v>
      </c>
      <c r="F4" s="13" t="s">
        <v>24</v>
      </c>
      <c r="G4" s="8" t="s">
        <v>16</v>
      </c>
      <c r="H4" s="8">
        <v>5000</v>
      </c>
      <c r="I4" s="9">
        <v>44864</v>
      </c>
      <c r="J4" s="10"/>
      <c r="K4" s="11"/>
    </row>
    <row r="5" spans="1:12" s="14" customFormat="1" x14ac:dyDescent="0.25">
      <c r="A5" s="16">
        <f t="shared" si="0"/>
        <v>4</v>
      </c>
      <c r="B5" s="8" t="s">
        <v>44</v>
      </c>
      <c r="C5" s="8">
        <v>1016</v>
      </c>
      <c r="D5" s="8">
        <v>2018</v>
      </c>
      <c r="E5" s="8" t="s">
        <v>45</v>
      </c>
      <c r="F5" s="13" t="s">
        <v>24</v>
      </c>
      <c r="G5" s="8" t="s">
        <v>22</v>
      </c>
      <c r="H5" s="8">
        <v>5000</v>
      </c>
      <c r="I5" s="9">
        <v>44864</v>
      </c>
      <c r="J5" s="10"/>
      <c r="K5" s="11"/>
    </row>
    <row r="6" spans="1:12" s="14" customFormat="1" x14ac:dyDescent="0.25">
      <c r="A6" s="16">
        <f t="shared" si="0"/>
        <v>5</v>
      </c>
      <c r="B6" s="8" t="s">
        <v>12</v>
      </c>
      <c r="C6" s="8">
        <v>2260</v>
      </c>
      <c r="D6" s="8">
        <v>2021</v>
      </c>
      <c r="E6" s="8" t="s">
        <v>45</v>
      </c>
      <c r="F6" s="13" t="s">
        <v>24</v>
      </c>
      <c r="G6" s="8" t="s">
        <v>27</v>
      </c>
      <c r="H6" s="8">
        <v>5000</v>
      </c>
      <c r="I6" s="9">
        <v>44864</v>
      </c>
      <c r="J6" s="10"/>
      <c r="K6" s="11"/>
    </row>
    <row r="7" spans="1:12" s="14" customFormat="1" x14ac:dyDescent="0.25">
      <c r="A7" s="16">
        <f t="shared" si="0"/>
        <v>6</v>
      </c>
      <c r="B7" s="8" t="s">
        <v>12</v>
      </c>
      <c r="C7" s="8">
        <v>2986</v>
      </c>
      <c r="D7" s="8">
        <v>2021</v>
      </c>
      <c r="E7" s="8" t="s">
        <v>45</v>
      </c>
      <c r="F7" s="13" t="s">
        <v>24</v>
      </c>
      <c r="G7" s="8" t="s">
        <v>30</v>
      </c>
      <c r="H7" s="8">
        <v>5000</v>
      </c>
      <c r="I7" s="9">
        <v>44864</v>
      </c>
      <c r="J7" s="10"/>
      <c r="K7" s="11"/>
    </row>
    <row r="8" spans="1:12" s="14" customFormat="1" x14ac:dyDescent="0.25">
      <c r="A8" s="16">
        <f t="shared" si="0"/>
        <v>7</v>
      </c>
      <c r="B8" s="8" t="s">
        <v>12</v>
      </c>
      <c r="C8" s="8">
        <v>3718</v>
      </c>
      <c r="D8" s="8">
        <v>2022</v>
      </c>
      <c r="E8" s="8" t="s">
        <v>45</v>
      </c>
      <c r="F8" s="13" t="s">
        <v>24</v>
      </c>
      <c r="G8" s="8" t="s">
        <v>34</v>
      </c>
      <c r="H8" s="8">
        <v>5000</v>
      </c>
      <c r="I8" s="9">
        <v>44864</v>
      </c>
      <c r="J8" s="10"/>
      <c r="K8" s="11"/>
    </row>
    <row r="9" spans="1:12" s="14" customFormat="1" x14ac:dyDescent="0.25">
      <c r="A9" s="16">
        <f t="shared" si="0"/>
        <v>8</v>
      </c>
      <c r="B9" s="8" t="s">
        <v>12</v>
      </c>
      <c r="C9" s="8">
        <v>19486</v>
      </c>
      <c r="D9" s="8">
        <v>2005</v>
      </c>
      <c r="E9" s="8" t="s">
        <v>45</v>
      </c>
      <c r="F9" s="13" t="s">
        <v>24</v>
      </c>
      <c r="G9" s="8" t="s">
        <v>31</v>
      </c>
      <c r="H9" s="8">
        <v>5000</v>
      </c>
      <c r="I9" s="9">
        <v>44864</v>
      </c>
      <c r="J9" s="10"/>
      <c r="K9" s="11"/>
    </row>
    <row r="10" spans="1:12" s="14" customFormat="1" x14ac:dyDescent="0.25">
      <c r="A10" s="16">
        <f t="shared" si="0"/>
        <v>9</v>
      </c>
      <c r="B10" s="8" t="s">
        <v>12</v>
      </c>
      <c r="C10" s="8">
        <v>27840</v>
      </c>
      <c r="D10" s="8">
        <v>2022</v>
      </c>
      <c r="E10" s="8" t="s">
        <v>45</v>
      </c>
      <c r="F10" s="13" t="s">
        <v>24</v>
      </c>
      <c r="G10" s="8" t="s">
        <v>20</v>
      </c>
      <c r="H10" s="8">
        <v>5000</v>
      </c>
      <c r="I10" s="9">
        <v>44864</v>
      </c>
      <c r="J10" s="10"/>
      <c r="K10" s="11"/>
    </row>
    <row r="11" spans="1:12" s="14" customFormat="1" x14ac:dyDescent="0.25">
      <c r="A11" s="16">
        <f t="shared" si="0"/>
        <v>10</v>
      </c>
      <c r="B11" s="8" t="s">
        <v>12</v>
      </c>
      <c r="C11" s="8">
        <v>27928</v>
      </c>
      <c r="D11" s="8">
        <v>2022</v>
      </c>
      <c r="E11" s="8" t="s">
        <v>45</v>
      </c>
      <c r="F11" s="13" t="s">
        <v>24</v>
      </c>
      <c r="G11" s="8" t="s">
        <v>25</v>
      </c>
      <c r="H11" s="8">
        <v>5000</v>
      </c>
      <c r="I11" s="9">
        <v>44864</v>
      </c>
      <c r="J11" s="10"/>
      <c r="K11" s="11"/>
    </row>
    <row r="12" spans="1:12" s="14" customFormat="1" x14ac:dyDescent="0.25">
      <c r="A12" s="16">
        <f t="shared" si="0"/>
        <v>11</v>
      </c>
      <c r="B12" s="8" t="s">
        <v>12</v>
      </c>
      <c r="C12" s="8">
        <v>35091</v>
      </c>
      <c r="D12" s="8">
        <v>2022</v>
      </c>
      <c r="E12" s="8" t="s">
        <v>45</v>
      </c>
      <c r="F12" s="13" t="s">
        <v>24</v>
      </c>
      <c r="G12" s="8" t="s">
        <v>31</v>
      </c>
      <c r="H12" s="8">
        <v>5000</v>
      </c>
      <c r="I12" s="9">
        <v>44864</v>
      </c>
      <c r="J12" s="10"/>
      <c r="K12" s="11"/>
    </row>
    <row r="13" spans="1:12" s="14" customFormat="1" x14ac:dyDescent="0.25">
      <c r="A13" s="16">
        <f t="shared" si="0"/>
        <v>12</v>
      </c>
      <c r="B13" s="8" t="s">
        <v>12</v>
      </c>
      <c r="C13" s="8">
        <v>35442</v>
      </c>
      <c r="D13" s="8">
        <v>2022</v>
      </c>
      <c r="E13" s="8" t="s">
        <v>45</v>
      </c>
      <c r="F13" s="13" t="s">
        <v>24</v>
      </c>
      <c r="G13" s="8" t="s">
        <v>20</v>
      </c>
      <c r="H13" s="8">
        <v>5000</v>
      </c>
      <c r="I13" s="9">
        <v>44864</v>
      </c>
      <c r="J13" s="10"/>
      <c r="K13" s="11"/>
    </row>
    <row r="14" spans="1:12" s="14" customFormat="1" x14ac:dyDescent="0.25">
      <c r="A14" s="16">
        <f t="shared" si="0"/>
        <v>13</v>
      </c>
      <c r="B14" s="8" t="s">
        <v>12</v>
      </c>
      <c r="C14" s="8">
        <v>28064</v>
      </c>
      <c r="D14" s="8">
        <v>2022</v>
      </c>
      <c r="E14" s="8" t="s">
        <v>45</v>
      </c>
      <c r="F14" s="13" t="s">
        <v>24</v>
      </c>
      <c r="G14" s="8" t="s">
        <v>34</v>
      </c>
      <c r="H14" s="8">
        <v>5000</v>
      </c>
      <c r="I14" s="9">
        <v>44864</v>
      </c>
      <c r="J14" s="10"/>
      <c r="K14" s="11"/>
    </row>
    <row r="15" spans="1:12" s="14" customFormat="1" x14ac:dyDescent="0.25">
      <c r="A15" s="16">
        <f t="shared" si="0"/>
        <v>14</v>
      </c>
      <c r="B15" s="8" t="s">
        <v>12</v>
      </c>
      <c r="C15" s="8">
        <v>28898</v>
      </c>
      <c r="D15" s="8">
        <v>2022</v>
      </c>
      <c r="E15" s="8" t="s">
        <v>45</v>
      </c>
      <c r="F15" s="13" t="s">
        <v>24</v>
      </c>
      <c r="G15" s="8" t="s">
        <v>16</v>
      </c>
      <c r="H15" s="8">
        <v>5000</v>
      </c>
      <c r="I15" s="9">
        <v>44864</v>
      </c>
      <c r="J15" s="10"/>
      <c r="K15" s="11"/>
    </row>
    <row r="16" spans="1:12" s="14" customFormat="1" x14ac:dyDescent="0.25">
      <c r="A16" s="16">
        <f t="shared" si="0"/>
        <v>15</v>
      </c>
      <c r="B16" s="8" t="s">
        <v>12</v>
      </c>
      <c r="C16" s="8">
        <v>31911</v>
      </c>
      <c r="D16" s="8">
        <v>2022</v>
      </c>
      <c r="E16" s="8" t="s">
        <v>45</v>
      </c>
      <c r="F16" s="13" t="s">
        <v>24</v>
      </c>
      <c r="G16" s="8" t="s">
        <v>34</v>
      </c>
      <c r="H16" s="8">
        <v>5000</v>
      </c>
      <c r="I16" s="9">
        <v>44864</v>
      </c>
      <c r="J16" s="10"/>
      <c r="K16" s="11"/>
    </row>
    <row r="17" spans="1:11" s="14" customFormat="1" x14ac:dyDescent="0.25">
      <c r="A17" s="16">
        <f t="shared" si="0"/>
        <v>16</v>
      </c>
      <c r="B17" s="8" t="s">
        <v>12</v>
      </c>
      <c r="C17" s="8">
        <v>32945</v>
      </c>
      <c r="D17" s="8">
        <v>2022</v>
      </c>
      <c r="E17" s="8" t="s">
        <v>45</v>
      </c>
      <c r="F17" s="13" t="s">
        <v>24</v>
      </c>
      <c r="G17" s="8" t="s">
        <v>23</v>
      </c>
      <c r="H17" s="8">
        <v>5000</v>
      </c>
      <c r="I17" s="9">
        <v>44864</v>
      </c>
      <c r="J17" s="10"/>
      <c r="K17" s="11"/>
    </row>
    <row r="18" spans="1:11" s="14" customFormat="1" x14ac:dyDescent="0.25">
      <c r="A18" s="16">
        <f t="shared" si="0"/>
        <v>17</v>
      </c>
      <c r="B18" s="8" t="s">
        <v>12</v>
      </c>
      <c r="C18" s="8">
        <v>33767</v>
      </c>
      <c r="D18" s="8">
        <v>2022</v>
      </c>
      <c r="E18" s="8" t="s">
        <v>45</v>
      </c>
      <c r="F18" s="13" t="s">
        <v>24</v>
      </c>
      <c r="G18" s="8" t="s">
        <v>29</v>
      </c>
      <c r="H18" s="8">
        <v>5000</v>
      </c>
      <c r="I18" s="9">
        <v>44864</v>
      </c>
      <c r="J18" s="10"/>
      <c r="K18" s="11"/>
    </row>
    <row r="19" spans="1:11" s="14" customFormat="1" x14ac:dyDescent="0.25">
      <c r="A19" s="16">
        <f t="shared" si="0"/>
        <v>18</v>
      </c>
      <c r="B19" s="8" t="s">
        <v>12</v>
      </c>
      <c r="C19" s="8">
        <v>34082</v>
      </c>
      <c r="D19" s="8">
        <v>2022</v>
      </c>
      <c r="E19" s="8" t="s">
        <v>45</v>
      </c>
      <c r="F19" s="13" t="s">
        <v>24</v>
      </c>
      <c r="G19" s="8" t="s">
        <v>15</v>
      </c>
      <c r="H19" s="8">
        <v>5000</v>
      </c>
      <c r="I19" s="9">
        <v>44864</v>
      </c>
      <c r="J19" s="10"/>
      <c r="K19" s="11"/>
    </row>
    <row r="20" spans="1:11" s="14" customFormat="1" x14ac:dyDescent="0.25">
      <c r="A20" s="16">
        <f t="shared" si="0"/>
        <v>19</v>
      </c>
      <c r="B20" s="8" t="s">
        <v>12</v>
      </c>
      <c r="C20" s="8">
        <v>34083</v>
      </c>
      <c r="D20" s="8">
        <v>2022</v>
      </c>
      <c r="E20" s="8" t="s">
        <v>45</v>
      </c>
      <c r="F20" s="13" t="s">
        <v>24</v>
      </c>
      <c r="G20" s="8" t="s">
        <v>15</v>
      </c>
      <c r="H20" s="8">
        <v>5000</v>
      </c>
      <c r="I20" s="9">
        <v>44864</v>
      </c>
      <c r="J20" s="10"/>
      <c r="K20" s="11"/>
    </row>
    <row r="21" spans="1:11" s="14" customFormat="1" x14ac:dyDescent="0.25">
      <c r="A21" s="16">
        <f t="shared" si="0"/>
        <v>20</v>
      </c>
      <c r="B21" s="8" t="s">
        <v>12</v>
      </c>
      <c r="C21" s="8">
        <v>35008</v>
      </c>
      <c r="D21" s="8">
        <v>2022</v>
      </c>
      <c r="E21" s="8" t="s">
        <v>45</v>
      </c>
      <c r="F21" s="13" t="s">
        <v>24</v>
      </c>
      <c r="G21" s="8" t="s">
        <v>28</v>
      </c>
      <c r="H21" s="8">
        <v>5000</v>
      </c>
      <c r="I21" s="9">
        <v>44864</v>
      </c>
      <c r="J21" s="10"/>
      <c r="K21" s="11"/>
    </row>
    <row r="22" spans="1:11" s="14" customFormat="1" x14ac:dyDescent="0.25">
      <c r="A22" s="16">
        <f t="shared" si="0"/>
        <v>21</v>
      </c>
      <c r="B22" s="8" t="s">
        <v>12</v>
      </c>
      <c r="C22" s="8">
        <v>35633</v>
      </c>
      <c r="D22" s="8">
        <v>2022</v>
      </c>
      <c r="E22" s="8" t="s">
        <v>45</v>
      </c>
      <c r="F22" s="13" t="s">
        <v>24</v>
      </c>
      <c r="G22" s="8" t="s">
        <v>16</v>
      </c>
      <c r="H22" s="8">
        <v>5000</v>
      </c>
      <c r="I22" s="9">
        <v>44864</v>
      </c>
      <c r="J22" s="10"/>
      <c r="K22" s="11"/>
    </row>
    <row r="23" spans="1:11" s="14" customFormat="1" x14ac:dyDescent="0.25">
      <c r="A23" s="16">
        <f t="shared" si="0"/>
        <v>22</v>
      </c>
      <c r="B23" s="8" t="s">
        <v>12</v>
      </c>
      <c r="C23" s="8">
        <v>35666</v>
      </c>
      <c r="D23" s="8">
        <v>2022</v>
      </c>
      <c r="E23" s="8" t="s">
        <v>45</v>
      </c>
      <c r="F23" s="13" t="s">
        <v>24</v>
      </c>
      <c r="G23" s="8" t="s">
        <v>28</v>
      </c>
      <c r="H23" s="8">
        <v>5000</v>
      </c>
      <c r="I23" s="9">
        <v>44864</v>
      </c>
      <c r="J23" s="10"/>
      <c r="K23" s="11"/>
    </row>
    <row r="24" spans="1:11" s="14" customFormat="1" x14ac:dyDescent="0.25">
      <c r="A24" s="16">
        <f t="shared" si="0"/>
        <v>23</v>
      </c>
      <c r="B24" s="8" t="s">
        <v>12</v>
      </c>
      <c r="C24" s="8">
        <v>35770</v>
      </c>
      <c r="D24" s="8">
        <v>2022</v>
      </c>
      <c r="E24" s="8" t="s">
        <v>45</v>
      </c>
      <c r="F24" s="13" t="s">
        <v>24</v>
      </c>
      <c r="G24" s="8" t="s">
        <v>15</v>
      </c>
      <c r="H24" s="8">
        <v>5000</v>
      </c>
      <c r="I24" s="9">
        <v>44864</v>
      </c>
      <c r="J24" s="10"/>
      <c r="K24" s="11"/>
    </row>
    <row r="25" spans="1:11" s="14" customFormat="1" x14ac:dyDescent="0.25">
      <c r="A25" s="16">
        <f t="shared" si="0"/>
        <v>24</v>
      </c>
      <c r="B25" s="8" t="s">
        <v>12</v>
      </c>
      <c r="C25" s="8">
        <v>35999</v>
      </c>
      <c r="D25" s="8">
        <v>2022</v>
      </c>
      <c r="E25" s="8" t="s">
        <v>45</v>
      </c>
      <c r="F25" s="13" t="s">
        <v>24</v>
      </c>
      <c r="G25" s="8" t="s">
        <v>28</v>
      </c>
      <c r="H25" s="8">
        <v>5000</v>
      </c>
      <c r="I25" s="9">
        <v>44864</v>
      </c>
      <c r="J25" s="10"/>
      <c r="K25" s="11"/>
    </row>
    <row r="26" spans="1:11" s="14" customFormat="1" x14ac:dyDescent="0.25">
      <c r="A26" s="16">
        <f t="shared" si="0"/>
        <v>25</v>
      </c>
      <c r="B26" s="8" t="s">
        <v>12</v>
      </c>
      <c r="C26" s="8">
        <v>36287</v>
      </c>
      <c r="D26" s="8">
        <v>2022</v>
      </c>
      <c r="E26" s="8" t="s">
        <v>45</v>
      </c>
      <c r="F26" s="13" t="s">
        <v>24</v>
      </c>
      <c r="G26" s="8" t="s">
        <v>28</v>
      </c>
      <c r="H26" s="8">
        <v>5000</v>
      </c>
      <c r="I26" s="9">
        <v>44864</v>
      </c>
      <c r="J26" s="10"/>
      <c r="K26" s="11"/>
    </row>
    <row r="27" spans="1:11" s="14" customFormat="1" x14ac:dyDescent="0.25">
      <c r="A27" s="16">
        <f t="shared" si="0"/>
        <v>26</v>
      </c>
      <c r="B27" s="8" t="s">
        <v>12</v>
      </c>
      <c r="C27" s="8">
        <v>37028</v>
      </c>
      <c r="D27" s="8">
        <v>2022</v>
      </c>
      <c r="E27" s="8" t="s">
        <v>45</v>
      </c>
      <c r="F27" s="13" t="s">
        <v>24</v>
      </c>
      <c r="G27" s="8" t="s">
        <v>23</v>
      </c>
      <c r="H27" s="8">
        <v>5000</v>
      </c>
      <c r="I27" s="9">
        <v>44864</v>
      </c>
      <c r="J27" s="10"/>
      <c r="K27" s="11"/>
    </row>
    <row r="28" spans="1:11" s="14" customFormat="1" x14ac:dyDescent="0.25">
      <c r="A28" s="16">
        <f t="shared" si="0"/>
        <v>27</v>
      </c>
      <c r="B28" s="8" t="s">
        <v>12</v>
      </c>
      <c r="C28" s="8">
        <v>37383</v>
      </c>
      <c r="D28" s="8">
        <v>2022</v>
      </c>
      <c r="E28" s="8" t="s">
        <v>45</v>
      </c>
      <c r="F28" s="13" t="s">
        <v>24</v>
      </c>
      <c r="G28" s="8" t="s">
        <v>34</v>
      </c>
      <c r="H28" s="8">
        <v>5000</v>
      </c>
      <c r="I28" s="9">
        <v>44864</v>
      </c>
      <c r="J28" s="10"/>
      <c r="K28" s="11"/>
    </row>
    <row r="29" spans="1:11" s="14" customFormat="1" x14ac:dyDescent="0.25">
      <c r="A29" s="16">
        <f t="shared" si="0"/>
        <v>28</v>
      </c>
      <c r="B29" s="8" t="s">
        <v>12</v>
      </c>
      <c r="C29" s="8">
        <v>37439</v>
      </c>
      <c r="D29" s="8">
        <v>2022</v>
      </c>
      <c r="E29" s="8" t="s">
        <v>45</v>
      </c>
      <c r="F29" s="13" t="s">
        <v>24</v>
      </c>
      <c r="G29" s="8" t="s">
        <v>16</v>
      </c>
      <c r="H29" s="8">
        <v>5000</v>
      </c>
      <c r="I29" s="9">
        <v>44864</v>
      </c>
      <c r="J29" s="10"/>
      <c r="K29" s="11"/>
    </row>
    <row r="30" spans="1:11" s="14" customFormat="1" x14ac:dyDescent="0.25">
      <c r="A30" s="16">
        <f t="shared" si="0"/>
        <v>29</v>
      </c>
      <c r="B30" s="8" t="s">
        <v>12</v>
      </c>
      <c r="C30" s="8">
        <v>37694</v>
      </c>
      <c r="D30" s="8">
        <v>2022</v>
      </c>
      <c r="E30" s="8" t="s">
        <v>45</v>
      </c>
      <c r="F30" s="13" t="s">
        <v>24</v>
      </c>
      <c r="G30" s="8" t="s">
        <v>31</v>
      </c>
      <c r="H30" s="8">
        <v>5000</v>
      </c>
      <c r="I30" s="9">
        <v>44864</v>
      </c>
      <c r="J30" s="10"/>
      <c r="K30" s="11"/>
    </row>
    <row r="31" spans="1:11" s="14" customFormat="1" x14ac:dyDescent="0.25">
      <c r="A31" s="16">
        <f t="shared" si="0"/>
        <v>30</v>
      </c>
      <c r="B31" s="8" t="s">
        <v>12</v>
      </c>
      <c r="C31" s="8">
        <v>27116</v>
      </c>
      <c r="D31" s="8">
        <v>2022</v>
      </c>
      <c r="E31" s="8" t="s">
        <v>45</v>
      </c>
      <c r="F31" s="13" t="s">
        <v>24</v>
      </c>
      <c r="G31" s="8" t="s">
        <v>26</v>
      </c>
      <c r="H31" s="8">
        <v>5000</v>
      </c>
      <c r="I31" s="9">
        <v>44864</v>
      </c>
      <c r="J31" s="10"/>
      <c r="K31" s="11"/>
    </row>
    <row r="32" spans="1:11" s="14" customFormat="1" x14ac:dyDescent="0.25">
      <c r="A32" s="16">
        <f t="shared" si="0"/>
        <v>31</v>
      </c>
      <c r="B32" s="8" t="s">
        <v>12</v>
      </c>
      <c r="C32" s="8">
        <v>28715</v>
      </c>
      <c r="D32" s="8">
        <v>2022</v>
      </c>
      <c r="E32" s="8" t="s">
        <v>45</v>
      </c>
      <c r="F32" s="13" t="s">
        <v>24</v>
      </c>
      <c r="G32" s="8" t="s">
        <v>28</v>
      </c>
      <c r="H32" s="8">
        <v>5000</v>
      </c>
      <c r="I32" s="9">
        <v>44864</v>
      </c>
      <c r="J32" s="10"/>
      <c r="K32" s="11"/>
    </row>
    <row r="33" spans="1:11" s="14" customFormat="1" x14ac:dyDescent="0.25">
      <c r="A33" s="16">
        <f t="shared" si="0"/>
        <v>32</v>
      </c>
      <c r="B33" s="8" t="s">
        <v>12</v>
      </c>
      <c r="C33" s="8">
        <v>9577</v>
      </c>
      <c r="D33" s="8">
        <v>2021</v>
      </c>
      <c r="E33" s="8" t="s">
        <v>45</v>
      </c>
      <c r="F33" s="13" t="s">
        <v>24</v>
      </c>
      <c r="G33" s="8" t="s">
        <v>23</v>
      </c>
      <c r="H33" s="8">
        <v>5000</v>
      </c>
      <c r="I33" s="9">
        <v>44864</v>
      </c>
      <c r="J33" s="10"/>
      <c r="K33" s="11"/>
    </row>
    <row r="34" spans="1:11" s="14" customFormat="1" x14ac:dyDescent="0.25">
      <c r="A34" s="16">
        <f t="shared" si="0"/>
        <v>33</v>
      </c>
      <c r="B34" s="8" t="s">
        <v>12</v>
      </c>
      <c r="C34" s="8">
        <v>11628</v>
      </c>
      <c r="D34" s="8">
        <v>2021</v>
      </c>
      <c r="E34" s="8" t="s">
        <v>45</v>
      </c>
      <c r="F34" s="13" t="s">
        <v>24</v>
      </c>
      <c r="G34" s="8" t="s">
        <v>17</v>
      </c>
      <c r="H34" s="8">
        <v>5000</v>
      </c>
      <c r="I34" s="9">
        <v>44864</v>
      </c>
      <c r="J34" s="10"/>
      <c r="K34" s="11"/>
    </row>
    <row r="35" spans="1:11" s="14" customFormat="1" x14ac:dyDescent="0.25">
      <c r="A35" s="16">
        <f t="shared" si="0"/>
        <v>34</v>
      </c>
      <c r="B35" s="8" t="s">
        <v>12</v>
      </c>
      <c r="C35" s="8">
        <v>18525</v>
      </c>
      <c r="D35" s="8">
        <v>2019</v>
      </c>
      <c r="E35" s="8" t="s">
        <v>45</v>
      </c>
      <c r="F35" s="13" t="s">
        <v>24</v>
      </c>
      <c r="G35" s="8" t="s">
        <v>31</v>
      </c>
      <c r="H35" s="8">
        <v>5000</v>
      </c>
      <c r="I35" s="9">
        <v>44864</v>
      </c>
      <c r="J35" s="10"/>
      <c r="K35" s="11"/>
    </row>
    <row r="36" spans="1:11" s="14" customFormat="1" x14ac:dyDescent="0.25">
      <c r="A36" s="16">
        <f t="shared" si="0"/>
        <v>35</v>
      </c>
      <c r="B36" s="8" t="s">
        <v>12</v>
      </c>
      <c r="C36" s="8">
        <v>21322</v>
      </c>
      <c r="D36" s="8">
        <v>2021</v>
      </c>
      <c r="E36" s="8" t="s">
        <v>45</v>
      </c>
      <c r="F36" s="13" t="s">
        <v>24</v>
      </c>
      <c r="G36" s="8" t="s">
        <v>34</v>
      </c>
      <c r="H36" s="8">
        <v>5000</v>
      </c>
      <c r="I36" s="9">
        <v>44864</v>
      </c>
      <c r="J36" s="10"/>
      <c r="K36" s="11"/>
    </row>
    <row r="37" spans="1:11" s="14" customFormat="1" x14ac:dyDescent="0.25">
      <c r="A37" s="16">
        <f t="shared" si="0"/>
        <v>36</v>
      </c>
      <c r="B37" s="8" t="s">
        <v>12</v>
      </c>
      <c r="C37" s="8">
        <v>21662</v>
      </c>
      <c r="D37" s="8">
        <v>2021</v>
      </c>
      <c r="E37" s="8" t="s">
        <v>45</v>
      </c>
      <c r="F37" s="13" t="s">
        <v>24</v>
      </c>
      <c r="G37" s="8" t="s">
        <v>23</v>
      </c>
      <c r="H37" s="8">
        <v>5000</v>
      </c>
      <c r="I37" s="9">
        <v>44864</v>
      </c>
      <c r="J37" s="10"/>
      <c r="K37" s="11"/>
    </row>
    <row r="38" spans="1:11" s="14" customFormat="1" x14ac:dyDescent="0.25">
      <c r="A38" s="16">
        <f t="shared" si="0"/>
        <v>37</v>
      </c>
      <c r="B38" s="8" t="s">
        <v>12</v>
      </c>
      <c r="C38" s="8">
        <v>27928</v>
      </c>
      <c r="D38" s="8">
        <v>2021</v>
      </c>
      <c r="E38" s="8" t="s">
        <v>45</v>
      </c>
      <c r="F38" s="13" t="s">
        <v>24</v>
      </c>
      <c r="G38" s="8" t="s">
        <v>17</v>
      </c>
      <c r="H38" s="8">
        <v>5000</v>
      </c>
      <c r="I38" s="9">
        <v>44864</v>
      </c>
      <c r="J38" s="10"/>
      <c r="K38" s="11"/>
    </row>
    <row r="39" spans="1:11" s="14" customFormat="1" x14ac:dyDescent="0.25">
      <c r="A39" s="16">
        <f t="shared" si="0"/>
        <v>38</v>
      </c>
      <c r="B39" s="8" t="s">
        <v>12</v>
      </c>
      <c r="C39" s="8">
        <v>29651</v>
      </c>
      <c r="D39" s="8">
        <v>2021</v>
      </c>
      <c r="E39" s="8" t="s">
        <v>45</v>
      </c>
      <c r="F39" s="13" t="s">
        <v>24</v>
      </c>
      <c r="G39" s="8" t="s">
        <v>25</v>
      </c>
      <c r="H39" s="8">
        <v>5000</v>
      </c>
      <c r="I39" s="9">
        <v>44864</v>
      </c>
      <c r="J39" s="10"/>
      <c r="K39" s="11"/>
    </row>
    <row r="40" spans="1:11" s="14" customFormat="1" x14ac:dyDescent="0.25">
      <c r="A40" s="16">
        <f t="shared" si="0"/>
        <v>39</v>
      </c>
      <c r="B40" s="8" t="s">
        <v>12</v>
      </c>
      <c r="C40" s="8">
        <v>38319</v>
      </c>
      <c r="D40" s="8">
        <v>2022</v>
      </c>
      <c r="E40" s="8" t="s">
        <v>45</v>
      </c>
      <c r="F40" s="13" t="s">
        <v>24</v>
      </c>
      <c r="G40" s="8" t="s">
        <v>16</v>
      </c>
      <c r="H40" s="8">
        <v>5000</v>
      </c>
      <c r="I40" s="9">
        <v>44864</v>
      </c>
      <c r="J40" s="10"/>
      <c r="K40" s="11"/>
    </row>
    <row r="41" spans="1:11" s="14" customFormat="1" x14ac:dyDescent="0.25">
      <c r="A41" s="16">
        <f t="shared" si="0"/>
        <v>40</v>
      </c>
      <c r="B41" s="8" t="s">
        <v>12</v>
      </c>
      <c r="C41" s="8">
        <v>38320</v>
      </c>
      <c r="D41" s="8">
        <v>2022</v>
      </c>
      <c r="E41" s="8" t="s">
        <v>45</v>
      </c>
      <c r="F41" s="13" t="s">
        <v>24</v>
      </c>
      <c r="G41" s="8" t="s">
        <v>16</v>
      </c>
      <c r="H41" s="8">
        <v>5000</v>
      </c>
      <c r="I41" s="9">
        <v>44864</v>
      </c>
      <c r="J41" s="10"/>
      <c r="K41" s="11"/>
    </row>
    <row r="42" spans="1:11" s="14" customFormat="1" x14ac:dyDescent="0.25">
      <c r="A42" s="16">
        <f t="shared" si="0"/>
        <v>41</v>
      </c>
      <c r="B42" s="8" t="s">
        <v>12</v>
      </c>
      <c r="C42" s="8">
        <v>38323</v>
      </c>
      <c r="D42" s="8">
        <v>2022</v>
      </c>
      <c r="E42" s="8" t="s">
        <v>45</v>
      </c>
      <c r="F42" s="13" t="s">
        <v>24</v>
      </c>
      <c r="G42" s="8" t="s">
        <v>16</v>
      </c>
      <c r="H42" s="8">
        <v>5000</v>
      </c>
      <c r="I42" s="9">
        <v>44864</v>
      </c>
      <c r="J42" s="10"/>
      <c r="K42" s="11"/>
    </row>
    <row r="43" spans="1:11" s="14" customFormat="1" x14ac:dyDescent="0.25">
      <c r="A43" s="16">
        <f t="shared" si="0"/>
        <v>42</v>
      </c>
      <c r="B43" s="8" t="s">
        <v>12</v>
      </c>
      <c r="C43" s="8">
        <v>38332</v>
      </c>
      <c r="D43" s="8">
        <v>2022</v>
      </c>
      <c r="E43" s="8" t="s">
        <v>45</v>
      </c>
      <c r="F43" s="13" t="s">
        <v>24</v>
      </c>
      <c r="G43" s="8" t="s">
        <v>16</v>
      </c>
      <c r="H43" s="8">
        <v>5000</v>
      </c>
      <c r="I43" s="9">
        <v>44864</v>
      </c>
      <c r="J43" s="10"/>
      <c r="K43" s="11"/>
    </row>
    <row r="44" spans="1:11" s="14" customFormat="1" x14ac:dyDescent="0.25">
      <c r="A44" s="16">
        <f t="shared" si="0"/>
        <v>43</v>
      </c>
      <c r="B44" s="8" t="s">
        <v>12</v>
      </c>
      <c r="C44" s="8">
        <v>38371</v>
      </c>
      <c r="D44" s="8">
        <v>2022</v>
      </c>
      <c r="E44" s="8" t="s">
        <v>45</v>
      </c>
      <c r="F44" s="13" t="s">
        <v>24</v>
      </c>
      <c r="G44" s="8" t="s">
        <v>16</v>
      </c>
      <c r="H44" s="8">
        <v>5000</v>
      </c>
      <c r="I44" s="9">
        <v>44864</v>
      </c>
      <c r="J44" s="10"/>
      <c r="K44" s="11"/>
    </row>
    <row r="45" spans="1:11" s="14" customFormat="1" x14ac:dyDescent="0.25">
      <c r="A45" s="16">
        <f t="shared" si="0"/>
        <v>44</v>
      </c>
      <c r="B45" s="8" t="s">
        <v>12</v>
      </c>
      <c r="C45" s="8">
        <v>38637</v>
      </c>
      <c r="D45" s="8">
        <v>2022</v>
      </c>
      <c r="E45" s="8" t="s">
        <v>45</v>
      </c>
      <c r="F45" s="13" t="s">
        <v>24</v>
      </c>
      <c r="G45" s="8" t="s">
        <v>20</v>
      </c>
      <c r="H45" s="8">
        <v>5000</v>
      </c>
      <c r="I45" s="9">
        <v>44864</v>
      </c>
      <c r="J45" s="10"/>
      <c r="K45" s="11"/>
    </row>
    <row r="46" spans="1:11" s="14" customFormat="1" x14ac:dyDescent="0.25">
      <c r="A46" s="16">
        <f t="shared" si="0"/>
        <v>45</v>
      </c>
      <c r="B46" s="8" t="s">
        <v>12</v>
      </c>
      <c r="C46" s="8">
        <v>38702</v>
      </c>
      <c r="D46" s="8">
        <v>2022</v>
      </c>
      <c r="E46" s="8" t="s">
        <v>45</v>
      </c>
      <c r="F46" s="13" t="s">
        <v>24</v>
      </c>
      <c r="G46" s="8" t="s">
        <v>34</v>
      </c>
      <c r="H46" s="8">
        <v>5000</v>
      </c>
      <c r="I46" s="9">
        <v>44864</v>
      </c>
      <c r="J46" s="10"/>
      <c r="K46" s="11"/>
    </row>
    <row r="47" spans="1:11" s="14" customFormat="1" x14ac:dyDescent="0.25">
      <c r="A47" s="16">
        <f t="shared" si="0"/>
        <v>46</v>
      </c>
      <c r="B47" s="8" t="s">
        <v>12</v>
      </c>
      <c r="C47" s="8">
        <v>38889</v>
      </c>
      <c r="D47" s="8">
        <v>2022</v>
      </c>
      <c r="E47" s="8" t="s">
        <v>45</v>
      </c>
      <c r="F47" s="13" t="s">
        <v>24</v>
      </c>
      <c r="G47" s="8" t="s">
        <v>15</v>
      </c>
      <c r="H47" s="8">
        <v>5000</v>
      </c>
      <c r="I47" s="9">
        <v>44864</v>
      </c>
      <c r="J47" s="10"/>
      <c r="K47" s="11"/>
    </row>
    <row r="48" spans="1:11" s="14" customFormat="1" x14ac:dyDescent="0.25">
      <c r="A48" s="16">
        <f t="shared" si="0"/>
        <v>47</v>
      </c>
      <c r="B48" s="8" t="s">
        <v>12</v>
      </c>
      <c r="C48" s="8">
        <v>38907</v>
      </c>
      <c r="D48" s="8">
        <v>2022</v>
      </c>
      <c r="E48" s="8" t="s">
        <v>45</v>
      </c>
      <c r="F48" s="13" t="s">
        <v>24</v>
      </c>
      <c r="G48" s="8" t="s">
        <v>28</v>
      </c>
      <c r="H48" s="8">
        <v>5000</v>
      </c>
      <c r="I48" s="9">
        <v>44864</v>
      </c>
      <c r="J48" s="10"/>
      <c r="K48" s="11"/>
    </row>
    <row r="49" spans="1:11" s="14" customFormat="1" x14ac:dyDescent="0.25">
      <c r="A49" s="16">
        <f t="shared" si="0"/>
        <v>48</v>
      </c>
      <c r="B49" s="8" t="s">
        <v>12</v>
      </c>
      <c r="C49" s="8">
        <v>38970</v>
      </c>
      <c r="D49" s="8">
        <v>2022</v>
      </c>
      <c r="E49" s="8" t="s">
        <v>45</v>
      </c>
      <c r="F49" s="13" t="s">
        <v>24</v>
      </c>
      <c r="G49" s="8" t="s">
        <v>16</v>
      </c>
      <c r="H49" s="8">
        <v>5000</v>
      </c>
      <c r="I49" s="9">
        <v>44864</v>
      </c>
      <c r="J49" s="10"/>
      <c r="K49" s="11"/>
    </row>
    <row r="50" spans="1:11" s="14" customFormat="1" x14ac:dyDescent="0.25">
      <c r="A50" s="16">
        <f t="shared" si="0"/>
        <v>49</v>
      </c>
      <c r="B50" s="8" t="s">
        <v>12</v>
      </c>
      <c r="C50" s="8">
        <v>39100</v>
      </c>
      <c r="D50" s="8">
        <v>2022</v>
      </c>
      <c r="E50" s="8" t="s">
        <v>45</v>
      </c>
      <c r="F50" s="13" t="s">
        <v>24</v>
      </c>
      <c r="G50" s="8" t="s">
        <v>16</v>
      </c>
      <c r="H50" s="8">
        <v>5000</v>
      </c>
      <c r="I50" s="9">
        <v>44864</v>
      </c>
      <c r="J50" s="10"/>
      <c r="K50" s="11"/>
    </row>
    <row r="51" spans="1:11" s="14" customFormat="1" x14ac:dyDescent="0.25">
      <c r="A51" s="16">
        <f t="shared" si="0"/>
        <v>50</v>
      </c>
      <c r="B51" s="8" t="s">
        <v>12</v>
      </c>
      <c r="C51" s="8">
        <v>39109</v>
      </c>
      <c r="D51" s="8">
        <v>2022</v>
      </c>
      <c r="E51" s="8" t="s">
        <v>45</v>
      </c>
      <c r="F51" s="13" t="s">
        <v>24</v>
      </c>
      <c r="G51" s="8" t="s">
        <v>16</v>
      </c>
      <c r="H51" s="8">
        <v>5000</v>
      </c>
      <c r="I51" s="9">
        <v>44864</v>
      </c>
      <c r="J51" s="10"/>
      <c r="K51" s="11"/>
    </row>
    <row r="52" spans="1:11" s="14" customFormat="1" x14ac:dyDescent="0.25">
      <c r="A52" s="16">
        <f t="shared" si="0"/>
        <v>51</v>
      </c>
      <c r="B52" s="8" t="s">
        <v>12</v>
      </c>
      <c r="C52" s="8">
        <v>39178</v>
      </c>
      <c r="D52" s="8">
        <v>2022</v>
      </c>
      <c r="E52" s="8" t="s">
        <v>45</v>
      </c>
      <c r="F52" s="13" t="s">
        <v>24</v>
      </c>
      <c r="G52" s="8" t="s">
        <v>16</v>
      </c>
      <c r="H52" s="8">
        <v>5000</v>
      </c>
      <c r="I52" s="9">
        <v>44864</v>
      </c>
      <c r="J52" s="10"/>
      <c r="K52" s="11"/>
    </row>
    <row r="53" spans="1:11" s="14" customFormat="1" x14ac:dyDescent="0.25">
      <c r="A53" s="16">
        <f t="shared" si="0"/>
        <v>52</v>
      </c>
      <c r="B53" s="8" t="s">
        <v>12</v>
      </c>
      <c r="C53" s="8">
        <v>39196</v>
      </c>
      <c r="D53" s="8">
        <v>2022</v>
      </c>
      <c r="E53" s="8" t="s">
        <v>45</v>
      </c>
      <c r="F53" s="13" t="s">
        <v>24</v>
      </c>
      <c r="G53" s="8" t="s">
        <v>28</v>
      </c>
      <c r="H53" s="8">
        <v>5000</v>
      </c>
      <c r="I53" s="9">
        <v>44864</v>
      </c>
      <c r="J53" s="10"/>
      <c r="K53" s="11"/>
    </row>
    <row r="54" spans="1:11" s="14" customFormat="1" x14ac:dyDescent="0.25">
      <c r="A54" s="16">
        <f t="shared" si="0"/>
        <v>53</v>
      </c>
      <c r="B54" s="8" t="s">
        <v>12</v>
      </c>
      <c r="C54" s="8">
        <v>39201</v>
      </c>
      <c r="D54" s="8">
        <v>2022</v>
      </c>
      <c r="E54" s="8" t="s">
        <v>45</v>
      </c>
      <c r="F54" s="13" t="s">
        <v>24</v>
      </c>
      <c r="G54" s="8" t="s">
        <v>16</v>
      </c>
      <c r="H54" s="8">
        <v>5000</v>
      </c>
      <c r="I54" s="9">
        <v>44864</v>
      </c>
      <c r="J54" s="10"/>
      <c r="K54" s="11"/>
    </row>
    <row r="55" spans="1:11" s="14" customFormat="1" x14ac:dyDescent="0.25">
      <c r="A55" s="16">
        <f t="shared" si="0"/>
        <v>54</v>
      </c>
      <c r="B55" s="8" t="s">
        <v>12</v>
      </c>
      <c r="C55" s="8">
        <v>39337</v>
      </c>
      <c r="D55" s="8">
        <v>2022</v>
      </c>
      <c r="E55" s="8" t="s">
        <v>45</v>
      </c>
      <c r="F55" s="13" t="s">
        <v>24</v>
      </c>
      <c r="G55" s="8" t="s">
        <v>16</v>
      </c>
      <c r="H55" s="8">
        <v>5000</v>
      </c>
      <c r="I55" s="9">
        <v>44864</v>
      </c>
      <c r="J55" s="10"/>
      <c r="K55" s="11"/>
    </row>
    <row r="56" spans="1:11" s="14" customFormat="1" x14ac:dyDescent="0.25">
      <c r="A56" s="16">
        <f t="shared" si="0"/>
        <v>55</v>
      </c>
      <c r="B56" s="8" t="s">
        <v>12</v>
      </c>
      <c r="C56" s="8">
        <v>39375</v>
      </c>
      <c r="D56" s="8">
        <v>2022</v>
      </c>
      <c r="E56" s="8" t="s">
        <v>45</v>
      </c>
      <c r="F56" s="13" t="s">
        <v>24</v>
      </c>
      <c r="G56" s="8" t="s">
        <v>16</v>
      </c>
      <c r="H56" s="8">
        <v>5000</v>
      </c>
      <c r="I56" s="9">
        <v>44864</v>
      </c>
      <c r="J56" s="10"/>
      <c r="K56" s="11"/>
    </row>
    <row r="57" spans="1:11" s="14" customFormat="1" x14ac:dyDescent="0.25">
      <c r="A57" s="16">
        <f t="shared" si="0"/>
        <v>56</v>
      </c>
      <c r="B57" s="8" t="s">
        <v>12</v>
      </c>
      <c r="C57" s="8">
        <v>39501</v>
      </c>
      <c r="D57" s="8">
        <v>2022</v>
      </c>
      <c r="E57" s="8" t="s">
        <v>45</v>
      </c>
      <c r="F57" s="13" t="s">
        <v>24</v>
      </c>
      <c r="G57" s="8" t="s">
        <v>16</v>
      </c>
      <c r="H57" s="8">
        <v>5000</v>
      </c>
      <c r="I57" s="9">
        <v>44864</v>
      </c>
      <c r="J57" s="10"/>
      <c r="K57" s="11"/>
    </row>
    <row r="58" spans="1:11" s="14" customFormat="1" x14ac:dyDescent="0.25">
      <c r="A58" s="16">
        <f t="shared" si="0"/>
        <v>57</v>
      </c>
      <c r="B58" s="8" t="s">
        <v>12</v>
      </c>
      <c r="C58" s="8">
        <v>39504</v>
      </c>
      <c r="D58" s="8">
        <v>2022</v>
      </c>
      <c r="E58" s="8" t="s">
        <v>45</v>
      </c>
      <c r="F58" s="13" t="s">
        <v>24</v>
      </c>
      <c r="G58" s="8" t="s">
        <v>16</v>
      </c>
      <c r="H58" s="8">
        <v>5000</v>
      </c>
      <c r="I58" s="9">
        <v>44864</v>
      </c>
      <c r="J58" s="10"/>
      <c r="K58" s="11"/>
    </row>
    <row r="59" spans="1:11" s="14" customFormat="1" x14ac:dyDescent="0.25">
      <c r="A59" s="16">
        <f t="shared" si="0"/>
        <v>58</v>
      </c>
      <c r="B59" s="8" t="s">
        <v>12</v>
      </c>
      <c r="C59" s="8">
        <v>39505</v>
      </c>
      <c r="D59" s="8">
        <v>2022</v>
      </c>
      <c r="E59" s="8" t="s">
        <v>45</v>
      </c>
      <c r="F59" s="13" t="s">
        <v>24</v>
      </c>
      <c r="G59" s="8" t="s">
        <v>16</v>
      </c>
      <c r="H59" s="8">
        <v>5000</v>
      </c>
      <c r="I59" s="9">
        <v>44864</v>
      </c>
      <c r="J59" s="10"/>
      <c r="K59" s="11"/>
    </row>
    <row r="60" spans="1:11" s="14" customFormat="1" x14ac:dyDescent="0.25">
      <c r="A60" s="16">
        <f t="shared" si="0"/>
        <v>59</v>
      </c>
      <c r="B60" s="8" t="s">
        <v>12</v>
      </c>
      <c r="C60" s="8">
        <v>39906</v>
      </c>
      <c r="D60" s="8">
        <v>2022</v>
      </c>
      <c r="E60" s="8" t="s">
        <v>45</v>
      </c>
      <c r="F60" s="13" t="s">
        <v>24</v>
      </c>
      <c r="G60" s="8" t="s">
        <v>16</v>
      </c>
      <c r="H60" s="8">
        <v>5000</v>
      </c>
      <c r="I60" s="9">
        <v>44864</v>
      </c>
      <c r="J60" s="10"/>
      <c r="K60" s="11"/>
    </row>
    <row r="61" spans="1:11" s="14" customFormat="1" x14ac:dyDescent="0.25">
      <c r="A61" s="16">
        <f t="shared" si="0"/>
        <v>60</v>
      </c>
      <c r="B61" s="8" t="s">
        <v>12</v>
      </c>
      <c r="C61" s="8">
        <v>39966</v>
      </c>
      <c r="D61" s="8">
        <v>2022</v>
      </c>
      <c r="E61" s="8" t="s">
        <v>45</v>
      </c>
      <c r="F61" s="13" t="s">
        <v>24</v>
      </c>
      <c r="G61" s="8" t="s">
        <v>28</v>
      </c>
      <c r="H61" s="8">
        <v>5000</v>
      </c>
      <c r="I61" s="9">
        <v>44864</v>
      </c>
      <c r="J61" s="10"/>
      <c r="K61" s="11"/>
    </row>
    <row r="62" spans="1:11" s="14" customFormat="1" x14ac:dyDescent="0.25">
      <c r="A62" s="16">
        <f t="shared" si="0"/>
        <v>61</v>
      </c>
      <c r="B62" s="8" t="s">
        <v>12</v>
      </c>
      <c r="C62" s="8">
        <v>39967</v>
      </c>
      <c r="D62" s="8">
        <v>2022</v>
      </c>
      <c r="E62" s="8" t="s">
        <v>45</v>
      </c>
      <c r="F62" s="13" t="s">
        <v>24</v>
      </c>
      <c r="G62" s="8" t="s">
        <v>16</v>
      </c>
      <c r="H62" s="8">
        <v>5000</v>
      </c>
      <c r="I62" s="9">
        <v>44864</v>
      </c>
      <c r="J62" s="10"/>
      <c r="K62" s="11"/>
    </row>
    <row r="63" spans="1:11" s="14" customFormat="1" x14ac:dyDescent="0.25">
      <c r="A63" s="16">
        <f t="shared" si="0"/>
        <v>62</v>
      </c>
      <c r="B63" s="8" t="s">
        <v>12</v>
      </c>
      <c r="C63" s="8">
        <v>39986</v>
      </c>
      <c r="D63" s="8">
        <v>2022</v>
      </c>
      <c r="E63" s="8" t="s">
        <v>45</v>
      </c>
      <c r="F63" s="13" t="s">
        <v>24</v>
      </c>
      <c r="G63" s="8" t="s">
        <v>16</v>
      </c>
      <c r="H63" s="8">
        <v>5000</v>
      </c>
      <c r="I63" s="9">
        <v>44864</v>
      </c>
      <c r="J63" s="10"/>
      <c r="K63" s="11"/>
    </row>
    <row r="64" spans="1:11" s="14" customFormat="1" x14ac:dyDescent="0.25">
      <c r="A64" s="16">
        <f t="shared" si="0"/>
        <v>63</v>
      </c>
      <c r="B64" s="8" t="s">
        <v>12</v>
      </c>
      <c r="C64" s="8">
        <v>6187</v>
      </c>
      <c r="D64" s="8">
        <v>2021</v>
      </c>
      <c r="E64" s="8" t="s">
        <v>45</v>
      </c>
      <c r="F64" s="8" t="s">
        <v>24</v>
      </c>
      <c r="G64" s="8" t="s">
        <v>16</v>
      </c>
      <c r="H64" s="8">
        <v>5000</v>
      </c>
      <c r="I64" s="9">
        <v>44864</v>
      </c>
      <c r="J64" s="10"/>
      <c r="K64" s="11"/>
    </row>
    <row r="65" spans="1:11" s="14" customFormat="1" x14ac:dyDescent="0.25">
      <c r="A65" s="16">
        <f t="shared" si="0"/>
        <v>64</v>
      </c>
      <c r="B65" s="8" t="s">
        <v>12</v>
      </c>
      <c r="C65" s="8">
        <v>17282</v>
      </c>
      <c r="D65" s="8">
        <v>2021</v>
      </c>
      <c r="E65" s="8" t="s">
        <v>45</v>
      </c>
      <c r="F65" s="8" t="s">
        <v>24</v>
      </c>
      <c r="G65" s="8" t="s">
        <v>16</v>
      </c>
      <c r="H65" s="8">
        <v>5000</v>
      </c>
      <c r="I65" s="9">
        <v>44864</v>
      </c>
      <c r="J65" s="10"/>
      <c r="K65" s="11"/>
    </row>
    <row r="66" spans="1:11" s="14" customFormat="1" x14ac:dyDescent="0.25">
      <c r="A66" s="16">
        <f t="shared" si="0"/>
        <v>65</v>
      </c>
      <c r="B66" s="8" t="s">
        <v>12</v>
      </c>
      <c r="C66" s="8">
        <v>38491</v>
      </c>
      <c r="D66" s="8">
        <v>2022</v>
      </c>
      <c r="E66" s="8" t="s">
        <v>45</v>
      </c>
      <c r="F66" s="8" t="s">
        <v>24</v>
      </c>
      <c r="G66" s="8" t="s">
        <v>16</v>
      </c>
      <c r="H66" s="8">
        <v>5000</v>
      </c>
      <c r="I66" s="9">
        <v>44864</v>
      </c>
      <c r="J66" s="10"/>
      <c r="K66" s="11"/>
    </row>
    <row r="67" spans="1:11" s="14" customFormat="1" x14ac:dyDescent="0.25">
      <c r="A67" s="16">
        <f t="shared" si="0"/>
        <v>66</v>
      </c>
      <c r="B67" s="8" t="s">
        <v>11</v>
      </c>
      <c r="C67" s="8">
        <v>1528</v>
      </c>
      <c r="D67" s="8">
        <v>2022</v>
      </c>
      <c r="E67" s="8" t="s">
        <v>45</v>
      </c>
      <c r="F67" s="8" t="s">
        <v>13</v>
      </c>
      <c r="G67" s="8" t="s">
        <v>34</v>
      </c>
      <c r="H67" s="8">
        <v>10000</v>
      </c>
      <c r="I67" s="9">
        <v>44864</v>
      </c>
      <c r="J67" s="10"/>
      <c r="K67" s="11"/>
    </row>
    <row r="68" spans="1:11" s="14" customFormat="1" x14ac:dyDescent="0.25">
      <c r="A68" s="16">
        <f t="shared" ref="A68:A131" si="1">A67+1</f>
        <v>67</v>
      </c>
      <c r="B68" s="8" t="s">
        <v>12</v>
      </c>
      <c r="C68" s="8">
        <v>35180</v>
      </c>
      <c r="D68" s="8">
        <v>2022</v>
      </c>
      <c r="E68" s="8" t="s">
        <v>45</v>
      </c>
      <c r="F68" s="8" t="s">
        <v>13</v>
      </c>
      <c r="G68" s="8" t="s">
        <v>23</v>
      </c>
      <c r="H68" s="8">
        <v>10000</v>
      </c>
      <c r="I68" s="9">
        <v>44864</v>
      </c>
      <c r="J68" s="10"/>
      <c r="K68" s="11"/>
    </row>
    <row r="69" spans="1:11" s="14" customFormat="1" x14ac:dyDescent="0.25">
      <c r="A69" s="16">
        <f t="shared" si="1"/>
        <v>68</v>
      </c>
      <c r="B69" s="8" t="s">
        <v>12</v>
      </c>
      <c r="C69" s="8">
        <v>32252</v>
      </c>
      <c r="D69" s="8">
        <v>2022</v>
      </c>
      <c r="E69" s="8" t="s">
        <v>45</v>
      </c>
      <c r="F69" s="8" t="s">
        <v>13</v>
      </c>
      <c r="G69" s="8" t="s">
        <v>30</v>
      </c>
      <c r="H69" s="8">
        <v>10000</v>
      </c>
      <c r="I69" s="9">
        <v>44864</v>
      </c>
      <c r="J69" s="10"/>
      <c r="K69" s="11"/>
    </row>
    <row r="70" spans="1:11" s="14" customFormat="1" x14ac:dyDescent="0.25">
      <c r="A70" s="16">
        <f t="shared" si="1"/>
        <v>69</v>
      </c>
      <c r="B70" s="8" t="s">
        <v>12</v>
      </c>
      <c r="C70" s="8">
        <v>33395</v>
      </c>
      <c r="D70" s="8">
        <v>2022</v>
      </c>
      <c r="E70" s="8" t="s">
        <v>45</v>
      </c>
      <c r="F70" s="8" t="s">
        <v>13</v>
      </c>
      <c r="G70" s="8" t="s">
        <v>16</v>
      </c>
      <c r="H70" s="8">
        <v>10000</v>
      </c>
      <c r="I70" s="9">
        <v>44864</v>
      </c>
      <c r="J70" s="10"/>
      <c r="K70" s="11"/>
    </row>
    <row r="71" spans="1:11" s="14" customFormat="1" x14ac:dyDescent="0.25">
      <c r="A71" s="16">
        <f t="shared" si="1"/>
        <v>70</v>
      </c>
      <c r="B71" s="8" t="s">
        <v>12</v>
      </c>
      <c r="C71" s="8">
        <v>35321</v>
      </c>
      <c r="D71" s="8">
        <v>2022</v>
      </c>
      <c r="E71" s="8" t="s">
        <v>45</v>
      </c>
      <c r="F71" s="8" t="s">
        <v>14</v>
      </c>
      <c r="G71" s="8" t="s">
        <v>16</v>
      </c>
      <c r="H71" s="8">
        <v>12000</v>
      </c>
      <c r="I71" s="9">
        <v>44864</v>
      </c>
      <c r="J71" s="10"/>
      <c r="K71" s="11"/>
    </row>
    <row r="72" spans="1:11" s="14" customFormat="1" x14ac:dyDescent="0.25">
      <c r="A72" s="16">
        <f t="shared" si="1"/>
        <v>71</v>
      </c>
      <c r="B72" s="8" t="s">
        <v>11</v>
      </c>
      <c r="C72" s="8">
        <v>1595</v>
      </c>
      <c r="D72" s="8">
        <v>2022</v>
      </c>
      <c r="E72" s="8" t="s">
        <v>45</v>
      </c>
      <c r="F72" s="8" t="s">
        <v>13</v>
      </c>
      <c r="G72" s="8" t="s">
        <v>23</v>
      </c>
      <c r="H72" s="8">
        <v>10000</v>
      </c>
      <c r="I72" s="9">
        <v>44864</v>
      </c>
      <c r="J72" s="10"/>
      <c r="K72" s="11"/>
    </row>
    <row r="73" spans="1:11" s="14" customFormat="1" x14ac:dyDescent="0.25">
      <c r="A73" s="16">
        <f t="shared" si="1"/>
        <v>72</v>
      </c>
      <c r="B73" s="8" t="s">
        <v>12</v>
      </c>
      <c r="C73" s="8">
        <v>28942</v>
      </c>
      <c r="D73" s="8">
        <v>2022</v>
      </c>
      <c r="E73" s="8" t="s">
        <v>45</v>
      </c>
      <c r="F73" s="8" t="s">
        <v>13</v>
      </c>
      <c r="G73" s="8" t="s">
        <v>33</v>
      </c>
      <c r="H73" s="8">
        <v>10000</v>
      </c>
      <c r="I73" s="9">
        <v>44864</v>
      </c>
      <c r="J73" s="10"/>
      <c r="K73" s="11"/>
    </row>
    <row r="74" spans="1:11" s="14" customFormat="1" x14ac:dyDescent="0.25">
      <c r="A74" s="16">
        <f t="shared" si="1"/>
        <v>73</v>
      </c>
      <c r="B74" s="8" t="s">
        <v>12</v>
      </c>
      <c r="C74" s="8">
        <v>34620</v>
      </c>
      <c r="D74" s="8">
        <v>2022</v>
      </c>
      <c r="E74" s="8" t="s">
        <v>45</v>
      </c>
      <c r="F74" s="8" t="s">
        <v>13</v>
      </c>
      <c r="G74" s="8" t="s">
        <v>17</v>
      </c>
      <c r="H74" s="8">
        <v>10000</v>
      </c>
      <c r="I74" s="9">
        <v>44864</v>
      </c>
      <c r="J74" s="10"/>
      <c r="K74" s="11"/>
    </row>
    <row r="75" spans="1:11" s="14" customFormat="1" x14ac:dyDescent="0.25">
      <c r="A75" s="16">
        <f t="shared" si="1"/>
        <v>74</v>
      </c>
      <c r="B75" s="8" t="s">
        <v>12</v>
      </c>
      <c r="C75" s="8">
        <v>33042</v>
      </c>
      <c r="D75" s="8">
        <v>2022</v>
      </c>
      <c r="E75" s="8" t="s">
        <v>45</v>
      </c>
      <c r="F75" s="8" t="s">
        <v>13</v>
      </c>
      <c r="G75" s="8" t="s">
        <v>29</v>
      </c>
      <c r="H75" s="8">
        <v>10000</v>
      </c>
      <c r="I75" s="9">
        <v>44864</v>
      </c>
      <c r="J75" s="10"/>
      <c r="K75" s="11"/>
    </row>
    <row r="76" spans="1:11" s="14" customFormat="1" x14ac:dyDescent="0.25">
      <c r="A76" s="16">
        <f t="shared" si="1"/>
        <v>75</v>
      </c>
      <c r="B76" s="8" t="s">
        <v>12</v>
      </c>
      <c r="C76" s="8">
        <v>6221</v>
      </c>
      <c r="D76" s="8">
        <v>2018</v>
      </c>
      <c r="E76" s="8" t="s">
        <v>45</v>
      </c>
      <c r="F76" s="8" t="s">
        <v>14</v>
      </c>
      <c r="G76" s="8" t="s">
        <v>23</v>
      </c>
      <c r="H76" s="8">
        <v>12000</v>
      </c>
      <c r="I76" s="9">
        <v>44864</v>
      </c>
      <c r="J76" s="10"/>
      <c r="K76" s="11"/>
    </row>
    <row r="77" spans="1:11" s="14" customFormat="1" x14ac:dyDescent="0.25">
      <c r="A77" s="16">
        <f t="shared" si="1"/>
        <v>76</v>
      </c>
      <c r="B77" s="8" t="s">
        <v>46</v>
      </c>
      <c r="C77" s="8">
        <v>201</v>
      </c>
      <c r="D77" s="8">
        <v>2006</v>
      </c>
      <c r="E77" s="8" t="s">
        <v>47</v>
      </c>
      <c r="F77" s="13" t="s">
        <v>24</v>
      </c>
      <c r="G77" s="8" t="s">
        <v>17</v>
      </c>
      <c r="H77" s="8">
        <v>5000</v>
      </c>
      <c r="I77" s="9">
        <v>44895</v>
      </c>
      <c r="J77" s="10"/>
      <c r="K77" s="11"/>
    </row>
    <row r="78" spans="1:11" s="14" customFormat="1" x14ac:dyDescent="0.25">
      <c r="A78" s="16">
        <f t="shared" si="1"/>
        <v>77</v>
      </c>
      <c r="B78" s="8" t="s">
        <v>12</v>
      </c>
      <c r="C78" s="8">
        <v>429</v>
      </c>
      <c r="D78" s="8">
        <v>2022</v>
      </c>
      <c r="E78" s="8" t="s">
        <v>47</v>
      </c>
      <c r="F78" s="13" t="s">
        <v>24</v>
      </c>
      <c r="G78" s="8" t="s">
        <v>26</v>
      </c>
      <c r="H78" s="8">
        <v>5000</v>
      </c>
      <c r="I78" s="9">
        <v>44895</v>
      </c>
      <c r="J78" s="10"/>
      <c r="K78" s="11"/>
    </row>
    <row r="79" spans="1:11" s="14" customFormat="1" x14ac:dyDescent="0.25">
      <c r="A79" s="16">
        <f t="shared" si="1"/>
        <v>78</v>
      </c>
      <c r="B79" s="8" t="s">
        <v>32</v>
      </c>
      <c r="C79" s="8">
        <v>642</v>
      </c>
      <c r="D79" s="8">
        <v>2006</v>
      </c>
      <c r="E79" s="8" t="s">
        <v>47</v>
      </c>
      <c r="F79" s="13" t="s">
        <v>24</v>
      </c>
      <c r="G79" s="8" t="s">
        <v>30</v>
      </c>
      <c r="H79" s="8">
        <v>5000</v>
      </c>
      <c r="I79" s="9">
        <v>44895</v>
      </c>
      <c r="J79" s="10"/>
      <c r="K79" s="11"/>
    </row>
    <row r="80" spans="1:11" s="14" customFormat="1" x14ac:dyDescent="0.25">
      <c r="A80" s="16">
        <f t="shared" si="1"/>
        <v>79</v>
      </c>
      <c r="B80" s="8" t="s">
        <v>12</v>
      </c>
      <c r="C80" s="8">
        <v>874</v>
      </c>
      <c r="D80" s="8">
        <v>2020</v>
      </c>
      <c r="E80" s="8" t="s">
        <v>47</v>
      </c>
      <c r="F80" s="13" t="s">
        <v>24</v>
      </c>
      <c r="G80" s="8" t="s">
        <v>28</v>
      </c>
      <c r="H80" s="8">
        <v>5000</v>
      </c>
      <c r="I80" s="9">
        <v>44895</v>
      </c>
      <c r="J80" s="10"/>
      <c r="K80" s="11"/>
    </row>
    <row r="81" spans="1:11" s="14" customFormat="1" x14ac:dyDescent="0.25">
      <c r="A81" s="16">
        <f t="shared" si="1"/>
        <v>80</v>
      </c>
      <c r="B81" s="8" t="s">
        <v>11</v>
      </c>
      <c r="C81" s="8">
        <v>1595</v>
      </c>
      <c r="D81" s="8">
        <v>2022</v>
      </c>
      <c r="E81" s="8" t="s">
        <v>47</v>
      </c>
      <c r="F81" s="13" t="s">
        <v>24</v>
      </c>
      <c r="G81" s="8" t="s">
        <v>23</v>
      </c>
      <c r="H81" s="8">
        <v>5000</v>
      </c>
      <c r="I81" s="9">
        <v>44895</v>
      </c>
      <c r="J81" s="10"/>
      <c r="K81" s="11"/>
    </row>
    <row r="82" spans="1:11" s="14" customFormat="1" x14ac:dyDescent="0.25">
      <c r="A82" s="16">
        <f t="shared" si="1"/>
        <v>81</v>
      </c>
      <c r="B82" s="8" t="s">
        <v>12</v>
      </c>
      <c r="C82" s="8">
        <v>1803</v>
      </c>
      <c r="D82" s="8">
        <v>2014</v>
      </c>
      <c r="E82" s="8" t="s">
        <v>47</v>
      </c>
      <c r="F82" s="13" t="s">
        <v>24</v>
      </c>
      <c r="G82" s="8" t="s">
        <v>26</v>
      </c>
      <c r="H82" s="8">
        <v>5000</v>
      </c>
      <c r="I82" s="9">
        <v>44895</v>
      </c>
      <c r="J82" s="10"/>
      <c r="K82" s="11"/>
    </row>
    <row r="83" spans="1:11" s="14" customFormat="1" x14ac:dyDescent="0.25">
      <c r="A83" s="16">
        <f t="shared" si="1"/>
        <v>82</v>
      </c>
      <c r="B83" s="8" t="s">
        <v>12</v>
      </c>
      <c r="C83" s="8">
        <v>2371</v>
      </c>
      <c r="D83" s="8">
        <v>2015</v>
      </c>
      <c r="E83" s="8" t="s">
        <v>47</v>
      </c>
      <c r="F83" s="13" t="s">
        <v>24</v>
      </c>
      <c r="G83" s="8" t="s">
        <v>33</v>
      </c>
      <c r="H83" s="8">
        <v>5000</v>
      </c>
      <c r="I83" s="9">
        <v>44895</v>
      </c>
      <c r="J83" s="10"/>
      <c r="K83" s="11"/>
    </row>
    <row r="84" spans="1:11" s="14" customFormat="1" x14ac:dyDescent="0.25">
      <c r="A84" s="16">
        <f t="shared" si="1"/>
        <v>83</v>
      </c>
      <c r="B84" s="8" t="s">
        <v>12</v>
      </c>
      <c r="C84" s="8">
        <v>3379</v>
      </c>
      <c r="D84" s="8">
        <v>2006</v>
      </c>
      <c r="E84" s="8" t="s">
        <v>47</v>
      </c>
      <c r="F84" s="13" t="s">
        <v>24</v>
      </c>
      <c r="G84" s="8" t="s">
        <v>48</v>
      </c>
      <c r="H84" s="8">
        <v>5000</v>
      </c>
      <c r="I84" s="9">
        <v>44895</v>
      </c>
      <c r="J84" s="10"/>
      <c r="K84" s="11"/>
    </row>
    <row r="85" spans="1:11" s="14" customFormat="1" x14ac:dyDescent="0.25">
      <c r="A85" s="16">
        <f t="shared" si="1"/>
        <v>84</v>
      </c>
      <c r="B85" s="8" t="s">
        <v>12</v>
      </c>
      <c r="C85" s="8">
        <v>3646</v>
      </c>
      <c r="D85" s="8">
        <v>2017</v>
      </c>
      <c r="E85" s="8" t="s">
        <v>47</v>
      </c>
      <c r="F85" s="13" t="s">
        <v>24</v>
      </c>
      <c r="G85" s="8" t="s">
        <v>16</v>
      </c>
      <c r="H85" s="8">
        <v>5000</v>
      </c>
      <c r="I85" s="9">
        <v>44895</v>
      </c>
      <c r="J85" s="10"/>
      <c r="K85" s="11"/>
    </row>
    <row r="86" spans="1:11" s="14" customFormat="1" x14ac:dyDescent="0.25">
      <c r="A86" s="16">
        <f t="shared" si="1"/>
        <v>85</v>
      </c>
      <c r="B86" s="8" t="s">
        <v>12</v>
      </c>
      <c r="C86" s="8">
        <v>4791</v>
      </c>
      <c r="D86" s="8">
        <v>2021</v>
      </c>
      <c r="E86" s="8" t="s">
        <v>47</v>
      </c>
      <c r="F86" s="13" t="s">
        <v>24</v>
      </c>
      <c r="G86" s="8" t="s">
        <v>16</v>
      </c>
      <c r="H86" s="8">
        <v>5000</v>
      </c>
      <c r="I86" s="9">
        <v>44895</v>
      </c>
      <c r="J86" s="10"/>
      <c r="K86" s="11"/>
    </row>
    <row r="87" spans="1:11" s="14" customFormat="1" x14ac:dyDescent="0.25">
      <c r="A87" s="16">
        <f t="shared" si="1"/>
        <v>86</v>
      </c>
      <c r="B87" s="8" t="s">
        <v>12</v>
      </c>
      <c r="C87" s="8">
        <v>5447</v>
      </c>
      <c r="D87" s="8">
        <v>2014</v>
      </c>
      <c r="E87" s="8" t="s">
        <v>47</v>
      </c>
      <c r="F87" s="13" t="s">
        <v>24</v>
      </c>
      <c r="G87" s="8" t="s">
        <v>22</v>
      </c>
      <c r="H87" s="8">
        <v>5000</v>
      </c>
      <c r="I87" s="9">
        <v>44895</v>
      </c>
      <c r="J87" s="10"/>
      <c r="K87" s="11"/>
    </row>
    <row r="88" spans="1:11" s="14" customFormat="1" x14ac:dyDescent="0.25">
      <c r="A88" s="16">
        <f t="shared" si="1"/>
        <v>87</v>
      </c>
      <c r="B88" s="8" t="s">
        <v>12</v>
      </c>
      <c r="C88" s="8">
        <v>6221</v>
      </c>
      <c r="D88" s="8">
        <v>2018</v>
      </c>
      <c r="E88" s="8" t="s">
        <v>47</v>
      </c>
      <c r="F88" s="13" t="s">
        <v>24</v>
      </c>
      <c r="G88" s="8" t="s">
        <v>23</v>
      </c>
      <c r="H88" s="8">
        <v>5000</v>
      </c>
      <c r="I88" s="9">
        <v>44895</v>
      </c>
      <c r="J88" s="10"/>
      <c r="K88" s="11"/>
    </row>
    <row r="89" spans="1:11" s="14" customFormat="1" x14ac:dyDescent="0.25">
      <c r="A89" s="16">
        <f t="shared" si="1"/>
        <v>88</v>
      </c>
      <c r="B89" s="8" t="s">
        <v>12</v>
      </c>
      <c r="C89" s="8">
        <v>6761</v>
      </c>
      <c r="D89" s="8">
        <v>2021</v>
      </c>
      <c r="E89" s="8" t="s">
        <v>47</v>
      </c>
      <c r="F89" s="13" t="s">
        <v>24</v>
      </c>
      <c r="G89" s="8" t="s">
        <v>25</v>
      </c>
      <c r="H89" s="8">
        <v>5000</v>
      </c>
      <c r="I89" s="9">
        <v>44895</v>
      </c>
      <c r="J89" s="10"/>
      <c r="K89" s="11"/>
    </row>
    <row r="90" spans="1:11" s="14" customFormat="1" x14ac:dyDescent="0.25">
      <c r="A90" s="16">
        <f t="shared" si="1"/>
        <v>89</v>
      </c>
      <c r="B90" s="8" t="s">
        <v>12</v>
      </c>
      <c r="C90" s="8">
        <v>6860</v>
      </c>
      <c r="D90" s="8">
        <v>2021</v>
      </c>
      <c r="E90" s="8" t="s">
        <v>47</v>
      </c>
      <c r="F90" s="13" t="s">
        <v>24</v>
      </c>
      <c r="G90" s="8" t="s">
        <v>25</v>
      </c>
      <c r="H90" s="8">
        <v>5000</v>
      </c>
      <c r="I90" s="9">
        <v>44895</v>
      </c>
      <c r="J90" s="10"/>
      <c r="K90" s="11"/>
    </row>
    <row r="91" spans="1:11" s="14" customFormat="1" x14ac:dyDescent="0.25">
      <c r="A91" s="16">
        <f t="shared" si="1"/>
        <v>90</v>
      </c>
      <c r="B91" s="8" t="s">
        <v>12</v>
      </c>
      <c r="C91" s="8">
        <v>6883</v>
      </c>
      <c r="D91" s="8">
        <v>2021</v>
      </c>
      <c r="E91" s="8" t="s">
        <v>47</v>
      </c>
      <c r="F91" s="13" t="s">
        <v>24</v>
      </c>
      <c r="G91" s="8" t="s">
        <v>25</v>
      </c>
      <c r="H91" s="8">
        <v>5000</v>
      </c>
      <c r="I91" s="9">
        <v>44895</v>
      </c>
      <c r="J91" s="10"/>
      <c r="K91" s="11"/>
    </row>
    <row r="92" spans="1:11" s="14" customFormat="1" x14ac:dyDescent="0.25">
      <c r="A92" s="16">
        <f t="shared" si="1"/>
        <v>91</v>
      </c>
      <c r="B92" s="8" t="s">
        <v>12</v>
      </c>
      <c r="C92" s="8">
        <v>6901</v>
      </c>
      <c r="D92" s="8">
        <v>2021</v>
      </c>
      <c r="E92" s="8" t="s">
        <v>47</v>
      </c>
      <c r="F92" s="13" t="s">
        <v>24</v>
      </c>
      <c r="G92" s="8" t="s">
        <v>25</v>
      </c>
      <c r="H92" s="8">
        <v>5000</v>
      </c>
      <c r="I92" s="9">
        <v>44895</v>
      </c>
      <c r="J92" s="10"/>
      <c r="K92" s="11"/>
    </row>
    <row r="93" spans="1:11" s="14" customFormat="1" x14ac:dyDescent="0.25">
      <c r="A93" s="16">
        <f t="shared" si="1"/>
        <v>92</v>
      </c>
      <c r="B93" s="8" t="s">
        <v>12</v>
      </c>
      <c r="C93" s="8">
        <v>7792</v>
      </c>
      <c r="D93" s="8">
        <v>2022</v>
      </c>
      <c r="E93" s="8" t="s">
        <v>47</v>
      </c>
      <c r="F93" s="13" t="s">
        <v>24</v>
      </c>
      <c r="G93" s="8" t="s">
        <v>27</v>
      </c>
      <c r="H93" s="8">
        <v>5000</v>
      </c>
      <c r="I93" s="9">
        <v>44895</v>
      </c>
      <c r="J93" s="10"/>
      <c r="K93" s="11"/>
    </row>
    <row r="94" spans="1:11" s="14" customFormat="1" x14ac:dyDescent="0.25">
      <c r="A94" s="16">
        <f t="shared" si="1"/>
        <v>93</v>
      </c>
      <c r="B94" s="8" t="s">
        <v>12</v>
      </c>
      <c r="C94" s="8">
        <v>8140</v>
      </c>
      <c r="D94" s="8">
        <v>2009</v>
      </c>
      <c r="E94" s="8" t="s">
        <v>47</v>
      </c>
      <c r="F94" s="13" t="s">
        <v>24</v>
      </c>
      <c r="G94" s="8" t="s">
        <v>15</v>
      </c>
      <c r="H94" s="8">
        <v>5000</v>
      </c>
      <c r="I94" s="9">
        <v>44895</v>
      </c>
      <c r="J94" s="10"/>
      <c r="K94" s="11"/>
    </row>
    <row r="95" spans="1:11" s="14" customFormat="1" x14ac:dyDescent="0.25">
      <c r="A95" s="16">
        <f t="shared" si="1"/>
        <v>94</v>
      </c>
      <c r="B95" s="8" t="s">
        <v>12</v>
      </c>
      <c r="C95" s="8">
        <v>8439</v>
      </c>
      <c r="D95" s="8">
        <v>2022</v>
      </c>
      <c r="E95" s="8" t="s">
        <v>47</v>
      </c>
      <c r="F95" s="13" t="s">
        <v>24</v>
      </c>
      <c r="G95" s="8" t="s">
        <v>30</v>
      </c>
      <c r="H95" s="8">
        <v>5000</v>
      </c>
      <c r="I95" s="9">
        <v>44895</v>
      </c>
      <c r="J95" s="10"/>
      <c r="K95" s="11"/>
    </row>
    <row r="96" spans="1:11" s="14" customFormat="1" x14ac:dyDescent="0.25">
      <c r="A96" s="16">
        <f t="shared" si="1"/>
        <v>95</v>
      </c>
      <c r="B96" s="8" t="s">
        <v>12</v>
      </c>
      <c r="C96" s="8">
        <v>10322</v>
      </c>
      <c r="D96" s="8">
        <v>2009</v>
      </c>
      <c r="E96" s="8" t="s">
        <v>47</v>
      </c>
      <c r="F96" s="13" t="s">
        <v>24</v>
      </c>
      <c r="G96" s="8" t="s">
        <v>16</v>
      </c>
      <c r="H96" s="8">
        <v>5000</v>
      </c>
      <c r="I96" s="9">
        <v>44895</v>
      </c>
      <c r="J96" s="10"/>
      <c r="K96" s="11"/>
    </row>
    <row r="97" spans="1:11" s="14" customFormat="1" x14ac:dyDescent="0.25">
      <c r="A97" s="16">
        <f t="shared" si="1"/>
        <v>96</v>
      </c>
      <c r="B97" s="8" t="s">
        <v>12</v>
      </c>
      <c r="C97" s="8">
        <v>10324</v>
      </c>
      <c r="D97" s="8">
        <v>2009</v>
      </c>
      <c r="E97" s="8" t="s">
        <v>47</v>
      </c>
      <c r="F97" s="13" t="s">
        <v>24</v>
      </c>
      <c r="G97" s="8" t="s">
        <v>16</v>
      </c>
      <c r="H97" s="8">
        <v>5000</v>
      </c>
      <c r="I97" s="9">
        <v>44895</v>
      </c>
      <c r="J97" s="10"/>
      <c r="K97" s="11"/>
    </row>
    <row r="98" spans="1:11" s="14" customFormat="1" x14ac:dyDescent="0.25">
      <c r="A98" s="16">
        <f t="shared" si="1"/>
        <v>97</v>
      </c>
      <c r="B98" s="8" t="s">
        <v>12</v>
      </c>
      <c r="C98" s="8">
        <v>10377</v>
      </c>
      <c r="D98" s="8">
        <v>2009</v>
      </c>
      <c r="E98" s="8" t="s">
        <v>47</v>
      </c>
      <c r="F98" s="13" t="s">
        <v>24</v>
      </c>
      <c r="G98" s="8" t="s">
        <v>25</v>
      </c>
      <c r="H98" s="8">
        <v>5000</v>
      </c>
      <c r="I98" s="9">
        <v>44895</v>
      </c>
      <c r="J98" s="10"/>
      <c r="K98" s="11"/>
    </row>
    <row r="99" spans="1:11" s="14" customFormat="1" x14ac:dyDescent="0.25">
      <c r="A99" s="16">
        <f t="shared" si="1"/>
        <v>98</v>
      </c>
      <c r="B99" s="8" t="s">
        <v>12</v>
      </c>
      <c r="C99" s="8">
        <v>10402</v>
      </c>
      <c r="D99" s="8">
        <v>2009</v>
      </c>
      <c r="E99" s="8" t="s">
        <v>47</v>
      </c>
      <c r="F99" s="13" t="s">
        <v>24</v>
      </c>
      <c r="G99" s="8" t="s">
        <v>16</v>
      </c>
      <c r="H99" s="8">
        <v>5000</v>
      </c>
      <c r="I99" s="9">
        <v>44895</v>
      </c>
      <c r="J99" s="10"/>
      <c r="K99" s="11"/>
    </row>
    <row r="100" spans="1:11" s="14" customFormat="1" x14ac:dyDescent="0.25">
      <c r="A100" s="16">
        <f t="shared" si="1"/>
        <v>99</v>
      </c>
      <c r="B100" s="8" t="s">
        <v>12</v>
      </c>
      <c r="C100" s="8">
        <v>10403</v>
      </c>
      <c r="D100" s="8">
        <v>2009</v>
      </c>
      <c r="E100" s="8" t="s">
        <v>47</v>
      </c>
      <c r="F100" s="13" t="s">
        <v>24</v>
      </c>
      <c r="G100" s="8" t="s">
        <v>16</v>
      </c>
      <c r="H100" s="8">
        <v>5000</v>
      </c>
      <c r="I100" s="9">
        <v>44895</v>
      </c>
      <c r="J100" s="10"/>
      <c r="K100" s="11"/>
    </row>
    <row r="101" spans="1:11" s="14" customFormat="1" x14ac:dyDescent="0.25">
      <c r="A101" s="16">
        <f t="shared" si="1"/>
        <v>100</v>
      </c>
      <c r="B101" s="8" t="s">
        <v>12</v>
      </c>
      <c r="C101" s="8">
        <v>10404</v>
      </c>
      <c r="D101" s="8">
        <v>2009</v>
      </c>
      <c r="E101" s="8" t="s">
        <v>47</v>
      </c>
      <c r="F101" s="13" t="s">
        <v>24</v>
      </c>
      <c r="G101" s="8" t="s">
        <v>16</v>
      </c>
      <c r="H101" s="8">
        <v>5000</v>
      </c>
      <c r="I101" s="9">
        <v>44895</v>
      </c>
      <c r="J101" s="10"/>
      <c r="K101" s="11"/>
    </row>
    <row r="102" spans="1:11" s="14" customFormat="1" x14ac:dyDescent="0.25">
      <c r="A102" s="16">
        <f t="shared" si="1"/>
        <v>101</v>
      </c>
      <c r="B102" s="8" t="s">
        <v>12</v>
      </c>
      <c r="C102" s="8">
        <v>10406</v>
      </c>
      <c r="D102" s="8">
        <v>2009</v>
      </c>
      <c r="E102" s="8" t="s">
        <v>47</v>
      </c>
      <c r="F102" s="13" t="s">
        <v>24</v>
      </c>
      <c r="G102" s="8" t="s">
        <v>16</v>
      </c>
      <c r="H102" s="8">
        <v>5000</v>
      </c>
      <c r="I102" s="9">
        <v>44895</v>
      </c>
      <c r="J102" s="10"/>
      <c r="K102" s="11"/>
    </row>
    <row r="103" spans="1:11" s="14" customFormat="1" x14ac:dyDescent="0.25">
      <c r="A103" s="16">
        <f t="shared" si="1"/>
        <v>102</v>
      </c>
      <c r="B103" s="8" t="s">
        <v>12</v>
      </c>
      <c r="C103" s="8">
        <v>10584</v>
      </c>
      <c r="D103" s="8">
        <v>2010</v>
      </c>
      <c r="E103" s="8" t="s">
        <v>47</v>
      </c>
      <c r="F103" s="13" t="s">
        <v>24</v>
      </c>
      <c r="G103" s="8" t="s">
        <v>30</v>
      </c>
      <c r="H103" s="8">
        <v>5000</v>
      </c>
      <c r="I103" s="9">
        <v>44895</v>
      </c>
      <c r="J103" s="10"/>
      <c r="K103" s="11"/>
    </row>
    <row r="104" spans="1:11" s="14" customFormat="1" x14ac:dyDescent="0.25">
      <c r="A104" s="16">
        <f t="shared" si="1"/>
        <v>103</v>
      </c>
      <c r="B104" s="8" t="s">
        <v>12</v>
      </c>
      <c r="C104" s="8">
        <v>10805</v>
      </c>
      <c r="D104" s="8">
        <v>2017</v>
      </c>
      <c r="E104" s="8" t="s">
        <v>47</v>
      </c>
      <c r="F104" s="13" t="s">
        <v>24</v>
      </c>
      <c r="G104" s="8" t="s">
        <v>28</v>
      </c>
      <c r="H104" s="8">
        <v>5000</v>
      </c>
      <c r="I104" s="9">
        <v>44895</v>
      </c>
      <c r="J104" s="10"/>
      <c r="K104" s="11"/>
    </row>
    <row r="105" spans="1:11" s="14" customFormat="1" x14ac:dyDescent="0.25">
      <c r="A105" s="16">
        <f t="shared" si="1"/>
        <v>104</v>
      </c>
      <c r="B105" s="8" t="s">
        <v>12</v>
      </c>
      <c r="C105" s="8">
        <v>11405</v>
      </c>
      <c r="D105" s="8">
        <v>2022</v>
      </c>
      <c r="E105" s="8" t="s">
        <v>47</v>
      </c>
      <c r="F105" s="13" t="s">
        <v>24</v>
      </c>
      <c r="G105" s="8" t="s">
        <v>27</v>
      </c>
      <c r="H105" s="8">
        <v>5000</v>
      </c>
      <c r="I105" s="9">
        <v>44895</v>
      </c>
      <c r="J105" s="10"/>
      <c r="K105" s="11"/>
    </row>
    <row r="106" spans="1:11" s="14" customFormat="1" x14ac:dyDescent="0.25">
      <c r="A106" s="16">
        <f t="shared" si="1"/>
        <v>105</v>
      </c>
      <c r="B106" s="8" t="s">
        <v>12</v>
      </c>
      <c r="C106" s="8">
        <v>12384</v>
      </c>
      <c r="D106" s="8">
        <v>2021</v>
      </c>
      <c r="E106" s="8" t="s">
        <v>47</v>
      </c>
      <c r="F106" s="13" t="s">
        <v>24</v>
      </c>
      <c r="G106" s="8" t="s">
        <v>28</v>
      </c>
      <c r="H106" s="8">
        <v>5000</v>
      </c>
      <c r="I106" s="9">
        <v>44895</v>
      </c>
      <c r="J106" s="10"/>
      <c r="K106" s="11"/>
    </row>
    <row r="107" spans="1:11" s="14" customFormat="1" x14ac:dyDescent="0.25">
      <c r="A107" s="16">
        <f t="shared" si="1"/>
        <v>106</v>
      </c>
      <c r="B107" s="8" t="s">
        <v>12</v>
      </c>
      <c r="C107" s="8">
        <v>12674</v>
      </c>
      <c r="D107" s="8">
        <v>2017</v>
      </c>
      <c r="E107" s="8" t="s">
        <v>47</v>
      </c>
      <c r="F107" s="13" t="s">
        <v>24</v>
      </c>
      <c r="G107" s="8" t="s">
        <v>15</v>
      </c>
      <c r="H107" s="8">
        <v>5000</v>
      </c>
      <c r="I107" s="9">
        <v>44895</v>
      </c>
      <c r="J107" s="10"/>
      <c r="K107" s="11"/>
    </row>
    <row r="108" spans="1:11" s="14" customFormat="1" x14ac:dyDescent="0.25">
      <c r="A108" s="16">
        <f t="shared" si="1"/>
        <v>107</v>
      </c>
      <c r="B108" s="8" t="s">
        <v>12</v>
      </c>
      <c r="C108" s="8">
        <v>13037</v>
      </c>
      <c r="D108" s="8">
        <v>2020</v>
      </c>
      <c r="E108" s="8" t="s">
        <v>47</v>
      </c>
      <c r="F108" s="13" t="s">
        <v>24</v>
      </c>
      <c r="G108" s="8" t="s">
        <v>17</v>
      </c>
      <c r="H108" s="8">
        <v>5000</v>
      </c>
      <c r="I108" s="9">
        <v>44895</v>
      </c>
      <c r="J108" s="10"/>
      <c r="K108" s="11"/>
    </row>
    <row r="109" spans="1:11" s="14" customFormat="1" x14ac:dyDescent="0.25">
      <c r="A109" s="16">
        <f t="shared" si="1"/>
        <v>108</v>
      </c>
      <c r="B109" s="8" t="s">
        <v>12</v>
      </c>
      <c r="C109" s="8">
        <v>13257</v>
      </c>
      <c r="D109" s="8">
        <v>2020</v>
      </c>
      <c r="E109" s="8" t="s">
        <v>47</v>
      </c>
      <c r="F109" s="13" t="s">
        <v>24</v>
      </c>
      <c r="G109" s="8" t="s">
        <v>31</v>
      </c>
      <c r="H109" s="8">
        <v>5000</v>
      </c>
      <c r="I109" s="9">
        <v>44895</v>
      </c>
      <c r="J109" s="10"/>
      <c r="K109" s="11"/>
    </row>
    <row r="110" spans="1:11" s="14" customFormat="1" x14ac:dyDescent="0.25">
      <c r="A110" s="16">
        <f t="shared" si="1"/>
        <v>109</v>
      </c>
      <c r="B110" s="8" t="s">
        <v>12</v>
      </c>
      <c r="C110" s="8">
        <v>13534</v>
      </c>
      <c r="D110" s="8">
        <v>2017</v>
      </c>
      <c r="E110" s="8" t="s">
        <v>47</v>
      </c>
      <c r="F110" s="13" t="s">
        <v>24</v>
      </c>
      <c r="G110" s="8" t="s">
        <v>25</v>
      </c>
      <c r="H110" s="8">
        <v>5000</v>
      </c>
      <c r="I110" s="9">
        <v>44895</v>
      </c>
      <c r="J110" s="10"/>
      <c r="K110" s="11"/>
    </row>
    <row r="111" spans="1:11" s="14" customFormat="1" x14ac:dyDescent="0.25">
      <c r="A111" s="16">
        <f t="shared" si="1"/>
        <v>110</v>
      </c>
      <c r="B111" s="8" t="s">
        <v>12</v>
      </c>
      <c r="C111" s="8">
        <v>13897</v>
      </c>
      <c r="D111" s="8">
        <v>2010</v>
      </c>
      <c r="E111" s="8" t="s">
        <v>47</v>
      </c>
      <c r="F111" s="13" t="s">
        <v>24</v>
      </c>
      <c r="G111" s="8" t="s">
        <v>26</v>
      </c>
      <c r="H111" s="8">
        <v>5000</v>
      </c>
      <c r="I111" s="9">
        <v>44895</v>
      </c>
      <c r="J111" s="10"/>
      <c r="K111" s="11"/>
    </row>
    <row r="112" spans="1:11" s="14" customFormat="1" x14ac:dyDescent="0.25">
      <c r="A112" s="16">
        <f t="shared" si="1"/>
        <v>111</v>
      </c>
      <c r="B112" s="8" t="s">
        <v>12</v>
      </c>
      <c r="C112" s="8">
        <v>14187</v>
      </c>
      <c r="D112" s="8">
        <v>2006</v>
      </c>
      <c r="E112" s="8" t="s">
        <v>47</v>
      </c>
      <c r="F112" s="13" t="s">
        <v>24</v>
      </c>
      <c r="G112" s="8" t="s">
        <v>15</v>
      </c>
      <c r="H112" s="8">
        <v>5000</v>
      </c>
      <c r="I112" s="9">
        <v>44895</v>
      </c>
      <c r="J112" s="10"/>
      <c r="K112" s="11"/>
    </row>
    <row r="113" spans="1:11" s="14" customFormat="1" x14ac:dyDescent="0.25">
      <c r="A113" s="16">
        <f t="shared" si="1"/>
        <v>112</v>
      </c>
      <c r="B113" s="8" t="s">
        <v>12</v>
      </c>
      <c r="C113" s="8">
        <v>14310</v>
      </c>
      <c r="D113" s="8">
        <v>2010</v>
      </c>
      <c r="E113" s="8" t="s">
        <v>47</v>
      </c>
      <c r="F113" s="13" t="s">
        <v>24</v>
      </c>
      <c r="G113" s="8" t="s">
        <v>26</v>
      </c>
      <c r="H113" s="8">
        <v>5000</v>
      </c>
      <c r="I113" s="9">
        <v>44895</v>
      </c>
      <c r="J113" s="10"/>
      <c r="K113" s="11"/>
    </row>
    <row r="114" spans="1:11" s="14" customFormat="1" x14ac:dyDescent="0.25">
      <c r="A114" s="16">
        <f t="shared" si="1"/>
        <v>113</v>
      </c>
      <c r="B114" s="8" t="s">
        <v>12</v>
      </c>
      <c r="C114" s="8">
        <v>15799</v>
      </c>
      <c r="D114" s="8">
        <v>2021</v>
      </c>
      <c r="E114" s="8" t="s">
        <v>47</v>
      </c>
      <c r="F114" s="13" t="s">
        <v>24</v>
      </c>
      <c r="G114" s="8" t="s">
        <v>34</v>
      </c>
      <c r="H114" s="8">
        <v>5000</v>
      </c>
      <c r="I114" s="9">
        <v>44895</v>
      </c>
      <c r="J114" s="10"/>
      <c r="K114" s="11"/>
    </row>
    <row r="115" spans="1:11" s="14" customFormat="1" x14ac:dyDescent="0.25">
      <c r="A115" s="16">
        <f t="shared" si="1"/>
        <v>114</v>
      </c>
      <c r="B115" s="8" t="s">
        <v>12</v>
      </c>
      <c r="C115" s="8">
        <v>16188</v>
      </c>
      <c r="D115" s="8">
        <v>2010</v>
      </c>
      <c r="E115" s="8" t="s">
        <v>47</v>
      </c>
      <c r="F115" s="13" t="s">
        <v>24</v>
      </c>
      <c r="G115" s="8" t="s">
        <v>19</v>
      </c>
      <c r="H115" s="8">
        <v>5000</v>
      </c>
      <c r="I115" s="9">
        <v>44895</v>
      </c>
      <c r="J115" s="10"/>
      <c r="K115" s="11"/>
    </row>
    <row r="116" spans="1:11" s="14" customFormat="1" x14ac:dyDescent="0.25">
      <c r="A116" s="16">
        <f t="shared" si="1"/>
        <v>115</v>
      </c>
      <c r="B116" s="8" t="s">
        <v>12</v>
      </c>
      <c r="C116" s="8">
        <v>16303</v>
      </c>
      <c r="D116" s="8">
        <v>2010</v>
      </c>
      <c r="E116" s="8" t="s">
        <v>47</v>
      </c>
      <c r="F116" s="13" t="s">
        <v>24</v>
      </c>
      <c r="G116" s="8" t="s">
        <v>34</v>
      </c>
      <c r="H116" s="8">
        <v>5000</v>
      </c>
      <c r="I116" s="9">
        <v>44895</v>
      </c>
      <c r="J116" s="10"/>
      <c r="K116" s="11"/>
    </row>
    <row r="117" spans="1:11" s="14" customFormat="1" x14ac:dyDescent="0.25">
      <c r="A117" s="16">
        <f t="shared" si="1"/>
        <v>116</v>
      </c>
      <c r="B117" s="8" t="s">
        <v>12</v>
      </c>
      <c r="C117" s="8">
        <v>16490</v>
      </c>
      <c r="D117" s="8">
        <v>2007</v>
      </c>
      <c r="E117" s="8" t="s">
        <v>47</v>
      </c>
      <c r="F117" s="13" t="s">
        <v>24</v>
      </c>
      <c r="G117" s="8" t="s">
        <v>29</v>
      </c>
      <c r="H117" s="8">
        <v>5000</v>
      </c>
      <c r="I117" s="9">
        <v>44895</v>
      </c>
      <c r="J117" s="10"/>
      <c r="K117" s="11"/>
    </row>
    <row r="118" spans="1:11" s="14" customFormat="1" x14ac:dyDescent="0.25">
      <c r="A118" s="16">
        <f t="shared" si="1"/>
        <v>117</v>
      </c>
      <c r="B118" s="8" t="s">
        <v>12</v>
      </c>
      <c r="C118" s="8">
        <v>17102</v>
      </c>
      <c r="D118" s="8">
        <v>2022</v>
      </c>
      <c r="E118" s="8" t="s">
        <v>47</v>
      </c>
      <c r="F118" s="13" t="s">
        <v>24</v>
      </c>
      <c r="G118" s="8" t="s">
        <v>49</v>
      </c>
      <c r="H118" s="8">
        <v>5000</v>
      </c>
      <c r="I118" s="9">
        <v>44895</v>
      </c>
      <c r="J118" s="10"/>
      <c r="K118" s="11"/>
    </row>
    <row r="119" spans="1:11" s="14" customFormat="1" x14ac:dyDescent="0.25">
      <c r="A119" s="16">
        <f t="shared" si="1"/>
        <v>118</v>
      </c>
      <c r="B119" s="8" t="s">
        <v>12</v>
      </c>
      <c r="C119" s="8">
        <v>17782</v>
      </c>
      <c r="D119" s="8">
        <v>2022</v>
      </c>
      <c r="E119" s="8" t="s">
        <v>47</v>
      </c>
      <c r="F119" s="13" t="s">
        <v>24</v>
      </c>
      <c r="G119" s="8" t="s">
        <v>17</v>
      </c>
      <c r="H119" s="8">
        <v>5000</v>
      </c>
      <c r="I119" s="9">
        <v>44895</v>
      </c>
      <c r="J119" s="10"/>
      <c r="K119" s="11"/>
    </row>
    <row r="120" spans="1:11" s="14" customFormat="1" x14ac:dyDescent="0.25">
      <c r="A120" s="16">
        <f t="shared" si="1"/>
        <v>119</v>
      </c>
      <c r="B120" s="8" t="s">
        <v>12</v>
      </c>
      <c r="C120" s="8">
        <v>18976</v>
      </c>
      <c r="D120" s="8">
        <v>2022</v>
      </c>
      <c r="E120" s="8" t="s">
        <v>47</v>
      </c>
      <c r="F120" s="13" t="s">
        <v>24</v>
      </c>
      <c r="G120" s="8" t="s">
        <v>30</v>
      </c>
      <c r="H120" s="8">
        <v>5000</v>
      </c>
      <c r="I120" s="9">
        <v>44895</v>
      </c>
      <c r="J120" s="10"/>
      <c r="K120" s="11"/>
    </row>
    <row r="121" spans="1:11" s="14" customFormat="1" x14ac:dyDescent="0.25">
      <c r="A121" s="16">
        <f t="shared" si="1"/>
        <v>120</v>
      </c>
      <c r="B121" s="8" t="s">
        <v>12</v>
      </c>
      <c r="C121" s="8">
        <v>19691</v>
      </c>
      <c r="D121" s="8">
        <v>2010</v>
      </c>
      <c r="E121" s="8" t="s">
        <v>47</v>
      </c>
      <c r="F121" s="13" t="s">
        <v>24</v>
      </c>
      <c r="G121" s="8" t="s">
        <v>17</v>
      </c>
      <c r="H121" s="8">
        <v>5000</v>
      </c>
      <c r="I121" s="9">
        <v>44895</v>
      </c>
      <c r="J121" s="10"/>
      <c r="K121" s="11"/>
    </row>
    <row r="122" spans="1:11" s="14" customFormat="1" x14ac:dyDescent="0.25">
      <c r="A122" s="16">
        <f t="shared" si="1"/>
        <v>121</v>
      </c>
      <c r="B122" s="8" t="s">
        <v>12</v>
      </c>
      <c r="C122" s="8">
        <v>20450</v>
      </c>
      <c r="D122" s="8">
        <v>2010</v>
      </c>
      <c r="E122" s="8" t="s">
        <v>47</v>
      </c>
      <c r="F122" s="13" t="s">
        <v>24</v>
      </c>
      <c r="G122" s="8" t="s">
        <v>19</v>
      </c>
      <c r="H122" s="8">
        <v>5000</v>
      </c>
      <c r="I122" s="9">
        <v>44895</v>
      </c>
      <c r="J122" s="10"/>
      <c r="K122" s="11"/>
    </row>
    <row r="123" spans="1:11" s="14" customFormat="1" x14ac:dyDescent="0.25">
      <c r="A123" s="16">
        <f t="shared" si="1"/>
        <v>122</v>
      </c>
      <c r="B123" s="8" t="s">
        <v>12</v>
      </c>
      <c r="C123" s="8">
        <v>21746</v>
      </c>
      <c r="D123" s="8">
        <v>2009</v>
      </c>
      <c r="E123" s="8" t="s">
        <v>47</v>
      </c>
      <c r="F123" s="13" t="s">
        <v>24</v>
      </c>
      <c r="G123" s="8" t="s">
        <v>15</v>
      </c>
      <c r="H123" s="8">
        <v>5000</v>
      </c>
      <c r="I123" s="9">
        <v>44895</v>
      </c>
      <c r="J123" s="10"/>
      <c r="K123" s="11"/>
    </row>
    <row r="124" spans="1:11" s="14" customFormat="1" x14ac:dyDescent="0.25">
      <c r="A124" s="16">
        <f t="shared" si="1"/>
        <v>123</v>
      </c>
      <c r="B124" s="8" t="s">
        <v>12</v>
      </c>
      <c r="C124" s="8">
        <v>21848</v>
      </c>
      <c r="D124" s="8">
        <v>2008</v>
      </c>
      <c r="E124" s="8" t="s">
        <v>47</v>
      </c>
      <c r="F124" s="13" t="s">
        <v>24</v>
      </c>
      <c r="G124" s="8" t="s">
        <v>15</v>
      </c>
      <c r="H124" s="8">
        <v>5000</v>
      </c>
      <c r="I124" s="9">
        <v>44895</v>
      </c>
      <c r="J124" s="10"/>
      <c r="K124" s="11"/>
    </row>
    <row r="125" spans="1:11" s="14" customFormat="1" x14ac:dyDescent="0.25">
      <c r="A125" s="16">
        <f t="shared" si="1"/>
        <v>124</v>
      </c>
      <c r="B125" s="8" t="s">
        <v>12</v>
      </c>
      <c r="C125" s="8">
        <v>21875</v>
      </c>
      <c r="D125" s="8">
        <v>2019</v>
      </c>
      <c r="E125" s="8" t="s">
        <v>47</v>
      </c>
      <c r="F125" s="13" t="s">
        <v>24</v>
      </c>
      <c r="G125" s="8" t="s">
        <v>22</v>
      </c>
      <c r="H125" s="8">
        <v>5000</v>
      </c>
      <c r="I125" s="9">
        <v>44895</v>
      </c>
      <c r="J125" s="10"/>
      <c r="K125" s="11"/>
    </row>
    <row r="126" spans="1:11" s="14" customFormat="1" x14ac:dyDescent="0.25">
      <c r="A126" s="16">
        <f t="shared" si="1"/>
        <v>125</v>
      </c>
      <c r="B126" s="8" t="s">
        <v>12</v>
      </c>
      <c r="C126" s="8">
        <v>22323</v>
      </c>
      <c r="D126" s="8">
        <v>2022</v>
      </c>
      <c r="E126" s="8" t="s">
        <v>47</v>
      </c>
      <c r="F126" s="13" t="s">
        <v>24</v>
      </c>
      <c r="G126" s="8" t="s">
        <v>49</v>
      </c>
      <c r="H126" s="8">
        <v>5000</v>
      </c>
      <c r="I126" s="9">
        <v>44895</v>
      </c>
      <c r="J126" s="10"/>
      <c r="K126" s="11"/>
    </row>
    <row r="127" spans="1:11" s="14" customFormat="1" x14ac:dyDescent="0.25">
      <c r="A127" s="16">
        <f t="shared" si="1"/>
        <v>126</v>
      </c>
      <c r="B127" s="8" t="s">
        <v>12</v>
      </c>
      <c r="C127" s="8">
        <v>23501</v>
      </c>
      <c r="D127" s="8">
        <v>2009</v>
      </c>
      <c r="E127" s="8" t="s">
        <v>47</v>
      </c>
      <c r="F127" s="13" t="s">
        <v>24</v>
      </c>
      <c r="G127" s="8" t="s">
        <v>17</v>
      </c>
      <c r="H127" s="8">
        <v>5000</v>
      </c>
      <c r="I127" s="9">
        <v>44895</v>
      </c>
      <c r="J127" s="10"/>
      <c r="K127" s="11"/>
    </row>
    <row r="128" spans="1:11" s="14" customFormat="1" x14ac:dyDescent="0.25">
      <c r="A128" s="16">
        <f t="shared" si="1"/>
        <v>127</v>
      </c>
      <c r="B128" s="8" t="s">
        <v>12</v>
      </c>
      <c r="C128" s="8">
        <v>23802</v>
      </c>
      <c r="D128" s="8">
        <v>2007</v>
      </c>
      <c r="E128" s="8" t="s">
        <v>47</v>
      </c>
      <c r="F128" s="13" t="s">
        <v>24</v>
      </c>
      <c r="G128" s="8" t="s">
        <v>30</v>
      </c>
      <c r="H128" s="8">
        <v>5000</v>
      </c>
      <c r="I128" s="9">
        <v>44895</v>
      </c>
      <c r="J128" s="10"/>
      <c r="K128" s="11"/>
    </row>
    <row r="129" spans="1:11" s="14" customFormat="1" x14ac:dyDescent="0.25">
      <c r="A129" s="16">
        <f t="shared" si="1"/>
        <v>128</v>
      </c>
      <c r="B129" s="8" t="s">
        <v>12</v>
      </c>
      <c r="C129" s="8">
        <v>24404</v>
      </c>
      <c r="D129" s="8">
        <v>2009</v>
      </c>
      <c r="E129" s="8" t="s">
        <v>47</v>
      </c>
      <c r="F129" s="13" t="s">
        <v>24</v>
      </c>
      <c r="G129" s="8" t="s">
        <v>20</v>
      </c>
      <c r="H129" s="8">
        <v>5000</v>
      </c>
      <c r="I129" s="9">
        <v>44895</v>
      </c>
      <c r="J129" s="10"/>
      <c r="K129" s="11"/>
    </row>
    <row r="130" spans="1:11" s="14" customFormat="1" x14ac:dyDescent="0.25">
      <c r="A130" s="16">
        <f t="shared" si="1"/>
        <v>129</v>
      </c>
      <c r="B130" s="8" t="s">
        <v>12</v>
      </c>
      <c r="C130" s="8">
        <v>24519</v>
      </c>
      <c r="D130" s="8">
        <v>2021</v>
      </c>
      <c r="E130" s="8" t="s">
        <v>47</v>
      </c>
      <c r="F130" s="13" t="s">
        <v>24</v>
      </c>
      <c r="G130" s="8" t="s">
        <v>23</v>
      </c>
      <c r="H130" s="8">
        <v>5000</v>
      </c>
      <c r="I130" s="9">
        <v>44895</v>
      </c>
      <c r="J130" s="10"/>
      <c r="K130" s="11"/>
    </row>
    <row r="131" spans="1:11" s="14" customFormat="1" x14ac:dyDescent="0.25">
      <c r="A131" s="16">
        <f t="shared" si="1"/>
        <v>130</v>
      </c>
      <c r="B131" s="8" t="s">
        <v>12</v>
      </c>
      <c r="C131" s="8">
        <v>25077</v>
      </c>
      <c r="D131" s="8">
        <v>2010</v>
      </c>
      <c r="E131" s="8" t="s">
        <v>47</v>
      </c>
      <c r="F131" s="13" t="s">
        <v>24</v>
      </c>
      <c r="G131" s="8" t="s">
        <v>26</v>
      </c>
      <c r="H131" s="8">
        <v>5000</v>
      </c>
      <c r="I131" s="9">
        <v>44895</v>
      </c>
      <c r="J131" s="10"/>
      <c r="K131" s="11"/>
    </row>
    <row r="132" spans="1:11" s="14" customFormat="1" x14ac:dyDescent="0.25">
      <c r="A132" s="16">
        <f t="shared" ref="A132:A195" si="2">A131+1</f>
        <v>131</v>
      </c>
      <c r="B132" s="8" t="s">
        <v>12</v>
      </c>
      <c r="C132" s="8">
        <v>25128</v>
      </c>
      <c r="D132" s="8">
        <v>2006</v>
      </c>
      <c r="E132" s="8" t="s">
        <v>47</v>
      </c>
      <c r="F132" s="13" t="s">
        <v>24</v>
      </c>
      <c r="G132" s="8" t="s">
        <v>22</v>
      </c>
      <c r="H132" s="8">
        <v>5000</v>
      </c>
      <c r="I132" s="9">
        <v>44895</v>
      </c>
      <c r="J132" s="10"/>
      <c r="K132" s="11"/>
    </row>
    <row r="133" spans="1:11" s="14" customFormat="1" x14ac:dyDescent="0.25">
      <c r="A133" s="16">
        <f t="shared" si="2"/>
        <v>132</v>
      </c>
      <c r="B133" s="8" t="s">
        <v>12</v>
      </c>
      <c r="C133" s="8">
        <v>25859</v>
      </c>
      <c r="D133" s="8">
        <v>2015</v>
      </c>
      <c r="E133" s="8" t="s">
        <v>47</v>
      </c>
      <c r="F133" s="13" t="s">
        <v>24</v>
      </c>
      <c r="G133" s="8" t="s">
        <v>26</v>
      </c>
      <c r="H133" s="8">
        <v>5000</v>
      </c>
      <c r="I133" s="9">
        <v>44895</v>
      </c>
      <c r="J133" s="10"/>
      <c r="K133" s="11"/>
    </row>
    <row r="134" spans="1:11" s="14" customFormat="1" x14ac:dyDescent="0.25">
      <c r="A134" s="16">
        <f t="shared" si="2"/>
        <v>133</v>
      </c>
      <c r="B134" s="8" t="s">
        <v>12</v>
      </c>
      <c r="C134" s="8">
        <v>26250</v>
      </c>
      <c r="D134" s="8">
        <v>2008</v>
      </c>
      <c r="E134" s="8" t="s">
        <v>47</v>
      </c>
      <c r="F134" s="13" t="s">
        <v>24</v>
      </c>
      <c r="G134" s="8" t="s">
        <v>25</v>
      </c>
      <c r="H134" s="8">
        <v>5000</v>
      </c>
      <c r="I134" s="9">
        <v>44895</v>
      </c>
      <c r="J134" s="10"/>
      <c r="K134" s="11"/>
    </row>
    <row r="135" spans="1:11" s="14" customFormat="1" x14ac:dyDescent="0.25">
      <c r="A135" s="16">
        <f t="shared" si="2"/>
        <v>134</v>
      </c>
      <c r="B135" s="8" t="s">
        <v>12</v>
      </c>
      <c r="C135" s="8">
        <v>26271</v>
      </c>
      <c r="D135" s="8">
        <v>2022</v>
      </c>
      <c r="E135" s="8" t="s">
        <v>47</v>
      </c>
      <c r="F135" s="13" t="s">
        <v>24</v>
      </c>
      <c r="G135" s="8" t="s">
        <v>17</v>
      </c>
      <c r="H135" s="8">
        <v>5000</v>
      </c>
      <c r="I135" s="9">
        <v>44895</v>
      </c>
      <c r="J135" s="10"/>
      <c r="K135" s="11"/>
    </row>
    <row r="136" spans="1:11" s="14" customFormat="1" x14ac:dyDescent="0.25">
      <c r="A136" s="16">
        <f t="shared" si="2"/>
        <v>135</v>
      </c>
      <c r="B136" s="8" t="s">
        <v>12</v>
      </c>
      <c r="C136" s="8">
        <v>26690</v>
      </c>
      <c r="D136" s="8">
        <v>2009</v>
      </c>
      <c r="E136" s="8" t="s">
        <v>47</v>
      </c>
      <c r="F136" s="13" t="s">
        <v>24</v>
      </c>
      <c r="G136" s="8" t="s">
        <v>28</v>
      </c>
      <c r="H136" s="8">
        <v>5000</v>
      </c>
      <c r="I136" s="9">
        <v>44895</v>
      </c>
      <c r="J136" s="10"/>
      <c r="K136" s="11"/>
    </row>
    <row r="137" spans="1:11" s="14" customFormat="1" x14ac:dyDescent="0.25">
      <c r="A137" s="16">
        <f t="shared" si="2"/>
        <v>136</v>
      </c>
      <c r="B137" s="8" t="s">
        <v>12</v>
      </c>
      <c r="C137" s="8">
        <v>26815</v>
      </c>
      <c r="D137" s="8">
        <v>2009</v>
      </c>
      <c r="E137" s="8" t="s">
        <v>47</v>
      </c>
      <c r="F137" s="13" t="s">
        <v>24</v>
      </c>
      <c r="G137" s="8" t="s">
        <v>15</v>
      </c>
      <c r="H137" s="8">
        <v>5000</v>
      </c>
      <c r="I137" s="9">
        <v>44895</v>
      </c>
      <c r="J137" s="10"/>
      <c r="K137" s="11"/>
    </row>
    <row r="138" spans="1:11" s="14" customFormat="1" x14ac:dyDescent="0.25">
      <c r="A138" s="16">
        <f t="shared" si="2"/>
        <v>137</v>
      </c>
      <c r="B138" s="8" t="s">
        <v>12</v>
      </c>
      <c r="C138" s="8">
        <v>27032</v>
      </c>
      <c r="D138" s="8">
        <v>2010</v>
      </c>
      <c r="E138" s="8" t="s">
        <v>47</v>
      </c>
      <c r="F138" s="13" t="s">
        <v>24</v>
      </c>
      <c r="G138" s="8" t="s">
        <v>42</v>
      </c>
      <c r="H138" s="8">
        <v>5000</v>
      </c>
      <c r="I138" s="9">
        <v>44895</v>
      </c>
      <c r="J138" s="10"/>
      <c r="K138" s="11"/>
    </row>
    <row r="139" spans="1:11" s="14" customFormat="1" x14ac:dyDescent="0.25">
      <c r="A139" s="16">
        <f t="shared" si="2"/>
        <v>138</v>
      </c>
      <c r="B139" s="8" t="s">
        <v>12</v>
      </c>
      <c r="C139" s="8">
        <v>27059</v>
      </c>
      <c r="D139" s="8">
        <v>2021</v>
      </c>
      <c r="E139" s="8" t="s">
        <v>47</v>
      </c>
      <c r="F139" s="13" t="s">
        <v>24</v>
      </c>
      <c r="G139" s="8" t="s">
        <v>34</v>
      </c>
      <c r="H139" s="8">
        <v>5000</v>
      </c>
      <c r="I139" s="9">
        <v>44895</v>
      </c>
      <c r="J139" s="10"/>
      <c r="K139" s="11"/>
    </row>
    <row r="140" spans="1:11" s="14" customFormat="1" x14ac:dyDescent="0.25">
      <c r="A140" s="16">
        <f t="shared" si="2"/>
        <v>139</v>
      </c>
      <c r="B140" s="8" t="s">
        <v>12</v>
      </c>
      <c r="C140" s="8">
        <v>27612</v>
      </c>
      <c r="D140" s="8">
        <v>2009</v>
      </c>
      <c r="E140" s="8" t="s">
        <v>47</v>
      </c>
      <c r="F140" s="13" t="s">
        <v>24</v>
      </c>
      <c r="G140" s="8" t="s">
        <v>50</v>
      </c>
      <c r="H140" s="8">
        <v>5000</v>
      </c>
      <c r="I140" s="9">
        <v>44895</v>
      </c>
      <c r="J140" s="10"/>
      <c r="K140" s="11"/>
    </row>
    <row r="141" spans="1:11" s="14" customFormat="1" x14ac:dyDescent="0.25">
      <c r="A141" s="16">
        <f t="shared" si="2"/>
        <v>140</v>
      </c>
      <c r="B141" s="8" t="s">
        <v>12</v>
      </c>
      <c r="C141" s="8">
        <v>27962</v>
      </c>
      <c r="D141" s="8">
        <v>2021</v>
      </c>
      <c r="E141" s="8" t="s">
        <v>47</v>
      </c>
      <c r="F141" s="13" t="s">
        <v>24</v>
      </c>
      <c r="G141" s="8" t="s">
        <v>34</v>
      </c>
      <c r="H141" s="8">
        <v>5000</v>
      </c>
      <c r="I141" s="9">
        <v>44895</v>
      </c>
      <c r="J141" s="10"/>
      <c r="K141" s="11"/>
    </row>
    <row r="142" spans="1:11" s="14" customFormat="1" x14ac:dyDescent="0.25">
      <c r="A142" s="16">
        <f t="shared" si="2"/>
        <v>141</v>
      </c>
      <c r="B142" s="8" t="s">
        <v>12</v>
      </c>
      <c r="C142" s="8">
        <v>28469</v>
      </c>
      <c r="D142" s="8">
        <v>2021</v>
      </c>
      <c r="E142" s="8" t="s">
        <v>47</v>
      </c>
      <c r="F142" s="13" t="s">
        <v>24</v>
      </c>
      <c r="G142" s="8" t="s">
        <v>21</v>
      </c>
      <c r="H142" s="8">
        <v>5000</v>
      </c>
      <c r="I142" s="9">
        <v>44895</v>
      </c>
      <c r="J142" s="10"/>
      <c r="K142" s="11"/>
    </row>
    <row r="143" spans="1:11" s="14" customFormat="1" x14ac:dyDescent="0.25">
      <c r="A143" s="16">
        <f t="shared" si="2"/>
        <v>142</v>
      </c>
      <c r="B143" s="8" t="s">
        <v>12</v>
      </c>
      <c r="C143" s="8">
        <v>29161</v>
      </c>
      <c r="D143" s="8">
        <v>2010</v>
      </c>
      <c r="E143" s="8" t="s">
        <v>47</v>
      </c>
      <c r="F143" s="13" t="s">
        <v>24</v>
      </c>
      <c r="G143" s="8" t="s">
        <v>34</v>
      </c>
      <c r="H143" s="8">
        <v>5000</v>
      </c>
      <c r="I143" s="9">
        <v>44895</v>
      </c>
      <c r="J143" s="10"/>
      <c r="K143" s="11"/>
    </row>
    <row r="144" spans="1:11" s="14" customFormat="1" x14ac:dyDescent="0.25">
      <c r="A144" s="16">
        <f t="shared" si="2"/>
        <v>143</v>
      </c>
      <c r="B144" s="8" t="s">
        <v>12</v>
      </c>
      <c r="C144" s="8">
        <v>29914</v>
      </c>
      <c r="D144" s="8">
        <v>2021</v>
      </c>
      <c r="E144" s="8" t="s">
        <v>47</v>
      </c>
      <c r="F144" s="13" t="s">
        <v>24</v>
      </c>
      <c r="G144" s="8" t="s">
        <v>20</v>
      </c>
      <c r="H144" s="8">
        <v>5000</v>
      </c>
      <c r="I144" s="9">
        <v>44895</v>
      </c>
      <c r="J144" s="10"/>
      <c r="K144" s="11"/>
    </row>
    <row r="145" spans="1:11" s="14" customFormat="1" x14ac:dyDescent="0.25">
      <c r="A145" s="16">
        <f t="shared" si="2"/>
        <v>144</v>
      </c>
      <c r="B145" s="8" t="s">
        <v>12</v>
      </c>
      <c r="C145" s="8">
        <v>30243</v>
      </c>
      <c r="D145" s="8">
        <v>2021</v>
      </c>
      <c r="E145" s="8" t="s">
        <v>47</v>
      </c>
      <c r="F145" s="13" t="s">
        <v>24</v>
      </c>
      <c r="G145" s="8" t="s">
        <v>51</v>
      </c>
      <c r="H145" s="8">
        <v>5000</v>
      </c>
      <c r="I145" s="9">
        <v>44895</v>
      </c>
      <c r="J145" s="10"/>
      <c r="K145" s="11"/>
    </row>
    <row r="146" spans="1:11" s="14" customFormat="1" x14ac:dyDescent="0.25">
      <c r="A146" s="16">
        <f t="shared" si="2"/>
        <v>145</v>
      </c>
      <c r="B146" s="8" t="s">
        <v>12</v>
      </c>
      <c r="C146" s="8">
        <v>30645</v>
      </c>
      <c r="D146" s="8">
        <v>2021</v>
      </c>
      <c r="E146" s="8" t="s">
        <v>47</v>
      </c>
      <c r="F146" s="13" t="s">
        <v>24</v>
      </c>
      <c r="G146" s="8" t="s">
        <v>20</v>
      </c>
      <c r="H146" s="8">
        <v>5000</v>
      </c>
      <c r="I146" s="9">
        <v>44895</v>
      </c>
      <c r="J146" s="10"/>
      <c r="K146" s="11"/>
    </row>
    <row r="147" spans="1:11" s="14" customFormat="1" x14ac:dyDescent="0.25">
      <c r="A147" s="16">
        <f t="shared" si="2"/>
        <v>146</v>
      </c>
      <c r="B147" s="8" t="s">
        <v>12</v>
      </c>
      <c r="C147" s="8">
        <v>34189</v>
      </c>
      <c r="D147" s="8">
        <v>2017</v>
      </c>
      <c r="E147" s="8" t="s">
        <v>47</v>
      </c>
      <c r="F147" s="13" t="s">
        <v>24</v>
      </c>
      <c r="G147" s="8" t="s">
        <v>28</v>
      </c>
      <c r="H147" s="8">
        <v>5000</v>
      </c>
      <c r="I147" s="9">
        <v>44895</v>
      </c>
      <c r="J147" s="10"/>
      <c r="K147" s="11"/>
    </row>
    <row r="148" spans="1:11" s="14" customFormat="1" x14ac:dyDescent="0.25">
      <c r="A148" s="16">
        <f t="shared" si="2"/>
        <v>147</v>
      </c>
      <c r="B148" s="8" t="s">
        <v>12</v>
      </c>
      <c r="C148" s="8">
        <v>34625</v>
      </c>
      <c r="D148" s="8">
        <v>2022</v>
      </c>
      <c r="E148" s="8" t="s">
        <v>47</v>
      </c>
      <c r="F148" s="13" t="s">
        <v>24</v>
      </c>
      <c r="G148" s="8" t="s">
        <v>20</v>
      </c>
      <c r="H148" s="8">
        <v>5000</v>
      </c>
      <c r="I148" s="9">
        <v>44895</v>
      </c>
      <c r="J148" s="10"/>
      <c r="K148" s="11"/>
    </row>
    <row r="149" spans="1:11" s="14" customFormat="1" x14ac:dyDescent="0.25">
      <c r="A149" s="16">
        <f t="shared" si="2"/>
        <v>148</v>
      </c>
      <c r="B149" s="8" t="s">
        <v>12</v>
      </c>
      <c r="C149" s="8">
        <v>34938</v>
      </c>
      <c r="D149" s="8">
        <v>2022</v>
      </c>
      <c r="E149" s="8" t="s">
        <v>47</v>
      </c>
      <c r="F149" s="13" t="s">
        <v>24</v>
      </c>
      <c r="G149" s="8" t="s">
        <v>34</v>
      </c>
      <c r="H149" s="8">
        <v>5000</v>
      </c>
      <c r="I149" s="9">
        <v>44895</v>
      </c>
      <c r="J149" s="10"/>
      <c r="K149" s="11"/>
    </row>
    <row r="150" spans="1:11" s="14" customFormat="1" x14ac:dyDescent="0.25">
      <c r="A150" s="16">
        <f t="shared" si="2"/>
        <v>149</v>
      </c>
      <c r="B150" s="8" t="s">
        <v>12</v>
      </c>
      <c r="C150" s="8">
        <v>36369</v>
      </c>
      <c r="D150" s="8">
        <v>2022</v>
      </c>
      <c r="E150" s="8" t="s">
        <v>47</v>
      </c>
      <c r="F150" s="13" t="s">
        <v>24</v>
      </c>
      <c r="G150" s="8" t="s">
        <v>15</v>
      </c>
      <c r="H150" s="8">
        <v>5000</v>
      </c>
      <c r="I150" s="9">
        <v>44895</v>
      </c>
      <c r="J150" s="10"/>
      <c r="K150" s="11"/>
    </row>
    <row r="151" spans="1:11" s="14" customFormat="1" x14ac:dyDescent="0.25">
      <c r="A151" s="16">
        <f t="shared" si="2"/>
        <v>150</v>
      </c>
      <c r="B151" s="8" t="s">
        <v>12</v>
      </c>
      <c r="C151" s="8">
        <v>36632</v>
      </c>
      <c r="D151" s="8">
        <v>2022</v>
      </c>
      <c r="E151" s="8" t="s">
        <v>47</v>
      </c>
      <c r="F151" s="13" t="s">
        <v>24</v>
      </c>
      <c r="G151" s="8" t="s">
        <v>28</v>
      </c>
      <c r="H151" s="8">
        <v>5000</v>
      </c>
      <c r="I151" s="9">
        <v>44895</v>
      </c>
      <c r="J151" s="10"/>
      <c r="K151" s="11"/>
    </row>
    <row r="152" spans="1:11" s="14" customFormat="1" x14ac:dyDescent="0.25">
      <c r="A152" s="16">
        <f t="shared" si="2"/>
        <v>151</v>
      </c>
      <c r="B152" s="8" t="s">
        <v>12</v>
      </c>
      <c r="C152" s="8">
        <v>40075</v>
      </c>
      <c r="D152" s="8">
        <v>2022</v>
      </c>
      <c r="E152" s="8" t="s">
        <v>47</v>
      </c>
      <c r="F152" s="13" t="s">
        <v>24</v>
      </c>
      <c r="G152" s="8" t="s">
        <v>16</v>
      </c>
      <c r="H152" s="8">
        <v>5000</v>
      </c>
      <c r="I152" s="9">
        <v>44895</v>
      </c>
      <c r="J152" s="10"/>
      <c r="K152" s="11"/>
    </row>
    <row r="153" spans="1:11" s="14" customFormat="1" x14ac:dyDescent="0.25">
      <c r="A153" s="16">
        <f t="shared" si="2"/>
        <v>152</v>
      </c>
      <c r="B153" s="8" t="s">
        <v>12</v>
      </c>
      <c r="C153" s="8">
        <v>40150</v>
      </c>
      <c r="D153" s="8">
        <v>2022</v>
      </c>
      <c r="E153" s="8" t="s">
        <v>47</v>
      </c>
      <c r="F153" s="13" t="s">
        <v>24</v>
      </c>
      <c r="G153" s="8" t="s">
        <v>28</v>
      </c>
      <c r="H153" s="8">
        <v>5000</v>
      </c>
      <c r="I153" s="9">
        <v>44895</v>
      </c>
      <c r="J153" s="10"/>
      <c r="K153" s="11"/>
    </row>
    <row r="154" spans="1:11" s="14" customFormat="1" x14ac:dyDescent="0.25">
      <c r="A154" s="16">
        <f t="shared" si="2"/>
        <v>153</v>
      </c>
      <c r="B154" s="8" t="s">
        <v>12</v>
      </c>
      <c r="C154" s="8">
        <v>40181</v>
      </c>
      <c r="D154" s="8">
        <v>2022</v>
      </c>
      <c r="E154" s="8" t="s">
        <v>47</v>
      </c>
      <c r="F154" s="13" t="s">
        <v>24</v>
      </c>
      <c r="G154" s="8" t="s">
        <v>16</v>
      </c>
      <c r="H154" s="8">
        <v>5000</v>
      </c>
      <c r="I154" s="9">
        <v>44895</v>
      </c>
      <c r="J154" s="10"/>
      <c r="K154" s="11"/>
    </row>
    <row r="155" spans="1:11" s="14" customFormat="1" x14ac:dyDescent="0.25">
      <c r="A155" s="16">
        <f t="shared" si="2"/>
        <v>154</v>
      </c>
      <c r="B155" s="8" t="s">
        <v>12</v>
      </c>
      <c r="C155" s="8">
        <v>40202</v>
      </c>
      <c r="D155" s="8">
        <v>2022</v>
      </c>
      <c r="E155" s="8" t="s">
        <v>47</v>
      </c>
      <c r="F155" s="13" t="s">
        <v>24</v>
      </c>
      <c r="G155" s="8" t="s">
        <v>16</v>
      </c>
      <c r="H155" s="8">
        <v>5000</v>
      </c>
      <c r="I155" s="9">
        <v>44895</v>
      </c>
      <c r="J155" s="10"/>
      <c r="K155" s="11"/>
    </row>
    <row r="156" spans="1:11" s="14" customFormat="1" x14ac:dyDescent="0.25">
      <c r="A156" s="16">
        <f t="shared" si="2"/>
        <v>155</v>
      </c>
      <c r="B156" s="8" t="s">
        <v>12</v>
      </c>
      <c r="C156" s="8">
        <v>40233</v>
      </c>
      <c r="D156" s="8">
        <v>2022</v>
      </c>
      <c r="E156" s="8" t="s">
        <v>47</v>
      </c>
      <c r="F156" s="13" t="s">
        <v>24</v>
      </c>
      <c r="G156" s="8" t="s">
        <v>16</v>
      </c>
      <c r="H156" s="8">
        <v>5000</v>
      </c>
      <c r="I156" s="9">
        <v>44895</v>
      </c>
      <c r="J156" s="10"/>
      <c r="K156" s="11"/>
    </row>
    <row r="157" spans="1:11" s="14" customFormat="1" x14ac:dyDescent="0.25">
      <c r="A157" s="16">
        <f t="shared" si="2"/>
        <v>156</v>
      </c>
      <c r="B157" s="8" t="s">
        <v>12</v>
      </c>
      <c r="C157" s="8">
        <v>41245</v>
      </c>
      <c r="D157" s="8">
        <v>2022</v>
      </c>
      <c r="E157" s="8" t="s">
        <v>47</v>
      </c>
      <c r="F157" s="13" t="s">
        <v>24</v>
      </c>
      <c r="G157" s="8" t="s">
        <v>25</v>
      </c>
      <c r="H157" s="8">
        <v>5000</v>
      </c>
      <c r="I157" s="9">
        <v>44895</v>
      </c>
      <c r="J157" s="10"/>
      <c r="K157" s="11"/>
    </row>
    <row r="158" spans="1:11" s="14" customFormat="1" x14ac:dyDescent="0.25">
      <c r="A158" s="16">
        <f t="shared" si="2"/>
        <v>157</v>
      </c>
      <c r="B158" s="8" t="s">
        <v>12</v>
      </c>
      <c r="C158" s="8">
        <v>41259</v>
      </c>
      <c r="D158" s="8">
        <v>2022</v>
      </c>
      <c r="E158" s="8" t="s">
        <v>47</v>
      </c>
      <c r="F158" s="13" t="s">
        <v>24</v>
      </c>
      <c r="G158" s="8" t="s">
        <v>25</v>
      </c>
      <c r="H158" s="8">
        <v>5000</v>
      </c>
      <c r="I158" s="9">
        <v>44895</v>
      </c>
      <c r="J158" s="10"/>
      <c r="K158" s="11"/>
    </row>
    <row r="159" spans="1:11" s="14" customFormat="1" x14ac:dyDescent="0.25">
      <c r="A159" s="16">
        <f t="shared" si="2"/>
        <v>158</v>
      </c>
      <c r="B159" s="8" t="s">
        <v>12</v>
      </c>
      <c r="C159" s="8">
        <v>41262</v>
      </c>
      <c r="D159" s="8">
        <v>2022</v>
      </c>
      <c r="E159" s="8" t="s">
        <v>47</v>
      </c>
      <c r="F159" s="13" t="s">
        <v>24</v>
      </c>
      <c r="G159" s="8" t="s">
        <v>16</v>
      </c>
      <c r="H159" s="8">
        <v>5000</v>
      </c>
      <c r="I159" s="9">
        <v>44895</v>
      </c>
      <c r="J159" s="10"/>
      <c r="K159" s="11"/>
    </row>
    <row r="160" spans="1:11" s="14" customFormat="1" x14ac:dyDescent="0.25">
      <c r="A160" s="16">
        <f t="shared" si="2"/>
        <v>159</v>
      </c>
      <c r="B160" s="8" t="s">
        <v>12</v>
      </c>
      <c r="C160" s="8">
        <v>41543</v>
      </c>
      <c r="D160" s="8">
        <v>2022</v>
      </c>
      <c r="E160" s="8" t="s">
        <v>47</v>
      </c>
      <c r="F160" s="13" t="s">
        <v>24</v>
      </c>
      <c r="G160" s="8" t="s">
        <v>34</v>
      </c>
      <c r="H160" s="8">
        <v>5000</v>
      </c>
      <c r="I160" s="9">
        <v>44895</v>
      </c>
      <c r="J160" s="10"/>
      <c r="K160" s="11"/>
    </row>
    <row r="161" spans="1:11" s="14" customFormat="1" x14ac:dyDescent="0.25">
      <c r="A161" s="16">
        <f t="shared" si="2"/>
        <v>160</v>
      </c>
      <c r="B161" s="8" t="s">
        <v>12</v>
      </c>
      <c r="C161" s="8">
        <v>41689</v>
      </c>
      <c r="D161" s="8">
        <v>2022</v>
      </c>
      <c r="E161" s="8" t="s">
        <v>47</v>
      </c>
      <c r="F161" s="13" t="s">
        <v>24</v>
      </c>
      <c r="G161" s="8" t="s">
        <v>16</v>
      </c>
      <c r="H161" s="8">
        <v>5000</v>
      </c>
      <c r="I161" s="9">
        <v>44895</v>
      </c>
      <c r="J161" s="10"/>
      <c r="K161" s="11"/>
    </row>
    <row r="162" spans="1:11" s="14" customFormat="1" x14ac:dyDescent="0.25">
      <c r="A162" s="16">
        <f t="shared" si="2"/>
        <v>161</v>
      </c>
      <c r="B162" s="8" t="s">
        <v>12</v>
      </c>
      <c r="C162" s="8">
        <v>41914</v>
      </c>
      <c r="D162" s="8">
        <v>2022</v>
      </c>
      <c r="E162" s="8" t="s">
        <v>47</v>
      </c>
      <c r="F162" s="13" t="s">
        <v>24</v>
      </c>
      <c r="G162" s="8" t="s">
        <v>49</v>
      </c>
      <c r="H162" s="8">
        <v>5000</v>
      </c>
      <c r="I162" s="9">
        <v>44895</v>
      </c>
      <c r="J162" s="10"/>
      <c r="K162" s="11"/>
    </row>
    <row r="163" spans="1:11" s="14" customFormat="1" x14ac:dyDescent="0.25">
      <c r="A163" s="16">
        <f t="shared" si="2"/>
        <v>162</v>
      </c>
      <c r="B163" s="8" t="s">
        <v>12</v>
      </c>
      <c r="C163" s="8">
        <v>41942</v>
      </c>
      <c r="D163" s="8">
        <v>2022</v>
      </c>
      <c r="E163" s="8" t="s">
        <v>47</v>
      </c>
      <c r="F163" s="13" t="s">
        <v>24</v>
      </c>
      <c r="G163" s="8" t="s">
        <v>29</v>
      </c>
      <c r="H163" s="8">
        <v>5000</v>
      </c>
      <c r="I163" s="9">
        <v>44895</v>
      </c>
      <c r="J163" s="10"/>
      <c r="K163" s="11"/>
    </row>
    <row r="164" spans="1:11" s="14" customFormat="1" x14ac:dyDescent="0.25">
      <c r="A164" s="16">
        <f t="shared" si="2"/>
        <v>163</v>
      </c>
      <c r="B164" s="8" t="s">
        <v>12</v>
      </c>
      <c r="C164" s="8">
        <v>42079</v>
      </c>
      <c r="D164" s="8">
        <v>2022</v>
      </c>
      <c r="E164" s="8" t="s">
        <v>47</v>
      </c>
      <c r="F164" s="13" t="s">
        <v>24</v>
      </c>
      <c r="G164" s="8" t="s">
        <v>34</v>
      </c>
      <c r="H164" s="8">
        <v>5000</v>
      </c>
      <c r="I164" s="9">
        <v>44895</v>
      </c>
      <c r="J164" s="10"/>
      <c r="K164" s="11"/>
    </row>
    <row r="165" spans="1:11" s="14" customFormat="1" x14ac:dyDescent="0.25">
      <c r="A165" s="16">
        <f t="shared" si="2"/>
        <v>164</v>
      </c>
      <c r="B165" s="8" t="s">
        <v>12</v>
      </c>
      <c r="C165" s="8">
        <v>42264</v>
      </c>
      <c r="D165" s="8">
        <v>2022</v>
      </c>
      <c r="E165" s="8" t="s">
        <v>47</v>
      </c>
      <c r="F165" s="13" t="s">
        <v>24</v>
      </c>
      <c r="G165" s="8" t="s">
        <v>16</v>
      </c>
      <c r="H165" s="8">
        <v>5000</v>
      </c>
      <c r="I165" s="9">
        <v>44895</v>
      </c>
      <c r="J165" s="10"/>
      <c r="K165" s="11"/>
    </row>
    <row r="166" spans="1:11" s="14" customFormat="1" x14ac:dyDescent="0.25">
      <c r="A166" s="16">
        <f t="shared" si="2"/>
        <v>165</v>
      </c>
      <c r="B166" s="8" t="s">
        <v>12</v>
      </c>
      <c r="C166" s="8">
        <v>42265</v>
      </c>
      <c r="D166" s="8">
        <v>2022</v>
      </c>
      <c r="E166" s="8" t="s">
        <v>47</v>
      </c>
      <c r="F166" s="13" t="s">
        <v>24</v>
      </c>
      <c r="G166" s="8" t="s">
        <v>16</v>
      </c>
      <c r="H166" s="8">
        <v>5000</v>
      </c>
      <c r="I166" s="9">
        <v>44895</v>
      </c>
      <c r="J166" s="10"/>
      <c r="K166" s="11"/>
    </row>
    <row r="167" spans="1:11" s="14" customFormat="1" x14ac:dyDescent="0.25">
      <c r="A167" s="16">
        <f t="shared" si="2"/>
        <v>166</v>
      </c>
      <c r="B167" s="8" t="s">
        <v>12</v>
      </c>
      <c r="C167" s="8">
        <v>42272</v>
      </c>
      <c r="D167" s="8">
        <v>2022</v>
      </c>
      <c r="E167" s="8" t="s">
        <v>47</v>
      </c>
      <c r="F167" s="13" t="s">
        <v>24</v>
      </c>
      <c r="G167" s="8" t="s">
        <v>16</v>
      </c>
      <c r="H167" s="8">
        <v>5000</v>
      </c>
      <c r="I167" s="9">
        <v>44895</v>
      </c>
      <c r="J167" s="10"/>
      <c r="K167" s="11"/>
    </row>
    <row r="168" spans="1:11" s="14" customFormat="1" x14ac:dyDescent="0.25">
      <c r="A168" s="16">
        <f t="shared" si="2"/>
        <v>167</v>
      </c>
      <c r="B168" s="8" t="s">
        <v>12</v>
      </c>
      <c r="C168" s="8">
        <v>42368</v>
      </c>
      <c r="D168" s="8">
        <v>2022</v>
      </c>
      <c r="E168" s="8" t="s">
        <v>47</v>
      </c>
      <c r="F168" s="13" t="s">
        <v>24</v>
      </c>
      <c r="G168" s="8" t="s">
        <v>17</v>
      </c>
      <c r="H168" s="8">
        <v>5000</v>
      </c>
      <c r="I168" s="9">
        <v>44895</v>
      </c>
      <c r="J168" s="10"/>
      <c r="K168" s="11"/>
    </row>
    <row r="169" spans="1:11" s="14" customFormat="1" x14ac:dyDescent="0.25">
      <c r="A169" s="16">
        <f t="shared" si="2"/>
        <v>168</v>
      </c>
      <c r="B169" s="8" t="s">
        <v>12</v>
      </c>
      <c r="C169" s="8">
        <v>42552</v>
      </c>
      <c r="D169" s="8">
        <v>2022</v>
      </c>
      <c r="E169" s="8" t="s">
        <v>47</v>
      </c>
      <c r="F169" s="13" t="s">
        <v>24</v>
      </c>
      <c r="G169" s="8" t="s">
        <v>28</v>
      </c>
      <c r="H169" s="8">
        <v>5000</v>
      </c>
      <c r="I169" s="9">
        <v>44895</v>
      </c>
      <c r="J169" s="10"/>
      <c r="K169" s="11"/>
    </row>
    <row r="170" spans="1:11" s="14" customFormat="1" x14ac:dyDescent="0.25">
      <c r="A170" s="16">
        <f t="shared" si="2"/>
        <v>169</v>
      </c>
      <c r="B170" s="8" t="s">
        <v>12</v>
      </c>
      <c r="C170" s="8">
        <v>42676</v>
      </c>
      <c r="D170" s="8">
        <v>2022</v>
      </c>
      <c r="E170" s="8" t="s">
        <v>47</v>
      </c>
      <c r="F170" s="13" t="s">
        <v>24</v>
      </c>
      <c r="G170" s="8" t="s">
        <v>28</v>
      </c>
      <c r="H170" s="8">
        <v>5000</v>
      </c>
      <c r="I170" s="9">
        <v>44895</v>
      </c>
      <c r="J170" s="10"/>
      <c r="K170" s="11"/>
    </row>
    <row r="171" spans="1:11" s="14" customFormat="1" x14ac:dyDescent="0.25">
      <c r="A171" s="16">
        <f t="shared" si="2"/>
        <v>170</v>
      </c>
      <c r="B171" s="8" t="s">
        <v>12</v>
      </c>
      <c r="C171" s="8">
        <v>42838</v>
      </c>
      <c r="D171" s="8">
        <v>2022</v>
      </c>
      <c r="E171" s="8" t="s">
        <v>47</v>
      </c>
      <c r="F171" s="13" t="s">
        <v>24</v>
      </c>
      <c r="G171" s="8" t="s">
        <v>16</v>
      </c>
      <c r="H171" s="8">
        <v>5000</v>
      </c>
      <c r="I171" s="9">
        <v>44895</v>
      </c>
      <c r="J171" s="10"/>
      <c r="K171" s="11"/>
    </row>
    <row r="172" spans="1:11" s="14" customFormat="1" x14ac:dyDescent="0.25">
      <c r="A172" s="16">
        <f t="shared" si="2"/>
        <v>171</v>
      </c>
      <c r="B172" s="8" t="s">
        <v>12</v>
      </c>
      <c r="C172" s="8">
        <v>42871</v>
      </c>
      <c r="D172" s="8">
        <v>2022</v>
      </c>
      <c r="E172" s="8" t="s">
        <v>47</v>
      </c>
      <c r="F172" s="13" t="s">
        <v>24</v>
      </c>
      <c r="G172" s="8" t="s">
        <v>28</v>
      </c>
      <c r="H172" s="8">
        <v>5000</v>
      </c>
      <c r="I172" s="9">
        <v>44895</v>
      </c>
      <c r="J172" s="10"/>
      <c r="K172" s="11"/>
    </row>
    <row r="173" spans="1:11" s="14" customFormat="1" x14ac:dyDescent="0.25">
      <c r="A173" s="16">
        <f t="shared" si="2"/>
        <v>172</v>
      </c>
      <c r="B173" s="8" t="s">
        <v>12</v>
      </c>
      <c r="C173" s="8">
        <v>43024</v>
      </c>
      <c r="D173" s="8">
        <v>2022</v>
      </c>
      <c r="E173" s="8" t="s">
        <v>47</v>
      </c>
      <c r="F173" s="13" t="s">
        <v>24</v>
      </c>
      <c r="G173" s="8" t="s">
        <v>16</v>
      </c>
      <c r="H173" s="8">
        <v>5000</v>
      </c>
      <c r="I173" s="9">
        <v>44895</v>
      </c>
      <c r="J173" s="10"/>
      <c r="K173" s="11"/>
    </row>
    <row r="174" spans="1:11" s="14" customFormat="1" x14ac:dyDescent="0.25">
      <c r="A174" s="16">
        <f t="shared" si="2"/>
        <v>173</v>
      </c>
      <c r="B174" s="8" t="s">
        <v>12</v>
      </c>
      <c r="C174" s="8">
        <v>43120</v>
      </c>
      <c r="D174" s="8">
        <v>2022</v>
      </c>
      <c r="E174" s="8" t="s">
        <v>47</v>
      </c>
      <c r="F174" s="13" t="s">
        <v>24</v>
      </c>
      <c r="G174" s="8" t="s">
        <v>15</v>
      </c>
      <c r="H174" s="8">
        <v>5000</v>
      </c>
      <c r="I174" s="9">
        <v>44895</v>
      </c>
      <c r="J174" s="10"/>
      <c r="K174" s="11"/>
    </row>
    <row r="175" spans="1:11" s="14" customFormat="1" x14ac:dyDescent="0.25">
      <c r="A175" s="16">
        <f t="shared" si="2"/>
        <v>174</v>
      </c>
      <c r="B175" s="8" t="s">
        <v>12</v>
      </c>
      <c r="C175" s="8">
        <v>43127</v>
      </c>
      <c r="D175" s="8">
        <v>2022</v>
      </c>
      <c r="E175" s="8" t="s">
        <v>47</v>
      </c>
      <c r="F175" s="13" t="s">
        <v>24</v>
      </c>
      <c r="G175" s="8" t="s">
        <v>28</v>
      </c>
      <c r="H175" s="8">
        <v>5000</v>
      </c>
      <c r="I175" s="9">
        <v>44895</v>
      </c>
      <c r="J175" s="10"/>
      <c r="K175" s="11"/>
    </row>
    <row r="176" spans="1:11" s="14" customFormat="1" x14ac:dyDescent="0.25">
      <c r="A176" s="16">
        <f t="shared" si="2"/>
        <v>175</v>
      </c>
      <c r="B176" s="8" t="s">
        <v>12</v>
      </c>
      <c r="C176" s="8">
        <v>43149</v>
      </c>
      <c r="D176" s="8">
        <v>2022</v>
      </c>
      <c r="E176" s="8" t="s">
        <v>47</v>
      </c>
      <c r="F176" s="13" t="s">
        <v>24</v>
      </c>
      <c r="G176" s="8" t="s">
        <v>28</v>
      </c>
      <c r="H176" s="8">
        <v>5000</v>
      </c>
      <c r="I176" s="9">
        <v>44895</v>
      </c>
      <c r="J176" s="10"/>
      <c r="K176" s="11"/>
    </row>
    <row r="177" spans="1:11" s="14" customFormat="1" x14ac:dyDescent="0.25">
      <c r="A177" s="16">
        <f t="shared" si="2"/>
        <v>176</v>
      </c>
      <c r="B177" s="8" t="s">
        <v>12</v>
      </c>
      <c r="C177" s="8">
        <v>43174</v>
      </c>
      <c r="D177" s="8">
        <v>2022</v>
      </c>
      <c r="E177" s="8" t="s">
        <v>47</v>
      </c>
      <c r="F177" s="13" t="s">
        <v>24</v>
      </c>
      <c r="G177" s="8" t="s">
        <v>22</v>
      </c>
      <c r="H177" s="8">
        <v>5000</v>
      </c>
      <c r="I177" s="9">
        <v>44895</v>
      </c>
      <c r="J177" s="10"/>
      <c r="K177" s="11"/>
    </row>
    <row r="178" spans="1:11" s="14" customFormat="1" x14ac:dyDescent="0.25">
      <c r="A178" s="16">
        <f t="shared" si="2"/>
        <v>177</v>
      </c>
      <c r="B178" s="8" t="s">
        <v>12</v>
      </c>
      <c r="C178" s="8">
        <v>21481</v>
      </c>
      <c r="D178" s="8">
        <v>2005</v>
      </c>
      <c r="E178" s="8" t="s">
        <v>47</v>
      </c>
      <c r="F178" s="13" t="s">
        <v>24</v>
      </c>
      <c r="G178" s="8" t="s">
        <v>19</v>
      </c>
      <c r="H178" s="8">
        <v>5000</v>
      </c>
      <c r="I178" s="9">
        <v>44895</v>
      </c>
      <c r="J178" s="10"/>
      <c r="K178" s="11"/>
    </row>
    <row r="179" spans="1:11" s="14" customFormat="1" x14ac:dyDescent="0.25">
      <c r="A179" s="16">
        <f t="shared" si="2"/>
        <v>178</v>
      </c>
      <c r="B179" s="8" t="s">
        <v>12</v>
      </c>
      <c r="C179" s="8">
        <v>39555</v>
      </c>
      <c r="D179" s="8">
        <v>2022</v>
      </c>
      <c r="E179" s="8" t="s">
        <v>47</v>
      </c>
      <c r="F179" s="13" t="s">
        <v>24</v>
      </c>
      <c r="G179" s="8" t="s">
        <v>18</v>
      </c>
      <c r="H179" s="8">
        <v>5000</v>
      </c>
      <c r="I179" s="9">
        <v>44895</v>
      </c>
      <c r="J179" s="10"/>
      <c r="K179" s="11"/>
    </row>
    <row r="180" spans="1:11" s="14" customFormat="1" x14ac:dyDescent="0.25">
      <c r="A180" s="16">
        <f t="shared" si="2"/>
        <v>179</v>
      </c>
      <c r="B180" s="8" t="s">
        <v>12</v>
      </c>
      <c r="C180" s="8">
        <v>37789</v>
      </c>
      <c r="D180" s="8">
        <v>2022</v>
      </c>
      <c r="E180" s="8" t="s">
        <v>47</v>
      </c>
      <c r="F180" s="8" t="s">
        <v>14</v>
      </c>
      <c r="G180" s="8" t="s">
        <v>33</v>
      </c>
      <c r="H180" s="8">
        <v>12000</v>
      </c>
      <c r="I180" s="9">
        <v>44895</v>
      </c>
      <c r="J180" s="10"/>
      <c r="K180" s="11"/>
    </row>
    <row r="181" spans="1:11" s="14" customFormat="1" x14ac:dyDescent="0.25">
      <c r="A181" s="16">
        <f t="shared" si="2"/>
        <v>180</v>
      </c>
      <c r="B181" s="8" t="s">
        <v>12</v>
      </c>
      <c r="C181" s="8">
        <v>37701</v>
      </c>
      <c r="D181" s="8">
        <v>2022</v>
      </c>
      <c r="E181" s="8" t="s">
        <v>47</v>
      </c>
      <c r="F181" s="8" t="s">
        <v>14</v>
      </c>
      <c r="G181" s="8" t="s">
        <v>33</v>
      </c>
      <c r="H181" s="8">
        <v>12000</v>
      </c>
      <c r="I181" s="9">
        <v>44895</v>
      </c>
      <c r="J181" s="10"/>
      <c r="K181" s="11"/>
    </row>
    <row r="182" spans="1:11" s="14" customFormat="1" x14ac:dyDescent="0.25">
      <c r="A182" s="16">
        <f t="shared" si="2"/>
        <v>181</v>
      </c>
      <c r="B182" s="8" t="s">
        <v>12</v>
      </c>
      <c r="C182" s="8">
        <v>37631</v>
      </c>
      <c r="D182" s="8">
        <v>2022</v>
      </c>
      <c r="E182" s="8" t="s">
        <v>47</v>
      </c>
      <c r="F182" s="8" t="s">
        <v>14</v>
      </c>
      <c r="G182" s="8" t="s">
        <v>33</v>
      </c>
      <c r="H182" s="8">
        <v>12000</v>
      </c>
      <c r="I182" s="9">
        <v>44895</v>
      </c>
      <c r="J182" s="10"/>
      <c r="K182" s="11"/>
    </row>
    <row r="183" spans="1:11" s="14" customFormat="1" x14ac:dyDescent="0.25">
      <c r="A183" s="16">
        <f t="shared" si="2"/>
        <v>182</v>
      </c>
      <c r="B183" s="8" t="s">
        <v>12</v>
      </c>
      <c r="C183" s="8">
        <v>37628</v>
      </c>
      <c r="D183" s="8">
        <v>2022</v>
      </c>
      <c r="E183" s="8" t="s">
        <v>47</v>
      </c>
      <c r="F183" s="8" t="s">
        <v>14</v>
      </c>
      <c r="G183" s="8" t="s">
        <v>33</v>
      </c>
      <c r="H183" s="8">
        <v>12000</v>
      </c>
      <c r="I183" s="9">
        <v>44895</v>
      </c>
      <c r="J183" s="10"/>
      <c r="K183" s="11"/>
    </row>
    <row r="184" spans="1:11" s="14" customFormat="1" x14ac:dyDescent="0.25">
      <c r="A184" s="16">
        <f t="shared" si="2"/>
        <v>183</v>
      </c>
      <c r="B184" s="8" t="s">
        <v>12</v>
      </c>
      <c r="C184" s="8">
        <v>30041</v>
      </c>
      <c r="D184" s="8">
        <v>2022</v>
      </c>
      <c r="E184" s="8" t="s">
        <v>47</v>
      </c>
      <c r="F184" s="8" t="s">
        <v>14</v>
      </c>
      <c r="G184" s="8" t="s">
        <v>33</v>
      </c>
      <c r="H184" s="8">
        <v>12000</v>
      </c>
      <c r="I184" s="9">
        <v>44895</v>
      </c>
      <c r="J184" s="10"/>
      <c r="K184" s="11"/>
    </row>
    <row r="185" spans="1:11" s="14" customFormat="1" x14ac:dyDescent="0.25">
      <c r="A185" s="16">
        <f t="shared" si="2"/>
        <v>184</v>
      </c>
      <c r="B185" s="8" t="s">
        <v>12</v>
      </c>
      <c r="C185" s="8">
        <v>30671</v>
      </c>
      <c r="D185" s="8">
        <v>2022</v>
      </c>
      <c r="E185" s="8" t="s">
        <v>47</v>
      </c>
      <c r="F185" s="8" t="s">
        <v>14</v>
      </c>
      <c r="G185" s="8" t="s">
        <v>20</v>
      </c>
      <c r="H185" s="8">
        <v>12000</v>
      </c>
      <c r="I185" s="9">
        <v>44895</v>
      </c>
      <c r="J185" s="10"/>
      <c r="K185" s="11"/>
    </row>
    <row r="186" spans="1:11" s="14" customFormat="1" x14ac:dyDescent="0.25">
      <c r="A186" s="16">
        <f t="shared" si="2"/>
        <v>185</v>
      </c>
      <c r="B186" s="8" t="s">
        <v>12</v>
      </c>
      <c r="C186" s="8">
        <v>31961</v>
      </c>
      <c r="D186" s="8">
        <v>2022</v>
      </c>
      <c r="E186" s="8" t="s">
        <v>47</v>
      </c>
      <c r="F186" s="8" t="s">
        <v>14</v>
      </c>
      <c r="G186" s="8" t="s">
        <v>16</v>
      </c>
      <c r="H186" s="8">
        <v>12000</v>
      </c>
      <c r="I186" s="9">
        <v>44895</v>
      </c>
      <c r="J186" s="10"/>
      <c r="K186" s="11"/>
    </row>
    <row r="187" spans="1:11" s="14" customFormat="1" x14ac:dyDescent="0.25">
      <c r="A187" s="16">
        <f t="shared" si="2"/>
        <v>186</v>
      </c>
      <c r="B187" s="8" t="s">
        <v>12</v>
      </c>
      <c r="C187" s="8">
        <v>37477</v>
      </c>
      <c r="D187" s="8">
        <v>2022</v>
      </c>
      <c r="E187" s="8" t="s">
        <v>47</v>
      </c>
      <c r="F187" s="8" t="s">
        <v>14</v>
      </c>
      <c r="G187" s="8" t="s">
        <v>22</v>
      </c>
      <c r="H187" s="8">
        <v>12000</v>
      </c>
      <c r="I187" s="9">
        <v>44895</v>
      </c>
      <c r="J187" s="10"/>
      <c r="K187" s="11"/>
    </row>
    <row r="188" spans="1:11" s="14" customFormat="1" x14ac:dyDescent="0.25">
      <c r="A188" s="16">
        <f t="shared" si="2"/>
        <v>187</v>
      </c>
      <c r="B188" s="8" t="s">
        <v>12</v>
      </c>
      <c r="C188" s="8">
        <v>33055</v>
      </c>
      <c r="D188" s="8">
        <v>2022</v>
      </c>
      <c r="E188" s="8" t="s">
        <v>47</v>
      </c>
      <c r="F188" s="8" t="s">
        <v>13</v>
      </c>
      <c r="G188" s="8" t="s">
        <v>23</v>
      </c>
      <c r="H188" s="8">
        <v>10000</v>
      </c>
      <c r="I188" s="9">
        <v>44895</v>
      </c>
      <c r="J188" s="10"/>
      <c r="K188" s="11"/>
    </row>
    <row r="189" spans="1:11" s="14" customFormat="1" x14ac:dyDescent="0.25">
      <c r="A189" s="16">
        <f t="shared" si="2"/>
        <v>188</v>
      </c>
      <c r="B189" s="8" t="s">
        <v>12</v>
      </c>
      <c r="C189" s="8">
        <v>4804</v>
      </c>
      <c r="D189" s="8">
        <v>2021</v>
      </c>
      <c r="E189" s="8" t="s">
        <v>47</v>
      </c>
      <c r="F189" s="8" t="s">
        <v>14</v>
      </c>
      <c r="G189" s="8" t="s">
        <v>29</v>
      </c>
      <c r="H189" s="8">
        <v>12000</v>
      </c>
      <c r="I189" s="9">
        <v>44895</v>
      </c>
      <c r="J189" s="10"/>
      <c r="K189" s="11"/>
    </row>
    <row r="190" spans="1:11" s="14" customFormat="1" x14ac:dyDescent="0.25">
      <c r="A190" s="16">
        <f t="shared" si="2"/>
        <v>189</v>
      </c>
      <c r="B190" s="8" t="s">
        <v>12</v>
      </c>
      <c r="C190" s="8">
        <v>36715</v>
      </c>
      <c r="D190" s="8">
        <v>2022</v>
      </c>
      <c r="E190" s="8" t="s">
        <v>47</v>
      </c>
      <c r="F190" s="8" t="s">
        <v>14</v>
      </c>
      <c r="G190" s="8" t="s">
        <v>20</v>
      </c>
      <c r="H190" s="8">
        <v>12000</v>
      </c>
      <c r="I190" s="9">
        <v>44895</v>
      </c>
      <c r="J190" s="10"/>
      <c r="K190" s="11"/>
    </row>
    <row r="191" spans="1:11" s="14" customFormat="1" x14ac:dyDescent="0.25">
      <c r="A191" s="16">
        <f t="shared" si="2"/>
        <v>190</v>
      </c>
      <c r="B191" s="8" t="s">
        <v>11</v>
      </c>
      <c r="C191" s="8">
        <v>1702</v>
      </c>
      <c r="D191" s="8">
        <v>2022</v>
      </c>
      <c r="E191" s="8" t="s">
        <v>47</v>
      </c>
      <c r="F191" s="8" t="s">
        <v>14</v>
      </c>
      <c r="G191" s="8" t="s">
        <v>33</v>
      </c>
      <c r="H191" s="8">
        <v>12000</v>
      </c>
      <c r="I191" s="9">
        <v>44895</v>
      </c>
      <c r="J191" s="10"/>
      <c r="K191" s="11"/>
    </row>
    <row r="192" spans="1:11" s="14" customFormat="1" x14ac:dyDescent="0.25">
      <c r="A192" s="16">
        <f t="shared" si="2"/>
        <v>191</v>
      </c>
      <c r="B192" s="8" t="s">
        <v>12</v>
      </c>
      <c r="C192" s="8">
        <v>31893</v>
      </c>
      <c r="D192" s="8">
        <v>2022</v>
      </c>
      <c r="E192" s="8" t="s">
        <v>47</v>
      </c>
      <c r="F192" s="8" t="s">
        <v>14</v>
      </c>
      <c r="G192" s="8" t="s">
        <v>15</v>
      </c>
      <c r="H192" s="8">
        <v>12000</v>
      </c>
      <c r="I192" s="9">
        <v>44895</v>
      </c>
      <c r="J192" s="10"/>
      <c r="K192" s="11"/>
    </row>
    <row r="193" spans="1:11" s="14" customFormat="1" x14ac:dyDescent="0.25">
      <c r="A193" s="16">
        <f t="shared" si="2"/>
        <v>192</v>
      </c>
      <c r="B193" s="8" t="s">
        <v>12</v>
      </c>
      <c r="C193" s="8">
        <v>30201</v>
      </c>
      <c r="D193" s="8">
        <v>2022</v>
      </c>
      <c r="E193" s="8" t="s">
        <v>47</v>
      </c>
      <c r="F193" s="8" t="s">
        <v>14</v>
      </c>
      <c r="G193" s="8" t="s">
        <v>20</v>
      </c>
      <c r="H193" s="8">
        <v>12000</v>
      </c>
      <c r="I193" s="9">
        <v>44895</v>
      </c>
      <c r="J193" s="10"/>
      <c r="K193" s="11"/>
    </row>
    <row r="194" spans="1:11" s="14" customFormat="1" x14ac:dyDescent="0.25">
      <c r="A194" s="16">
        <f t="shared" si="2"/>
        <v>193</v>
      </c>
      <c r="B194" s="8" t="s">
        <v>12</v>
      </c>
      <c r="C194" s="8">
        <v>30913</v>
      </c>
      <c r="D194" s="8">
        <v>2022</v>
      </c>
      <c r="E194" s="8" t="s">
        <v>47</v>
      </c>
      <c r="F194" s="8" t="s">
        <v>14</v>
      </c>
      <c r="G194" s="8" t="s">
        <v>16</v>
      </c>
      <c r="H194" s="8">
        <v>12000</v>
      </c>
      <c r="I194" s="9">
        <v>44895</v>
      </c>
      <c r="J194" s="10"/>
      <c r="K194" s="11"/>
    </row>
    <row r="195" spans="1:11" s="14" customFormat="1" x14ac:dyDescent="0.25">
      <c r="A195" s="16">
        <f t="shared" si="2"/>
        <v>194</v>
      </c>
      <c r="B195" s="8" t="s">
        <v>12</v>
      </c>
      <c r="C195" s="8">
        <v>29335</v>
      </c>
      <c r="D195" s="8">
        <v>2022</v>
      </c>
      <c r="E195" s="8" t="s">
        <v>47</v>
      </c>
      <c r="F195" s="8" t="s">
        <v>14</v>
      </c>
      <c r="G195" s="8" t="s">
        <v>27</v>
      </c>
      <c r="H195" s="8">
        <v>12000</v>
      </c>
      <c r="I195" s="9">
        <v>44895</v>
      </c>
      <c r="J195" s="10"/>
      <c r="K195" s="11"/>
    </row>
    <row r="196" spans="1:11" s="14" customFormat="1" x14ac:dyDescent="0.25">
      <c r="A196" s="16">
        <f t="shared" ref="A196:A259" si="3">A195+1</f>
        <v>195</v>
      </c>
      <c r="B196" s="8" t="s">
        <v>12</v>
      </c>
      <c r="C196" s="8">
        <v>35691</v>
      </c>
      <c r="D196" s="8">
        <v>2022</v>
      </c>
      <c r="E196" s="8" t="s">
        <v>47</v>
      </c>
      <c r="F196" s="8" t="s">
        <v>13</v>
      </c>
      <c r="G196" s="8" t="s">
        <v>50</v>
      </c>
      <c r="H196" s="8">
        <v>10000</v>
      </c>
      <c r="I196" s="9">
        <v>44895</v>
      </c>
      <c r="J196" s="10"/>
      <c r="K196" s="11"/>
    </row>
    <row r="197" spans="1:11" s="14" customFormat="1" x14ac:dyDescent="0.25">
      <c r="A197" s="16">
        <f t="shared" si="3"/>
        <v>196</v>
      </c>
      <c r="B197" s="8" t="s">
        <v>12</v>
      </c>
      <c r="C197" s="8">
        <v>28680</v>
      </c>
      <c r="D197" s="8">
        <v>2022</v>
      </c>
      <c r="E197" s="8" t="s">
        <v>47</v>
      </c>
      <c r="F197" s="8" t="s">
        <v>13</v>
      </c>
      <c r="G197" s="8" t="s">
        <v>31</v>
      </c>
      <c r="H197" s="8">
        <v>10000</v>
      </c>
      <c r="I197" s="9">
        <v>44895</v>
      </c>
      <c r="J197" s="10"/>
      <c r="K197" s="11"/>
    </row>
    <row r="198" spans="1:11" s="14" customFormat="1" x14ac:dyDescent="0.25">
      <c r="A198" s="16">
        <f t="shared" si="3"/>
        <v>197</v>
      </c>
      <c r="B198" s="8" t="s">
        <v>12</v>
      </c>
      <c r="C198" s="8">
        <v>4501</v>
      </c>
      <c r="D198" s="8">
        <v>2020</v>
      </c>
      <c r="E198" s="8" t="s">
        <v>47</v>
      </c>
      <c r="F198" s="8" t="s">
        <v>13</v>
      </c>
      <c r="G198" s="8" t="s">
        <v>20</v>
      </c>
      <c r="H198" s="8">
        <v>10000</v>
      </c>
      <c r="I198" s="9">
        <v>44895</v>
      </c>
      <c r="J198" s="10"/>
      <c r="K198" s="11"/>
    </row>
    <row r="199" spans="1:11" s="14" customFormat="1" x14ac:dyDescent="0.25">
      <c r="A199" s="16">
        <f t="shared" si="3"/>
        <v>198</v>
      </c>
      <c r="B199" s="8" t="s">
        <v>12</v>
      </c>
      <c r="C199" s="8">
        <v>28403</v>
      </c>
      <c r="D199" s="8">
        <v>2022</v>
      </c>
      <c r="E199" s="8" t="s">
        <v>47</v>
      </c>
      <c r="F199" s="8" t="s">
        <v>13</v>
      </c>
      <c r="G199" s="8" t="s">
        <v>49</v>
      </c>
      <c r="H199" s="8">
        <v>10000</v>
      </c>
      <c r="I199" s="9">
        <v>44895</v>
      </c>
      <c r="J199" s="10"/>
      <c r="K199" s="11"/>
    </row>
    <row r="200" spans="1:11" s="14" customFormat="1" x14ac:dyDescent="0.25">
      <c r="A200" s="16">
        <f t="shared" si="3"/>
        <v>199</v>
      </c>
      <c r="B200" s="8" t="s">
        <v>12</v>
      </c>
      <c r="C200" s="8">
        <v>30408</v>
      </c>
      <c r="D200" s="8">
        <v>2022</v>
      </c>
      <c r="E200" s="8" t="s">
        <v>47</v>
      </c>
      <c r="F200" s="8" t="s">
        <v>14</v>
      </c>
      <c r="G200" s="8" t="s">
        <v>20</v>
      </c>
      <c r="H200" s="8">
        <v>12000</v>
      </c>
      <c r="I200" s="9">
        <v>44895</v>
      </c>
      <c r="J200" s="10"/>
      <c r="K200" s="11"/>
    </row>
    <row r="201" spans="1:11" s="14" customFormat="1" x14ac:dyDescent="0.25">
      <c r="A201" s="16">
        <f t="shared" si="3"/>
        <v>200</v>
      </c>
      <c r="B201" s="8" t="s">
        <v>12</v>
      </c>
      <c r="C201" s="8">
        <v>32435</v>
      </c>
      <c r="D201" s="8">
        <v>2022</v>
      </c>
      <c r="E201" s="8" t="s">
        <v>47</v>
      </c>
      <c r="F201" s="8" t="s">
        <v>14</v>
      </c>
      <c r="G201" s="8" t="s">
        <v>26</v>
      </c>
      <c r="H201" s="8">
        <v>12000</v>
      </c>
      <c r="I201" s="9">
        <v>44895</v>
      </c>
      <c r="J201" s="10"/>
      <c r="K201" s="11"/>
    </row>
    <row r="202" spans="1:11" s="14" customFormat="1" x14ac:dyDescent="0.25">
      <c r="A202" s="16">
        <f t="shared" si="3"/>
        <v>201</v>
      </c>
      <c r="B202" s="8" t="s">
        <v>12</v>
      </c>
      <c r="C202" s="8">
        <v>32437</v>
      </c>
      <c r="D202" s="8">
        <v>2022</v>
      </c>
      <c r="E202" s="8" t="s">
        <v>47</v>
      </c>
      <c r="F202" s="8" t="s">
        <v>14</v>
      </c>
      <c r="G202" s="8" t="s">
        <v>26</v>
      </c>
      <c r="H202" s="8">
        <v>12000</v>
      </c>
      <c r="I202" s="9">
        <v>44895</v>
      </c>
      <c r="J202" s="10"/>
      <c r="K202" s="11"/>
    </row>
    <row r="203" spans="1:11" s="14" customFormat="1" x14ac:dyDescent="0.25">
      <c r="A203" s="16">
        <f t="shared" si="3"/>
        <v>202</v>
      </c>
      <c r="B203" s="8" t="s">
        <v>12</v>
      </c>
      <c r="C203" s="8">
        <v>33957</v>
      </c>
      <c r="D203" s="8">
        <v>2022</v>
      </c>
      <c r="E203" s="8" t="s">
        <v>47</v>
      </c>
      <c r="F203" s="8" t="s">
        <v>13</v>
      </c>
      <c r="G203" s="8" t="s">
        <v>19</v>
      </c>
      <c r="H203" s="8">
        <v>10000</v>
      </c>
      <c r="I203" s="9">
        <v>44895</v>
      </c>
      <c r="J203" s="10"/>
      <c r="K203" s="11"/>
    </row>
    <row r="204" spans="1:11" s="14" customFormat="1" x14ac:dyDescent="0.25">
      <c r="A204" s="16">
        <f t="shared" si="3"/>
        <v>203</v>
      </c>
      <c r="B204" s="8" t="s">
        <v>12</v>
      </c>
      <c r="C204" s="8">
        <v>34016</v>
      </c>
      <c r="D204" s="8">
        <v>2022</v>
      </c>
      <c r="E204" s="8" t="s">
        <v>47</v>
      </c>
      <c r="F204" s="8" t="s">
        <v>13</v>
      </c>
      <c r="G204" s="8" t="s">
        <v>19</v>
      </c>
      <c r="H204" s="8">
        <v>10000</v>
      </c>
      <c r="I204" s="9">
        <v>44895</v>
      </c>
      <c r="J204" s="10"/>
      <c r="K204" s="11"/>
    </row>
    <row r="205" spans="1:11" s="14" customFormat="1" x14ac:dyDescent="0.25">
      <c r="A205" s="16">
        <f t="shared" si="3"/>
        <v>204</v>
      </c>
      <c r="B205" s="8" t="s">
        <v>12</v>
      </c>
      <c r="C205" s="8">
        <v>16580</v>
      </c>
      <c r="D205" s="8">
        <v>2019</v>
      </c>
      <c r="E205" s="8" t="s">
        <v>47</v>
      </c>
      <c r="F205" s="8" t="s">
        <v>52</v>
      </c>
      <c r="G205" s="8" t="s">
        <v>16</v>
      </c>
      <c r="H205" s="8">
        <v>10000</v>
      </c>
      <c r="I205" s="9">
        <v>44895</v>
      </c>
      <c r="J205" s="10"/>
      <c r="K205" s="11"/>
    </row>
    <row r="206" spans="1:11" s="14" customFormat="1" x14ac:dyDescent="0.25">
      <c r="A206" s="16">
        <f t="shared" si="3"/>
        <v>205</v>
      </c>
      <c r="B206" s="8" t="s">
        <v>12</v>
      </c>
      <c r="C206" s="8">
        <v>32593</v>
      </c>
      <c r="D206" s="8">
        <v>2022</v>
      </c>
      <c r="E206" s="8" t="s">
        <v>47</v>
      </c>
      <c r="F206" s="8" t="s">
        <v>14</v>
      </c>
      <c r="G206" s="8" t="s">
        <v>20</v>
      </c>
      <c r="H206" s="8">
        <v>12000</v>
      </c>
      <c r="I206" s="9">
        <v>44895</v>
      </c>
      <c r="J206" s="10"/>
      <c r="K206" s="11"/>
    </row>
    <row r="207" spans="1:11" s="14" customFormat="1" x14ac:dyDescent="0.25">
      <c r="A207" s="16">
        <f t="shared" si="3"/>
        <v>206</v>
      </c>
      <c r="B207" s="8" t="s">
        <v>12</v>
      </c>
      <c r="C207" s="8">
        <v>37986</v>
      </c>
      <c r="D207" s="8">
        <v>2022</v>
      </c>
      <c r="E207" s="8" t="s">
        <v>47</v>
      </c>
      <c r="F207" s="8" t="s">
        <v>13</v>
      </c>
      <c r="G207" s="8" t="s">
        <v>19</v>
      </c>
      <c r="H207" s="8">
        <v>10000</v>
      </c>
      <c r="I207" s="9">
        <v>44895</v>
      </c>
      <c r="J207" s="10"/>
      <c r="K207" s="11"/>
    </row>
    <row r="208" spans="1:11" s="14" customFormat="1" x14ac:dyDescent="0.25">
      <c r="A208" s="16">
        <f t="shared" si="3"/>
        <v>207</v>
      </c>
      <c r="B208" s="8" t="s">
        <v>12</v>
      </c>
      <c r="C208" s="8">
        <v>37998</v>
      </c>
      <c r="D208" s="8">
        <v>2022</v>
      </c>
      <c r="E208" s="8" t="s">
        <v>47</v>
      </c>
      <c r="F208" s="8" t="s">
        <v>13</v>
      </c>
      <c r="G208" s="8" t="s">
        <v>19</v>
      </c>
      <c r="H208" s="8">
        <v>10000</v>
      </c>
      <c r="I208" s="9">
        <v>44895</v>
      </c>
      <c r="J208" s="10"/>
      <c r="K208" s="11"/>
    </row>
    <row r="209" spans="1:11" s="14" customFormat="1" x14ac:dyDescent="0.25">
      <c r="A209" s="16">
        <f t="shared" si="3"/>
        <v>208</v>
      </c>
      <c r="B209" s="8" t="s">
        <v>12</v>
      </c>
      <c r="C209" s="8">
        <v>37091</v>
      </c>
      <c r="D209" s="8">
        <v>2022</v>
      </c>
      <c r="E209" s="8" t="s">
        <v>47</v>
      </c>
      <c r="F209" s="8" t="s">
        <v>13</v>
      </c>
      <c r="G209" s="8" t="s">
        <v>29</v>
      </c>
      <c r="H209" s="8">
        <v>10000</v>
      </c>
      <c r="I209" s="9">
        <v>44895</v>
      </c>
      <c r="J209" s="10"/>
      <c r="K209" s="11"/>
    </row>
    <row r="210" spans="1:11" s="14" customFormat="1" x14ac:dyDescent="0.25">
      <c r="A210" s="16">
        <f t="shared" si="3"/>
        <v>209</v>
      </c>
      <c r="B210" s="8" t="s">
        <v>12</v>
      </c>
      <c r="C210" s="8">
        <v>7087</v>
      </c>
      <c r="D210" s="8">
        <v>2021</v>
      </c>
      <c r="E210" s="8" t="s">
        <v>47</v>
      </c>
      <c r="F210" s="8" t="s">
        <v>14</v>
      </c>
      <c r="G210" s="8" t="s">
        <v>23</v>
      </c>
      <c r="H210" s="8">
        <v>12000</v>
      </c>
      <c r="I210" s="9">
        <v>44895</v>
      </c>
      <c r="J210" s="10"/>
      <c r="K210" s="11"/>
    </row>
    <row r="211" spans="1:11" s="14" customFormat="1" x14ac:dyDescent="0.25">
      <c r="A211" s="16">
        <f t="shared" si="3"/>
        <v>210</v>
      </c>
      <c r="B211" s="8" t="s">
        <v>12</v>
      </c>
      <c r="C211" s="8">
        <v>39254</v>
      </c>
      <c r="D211" s="8">
        <v>2022</v>
      </c>
      <c r="E211" s="8" t="s">
        <v>47</v>
      </c>
      <c r="F211" s="8" t="s">
        <v>14</v>
      </c>
      <c r="G211" s="8" t="s">
        <v>28</v>
      </c>
      <c r="H211" s="8">
        <v>12000</v>
      </c>
      <c r="I211" s="9">
        <v>44895</v>
      </c>
      <c r="J211" s="10"/>
      <c r="K211" s="11"/>
    </row>
    <row r="212" spans="1:11" s="14" customFormat="1" x14ac:dyDescent="0.25">
      <c r="A212" s="16">
        <f t="shared" si="3"/>
        <v>211</v>
      </c>
      <c r="B212" s="8" t="s">
        <v>12</v>
      </c>
      <c r="C212" s="8">
        <v>39107</v>
      </c>
      <c r="D212" s="8">
        <v>2022</v>
      </c>
      <c r="E212" s="8" t="s">
        <v>47</v>
      </c>
      <c r="F212" s="8" t="s">
        <v>13</v>
      </c>
      <c r="G212" s="8" t="s">
        <v>28</v>
      </c>
      <c r="H212" s="8">
        <v>10000</v>
      </c>
      <c r="I212" s="9">
        <v>44895</v>
      </c>
      <c r="J212" s="10"/>
      <c r="K212" s="11"/>
    </row>
    <row r="213" spans="1:11" s="14" customFormat="1" x14ac:dyDescent="0.25">
      <c r="A213" s="16">
        <f t="shared" si="3"/>
        <v>212</v>
      </c>
      <c r="B213" s="8" t="s">
        <v>12</v>
      </c>
      <c r="C213" s="8">
        <v>30721</v>
      </c>
      <c r="D213" s="8">
        <v>2021</v>
      </c>
      <c r="E213" s="8" t="s">
        <v>47</v>
      </c>
      <c r="F213" s="8" t="s">
        <v>14</v>
      </c>
      <c r="G213" s="8" t="s">
        <v>15</v>
      </c>
      <c r="H213" s="8">
        <v>12000</v>
      </c>
      <c r="I213" s="9">
        <v>44895</v>
      </c>
      <c r="J213" s="10"/>
      <c r="K213" s="11"/>
    </row>
    <row r="214" spans="1:11" s="14" customFormat="1" x14ac:dyDescent="0.25">
      <c r="A214" s="16">
        <f t="shared" si="3"/>
        <v>213</v>
      </c>
      <c r="B214" s="8" t="s">
        <v>12</v>
      </c>
      <c r="C214" s="8">
        <v>36811</v>
      </c>
      <c r="D214" s="8">
        <v>2022</v>
      </c>
      <c r="E214" s="8" t="s">
        <v>47</v>
      </c>
      <c r="F214" s="8" t="s">
        <v>14</v>
      </c>
      <c r="G214" s="8" t="s">
        <v>21</v>
      </c>
      <c r="H214" s="8">
        <v>12000</v>
      </c>
      <c r="I214" s="9">
        <v>44895</v>
      </c>
      <c r="J214" s="10"/>
      <c r="K214" s="11"/>
    </row>
    <row r="215" spans="1:11" s="14" customFormat="1" x14ac:dyDescent="0.25">
      <c r="A215" s="16">
        <f t="shared" si="3"/>
        <v>214</v>
      </c>
      <c r="B215" s="8" t="s">
        <v>12</v>
      </c>
      <c r="C215" s="8">
        <v>41197</v>
      </c>
      <c r="D215" s="8">
        <v>2022</v>
      </c>
      <c r="E215" s="8" t="s">
        <v>47</v>
      </c>
      <c r="F215" s="8" t="s">
        <v>13</v>
      </c>
      <c r="G215" s="8" t="s">
        <v>17</v>
      </c>
      <c r="H215" s="8">
        <v>10000</v>
      </c>
      <c r="I215" s="9">
        <v>44895</v>
      </c>
      <c r="J215" s="10"/>
      <c r="K215" s="11"/>
    </row>
    <row r="216" spans="1:11" s="14" customFormat="1" x14ac:dyDescent="0.25">
      <c r="A216" s="16">
        <f t="shared" si="3"/>
        <v>215</v>
      </c>
      <c r="B216" s="8" t="s">
        <v>11</v>
      </c>
      <c r="C216" s="8">
        <v>377</v>
      </c>
      <c r="D216" s="8">
        <v>2020</v>
      </c>
      <c r="E216" s="8" t="s">
        <v>47</v>
      </c>
      <c r="F216" s="8" t="s">
        <v>13</v>
      </c>
      <c r="G216" s="8" t="s">
        <v>16</v>
      </c>
      <c r="H216" s="8">
        <v>10000</v>
      </c>
      <c r="I216" s="9">
        <v>44895</v>
      </c>
      <c r="J216" s="10"/>
      <c r="K216" s="11"/>
    </row>
    <row r="217" spans="1:11" s="14" customFormat="1" x14ac:dyDescent="0.25">
      <c r="A217" s="16">
        <f t="shared" si="3"/>
        <v>216</v>
      </c>
      <c r="B217" s="8" t="s">
        <v>12</v>
      </c>
      <c r="C217" s="8">
        <v>27092</v>
      </c>
      <c r="D217" s="8">
        <v>2021</v>
      </c>
      <c r="E217" s="8" t="s">
        <v>47</v>
      </c>
      <c r="F217" s="8" t="s">
        <v>14</v>
      </c>
      <c r="G217" s="8" t="s">
        <v>34</v>
      </c>
      <c r="H217" s="8">
        <v>12000</v>
      </c>
      <c r="I217" s="9">
        <v>44895</v>
      </c>
      <c r="J217" s="10"/>
      <c r="K217" s="11"/>
    </row>
    <row r="218" spans="1:11" s="14" customFormat="1" x14ac:dyDescent="0.25">
      <c r="A218" s="16">
        <f t="shared" si="3"/>
        <v>217</v>
      </c>
      <c r="B218" s="8" t="s">
        <v>53</v>
      </c>
      <c r="C218" s="8" t="s">
        <v>53</v>
      </c>
      <c r="D218" s="8"/>
      <c r="E218" s="8" t="s">
        <v>54</v>
      </c>
      <c r="F218" s="8" t="s">
        <v>55</v>
      </c>
      <c r="G218" s="8" t="s">
        <v>16</v>
      </c>
      <c r="H218" s="8">
        <v>10000</v>
      </c>
      <c r="I218" s="9">
        <v>44895</v>
      </c>
      <c r="J218" s="10"/>
      <c r="K218" s="11"/>
    </row>
    <row r="219" spans="1:11" s="14" customFormat="1" x14ac:dyDescent="0.25">
      <c r="A219" s="16">
        <f t="shared" si="3"/>
        <v>218</v>
      </c>
      <c r="B219" s="8" t="s">
        <v>44</v>
      </c>
      <c r="C219" s="8" t="s">
        <v>56</v>
      </c>
      <c r="D219" s="8" t="s">
        <v>57</v>
      </c>
      <c r="E219" s="8" t="s">
        <v>54</v>
      </c>
      <c r="F219" s="8" t="s">
        <v>58</v>
      </c>
      <c r="G219" s="8" t="s">
        <v>22</v>
      </c>
      <c r="H219" s="8">
        <v>10000</v>
      </c>
      <c r="I219" s="9">
        <v>44895</v>
      </c>
      <c r="J219" s="10"/>
      <c r="K219" s="11"/>
    </row>
    <row r="220" spans="1:11" s="14" customFormat="1" x14ac:dyDescent="0.25">
      <c r="A220" s="16">
        <f t="shared" si="3"/>
        <v>219</v>
      </c>
      <c r="B220" s="8" t="s">
        <v>44</v>
      </c>
      <c r="C220" s="8" t="s">
        <v>59</v>
      </c>
      <c r="D220" s="8" t="s">
        <v>57</v>
      </c>
      <c r="E220" s="8" t="s">
        <v>54</v>
      </c>
      <c r="F220" s="8" t="s">
        <v>58</v>
      </c>
      <c r="G220" s="8" t="s">
        <v>22</v>
      </c>
      <c r="H220" s="8">
        <v>10000</v>
      </c>
      <c r="I220" s="9">
        <v>44895</v>
      </c>
      <c r="J220" s="10"/>
      <c r="K220" s="11"/>
    </row>
    <row r="221" spans="1:11" s="14" customFormat="1" x14ac:dyDescent="0.25">
      <c r="A221" s="16">
        <f t="shared" si="3"/>
        <v>220</v>
      </c>
      <c r="B221" s="8" t="s">
        <v>44</v>
      </c>
      <c r="C221" s="8" t="s">
        <v>60</v>
      </c>
      <c r="D221" s="8" t="s">
        <v>57</v>
      </c>
      <c r="E221" s="8" t="s">
        <v>54</v>
      </c>
      <c r="F221" s="8" t="s">
        <v>58</v>
      </c>
      <c r="G221" s="8" t="s">
        <v>22</v>
      </c>
      <c r="H221" s="8">
        <v>10000</v>
      </c>
      <c r="I221" s="9">
        <v>44895</v>
      </c>
      <c r="J221" s="10"/>
      <c r="K221" s="11"/>
    </row>
    <row r="222" spans="1:11" s="14" customFormat="1" x14ac:dyDescent="0.25">
      <c r="A222" s="16">
        <f t="shared" si="3"/>
        <v>221</v>
      </c>
      <c r="B222" s="8" t="s">
        <v>44</v>
      </c>
      <c r="C222" s="8" t="s">
        <v>61</v>
      </c>
      <c r="D222" s="8" t="s">
        <v>57</v>
      </c>
      <c r="E222" s="8" t="s">
        <v>54</v>
      </c>
      <c r="F222" s="8" t="s">
        <v>58</v>
      </c>
      <c r="G222" s="8" t="s">
        <v>22</v>
      </c>
      <c r="H222" s="8">
        <v>10000</v>
      </c>
      <c r="I222" s="9">
        <v>44895</v>
      </c>
      <c r="J222" s="10"/>
      <c r="K222" s="11"/>
    </row>
    <row r="223" spans="1:11" s="14" customFormat="1" x14ac:dyDescent="0.25">
      <c r="A223" s="16">
        <f t="shared" si="3"/>
        <v>222</v>
      </c>
      <c r="B223" s="8" t="s">
        <v>44</v>
      </c>
      <c r="C223" s="8" t="s">
        <v>62</v>
      </c>
      <c r="D223" s="8" t="s">
        <v>57</v>
      </c>
      <c r="E223" s="8" t="s">
        <v>54</v>
      </c>
      <c r="F223" s="8" t="s">
        <v>58</v>
      </c>
      <c r="G223" s="8" t="s">
        <v>22</v>
      </c>
      <c r="H223" s="8">
        <v>10000</v>
      </c>
      <c r="I223" s="9">
        <v>44895</v>
      </c>
      <c r="J223" s="10"/>
      <c r="K223" s="11"/>
    </row>
    <row r="224" spans="1:11" s="14" customFormat="1" x14ac:dyDescent="0.25">
      <c r="A224" s="16">
        <f t="shared" si="3"/>
        <v>223</v>
      </c>
      <c r="B224" s="8" t="s">
        <v>44</v>
      </c>
      <c r="C224" s="8" t="s">
        <v>63</v>
      </c>
      <c r="D224" s="8" t="s">
        <v>57</v>
      </c>
      <c r="E224" s="8" t="s">
        <v>54</v>
      </c>
      <c r="F224" s="8" t="s">
        <v>58</v>
      </c>
      <c r="G224" s="8" t="s">
        <v>22</v>
      </c>
      <c r="H224" s="8">
        <v>10000</v>
      </c>
      <c r="I224" s="9">
        <v>44895</v>
      </c>
      <c r="J224" s="10"/>
      <c r="K224" s="11"/>
    </row>
    <row r="225" spans="1:11" s="14" customFormat="1" x14ac:dyDescent="0.25">
      <c r="A225" s="16">
        <f t="shared" si="3"/>
        <v>224</v>
      </c>
      <c r="B225" s="8" t="s">
        <v>12</v>
      </c>
      <c r="C225" s="8" t="s">
        <v>64</v>
      </c>
      <c r="D225" s="8" t="s">
        <v>65</v>
      </c>
      <c r="E225" s="8" t="s">
        <v>54</v>
      </c>
      <c r="F225" s="8" t="s">
        <v>58</v>
      </c>
      <c r="G225" s="8" t="s">
        <v>16</v>
      </c>
      <c r="H225" s="8">
        <v>10000</v>
      </c>
      <c r="I225" s="9">
        <v>44895</v>
      </c>
      <c r="J225" s="10"/>
      <c r="K225" s="11"/>
    </row>
    <row r="226" spans="1:11" s="14" customFormat="1" x14ac:dyDescent="0.25">
      <c r="A226" s="16">
        <f t="shared" si="3"/>
        <v>225</v>
      </c>
      <c r="B226" s="8" t="s">
        <v>12</v>
      </c>
      <c r="C226" s="8">
        <v>12712</v>
      </c>
      <c r="D226" s="8">
        <v>2021</v>
      </c>
      <c r="E226" s="8" t="s">
        <v>66</v>
      </c>
      <c r="F226" s="8" t="s">
        <v>24</v>
      </c>
      <c r="G226" s="8" t="s">
        <v>23</v>
      </c>
      <c r="H226" s="8">
        <v>5000</v>
      </c>
      <c r="I226" s="9">
        <v>44895</v>
      </c>
      <c r="J226" s="10"/>
      <c r="K226" s="11"/>
    </row>
    <row r="227" spans="1:11" s="14" customFormat="1" x14ac:dyDescent="0.25">
      <c r="A227" s="16">
        <f t="shared" si="3"/>
        <v>226</v>
      </c>
      <c r="B227" s="8" t="s">
        <v>12</v>
      </c>
      <c r="C227" s="8">
        <v>280</v>
      </c>
      <c r="D227" s="8">
        <v>2021</v>
      </c>
      <c r="E227" s="8" t="s">
        <v>66</v>
      </c>
      <c r="F227" s="8" t="s">
        <v>24</v>
      </c>
      <c r="G227" s="8" t="s">
        <v>23</v>
      </c>
      <c r="H227" s="8">
        <v>5000</v>
      </c>
      <c r="I227" s="9">
        <v>44895</v>
      </c>
      <c r="J227" s="10"/>
      <c r="K227" s="11"/>
    </row>
    <row r="228" spans="1:11" s="14" customFormat="1" x14ac:dyDescent="0.25">
      <c r="A228" s="16">
        <f t="shared" si="3"/>
        <v>227</v>
      </c>
      <c r="B228" s="8" t="s">
        <v>12</v>
      </c>
      <c r="C228" s="8">
        <v>14162</v>
      </c>
      <c r="D228" s="8">
        <v>2021</v>
      </c>
      <c r="E228" s="8" t="s">
        <v>66</v>
      </c>
      <c r="F228" s="8" t="s">
        <v>24</v>
      </c>
      <c r="G228" s="8" t="s">
        <v>23</v>
      </c>
      <c r="H228" s="8">
        <v>5000</v>
      </c>
      <c r="I228" s="9">
        <v>44895</v>
      </c>
      <c r="J228" s="10"/>
      <c r="K228" s="11"/>
    </row>
    <row r="229" spans="1:11" s="14" customFormat="1" x14ac:dyDescent="0.25">
      <c r="A229" s="16">
        <f t="shared" si="3"/>
        <v>228</v>
      </c>
      <c r="B229" s="8" t="s">
        <v>12</v>
      </c>
      <c r="C229" s="8">
        <v>1947</v>
      </c>
      <c r="D229" s="8">
        <v>2018</v>
      </c>
      <c r="E229" s="8" t="s">
        <v>66</v>
      </c>
      <c r="F229" s="8" t="s">
        <v>24</v>
      </c>
      <c r="G229" s="8" t="s">
        <v>23</v>
      </c>
      <c r="H229" s="8">
        <v>5000</v>
      </c>
      <c r="I229" s="9">
        <v>44895</v>
      </c>
      <c r="J229" s="10"/>
      <c r="K229" s="11"/>
    </row>
    <row r="230" spans="1:11" s="14" customFormat="1" x14ac:dyDescent="0.25">
      <c r="A230" s="16">
        <f t="shared" si="3"/>
        <v>229</v>
      </c>
      <c r="B230" s="8" t="s">
        <v>12</v>
      </c>
      <c r="C230" s="8">
        <v>17676</v>
      </c>
      <c r="D230" s="8">
        <v>2021</v>
      </c>
      <c r="E230" s="8" t="s">
        <v>66</v>
      </c>
      <c r="F230" s="8" t="s">
        <v>24</v>
      </c>
      <c r="G230" s="8" t="s">
        <v>23</v>
      </c>
      <c r="H230" s="8">
        <v>5000</v>
      </c>
      <c r="I230" s="9">
        <v>44895</v>
      </c>
      <c r="J230" s="10"/>
      <c r="K230" s="11"/>
    </row>
    <row r="231" spans="1:11" s="14" customFormat="1" x14ac:dyDescent="0.25">
      <c r="A231" s="16">
        <f t="shared" si="3"/>
        <v>230</v>
      </c>
      <c r="B231" s="8" t="s">
        <v>12</v>
      </c>
      <c r="C231" s="8">
        <v>13548</v>
      </c>
      <c r="D231" s="8">
        <v>2021</v>
      </c>
      <c r="E231" s="8" t="s">
        <v>66</v>
      </c>
      <c r="F231" s="8" t="s">
        <v>24</v>
      </c>
      <c r="G231" s="8" t="s">
        <v>20</v>
      </c>
      <c r="H231" s="8">
        <v>5000</v>
      </c>
      <c r="I231" s="9">
        <v>44895</v>
      </c>
      <c r="J231" s="10"/>
      <c r="K231" s="11"/>
    </row>
    <row r="232" spans="1:11" s="14" customFormat="1" x14ac:dyDescent="0.25">
      <c r="A232" s="16">
        <f t="shared" si="3"/>
        <v>231</v>
      </c>
      <c r="B232" s="8" t="s">
        <v>12</v>
      </c>
      <c r="C232" s="8">
        <v>14853</v>
      </c>
      <c r="D232" s="8">
        <v>2021</v>
      </c>
      <c r="E232" s="8" t="s">
        <v>66</v>
      </c>
      <c r="F232" s="8" t="s">
        <v>24</v>
      </c>
      <c r="G232" s="8" t="s">
        <v>20</v>
      </c>
      <c r="H232" s="8">
        <v>5000</v>
      </c>
      <c r="I232" s="9">
        <v>44895</v>
      </c>
      <c r="J232" s="10"/>
      <c r="K232" s="11"/>
    </row>
    <row r="233" spans="1:11" s="14" customFormat="1" x14ac:dyDescent="0.25">
      <c r="A233" s="16">
        <f t="shared" si="3"/>
        <v>232</v>
      </c>
      <c r="B233" s="8" t="s">
        <v>12</v>
      </c>
      <c r="C233" s="8">
        <v>11227</v>
      </c>
      <c r="D233" s="8">
        <v>2021</v>
      </c>
      <c r="E233" s="8" t="s">
        <v>66</v>
      </c>
      <c r="F233" s="8" t="s">
        <v>24</v>
      </c>
      <c r="G233" s="8" t="s">
        <v>20</v>
      </c>
      <c r="H233" s="8">
        <v>5000</v>
      </c>
      <c r="I233" s="9">
        <v>44895</v>
      </c>
      <c r="J233" s="10"/>
      <c r="K233" s="11"/>
    </row>
    <row r="234" spans="1:11" s="14" customFormat="1" x14ac:dyDescent="0.25">
      <c r="A234" s="16">
        <f t="shared" si="3"/>
        <v>233</v>
      </c>
      <c r="B234" s="8" t="s">
        <v>12</v>
      </c>
      <c r="C234" s="8">
        <v>14307</v>
      </c>
      <c r="D234" s="8">
        <v>2021</v>
      </c>
      <c r="E234" s="8" t="s">
        <v>66</v>
      </c>
      <c r="F234" s="8" t="s">
        <v>24</v>
      </c>
      <c r="G234" s="8" t="s">
        <v>20</v>
      </c>
      <c r="H234" s="8">
        <v>5000</v>
      </c>
      <c r="I234" s="9">
        <v>44895</v>
      </c>
      <c r="J234" s="10"/>
      <c r="K234" s="11"/>
    </row>
    <row r="235" spans="1:11" s="14" customFormat="1" x14ac:dyDescent="0.25">
      <c r="A235" s="16">
        <f t="shared" si="3"/>
        <v>234</v>
      </c>
      <c r="B235" s="8" t="s">
        <v>12</v>
      </c>
      <c r="C235" s="8">
        <v>25559</v>
      </c>
      <c r="D235" s="8">
        <v>2017</v>
      </c>
      <c r="E235" s="8" t="s">
        <v>66</v>
      </c>
      <c r="F235" s="8" t="s">
        <v>13</v>
      </c>
      <c r="G235" s="8" t="s">
        <v>20</v>
      </c>
      <c r="H235" s="8">
        <v>10000</v>
      </c>
      <c r="I235" s="9">
        <v>44895</v>
      </c>
      <c r="J235" s="10"/>
      <c r="K235" s="11"/>
    </row>
    <row r="236" spans="1:11" s="14" customFormat="1" x14ac:dyDescent="0.25">
      <c r="A236" s="16">
        <f t="shared" si="3"/>
        <v>235</v>
      </c>
      <c r="B236" s="8" t="s">
        <v>12</v>
      </c>
      <c r="C236" s="8">
        <v>12445</v>
      </c>
      <c r="D236" s="8">
        <v>2021</v>
      </c>
      <c r="E236" s="8" t="s">
        <v>66</v>
      </c>
      <c r="F236" s="8" t="s">
        <v>24</v>
      </c>
      <c r="G236" s="8" t="s">
        <v>28</v>
      </c>
      <c r="H236" s="8">
        <v>5000</v>
      </c>
      <c r="I236" s="9">
        <v>44895</v>
      </c>
      <c r="J236" s="10"/>
      <c r="K236" s="11"/>
    </row>
    <row r="237" spans="1:11" s="14" customFormat="1" x14ac:dyDescent="0.25">
      <c r="A237" s="16">
        <f t="shared" si="3"/>
        <v>236</v>
      </c>
      <c r="B237" s="8" t="s">
        <v>12</v>
      </c>
      <c r="C237" s="8">
        <v>888</v>
      </c>
      <c r="D237" s="8">
        <v>2021</v>
      </c>
      <c r="E237" s="8" t="s">
        <v>66</v>
      </c>
      <c r="F237" s="8" t="s">
        <v>24</v>
      </c>
      <c r="G237" s="8" t="s">
        <v>26</v>
      </c>
      <c r="H237" s="8">
        <v>5000</v>
      </c>
      <c r="I237" s="9">
        <v>44895</v>
      </c>
      <c r="J237" s="10"/>
      <c r="K237" s="11"/>
    </row>
    <row r="238" spans="1:11" s="14" customFormat="1" x14ac:dyDescent="0.25">
      <c r="A238" s="16">
        <f t="shared" si="3"/>
        <v>237</v>
      </c>
      <c r="B238" s="8" t="s">
        <v>12</v>
      </c>
      <c r="C238" s="8">
        <v>19009</v>
      </c>
      <c r="D238" s="8">
        <v>2021</v>
      </c>
      <c r="E238" s="8" t="s">
        <v>66</v>
      </c>
      <c r="F238" s="8" t="s">
        <v>24</v>
      </c>
      <c r="G238" s="8" t="s">
        <v>26</v>
      </c>
      <c r="H238" s="8">
        <v>5000</v>
      </c>
      <c r="I238" s="9">
        <v>44895</v>
      </c>
      <c r="J238" s="10"/>
      <c r="K238" s="11"/>
    </row>
    <row r="239" spans="1:11" s="14" customFormat="1" x14ac:dyDescent="0.25">
      <c r="A239" s="16">
        <f t="shared" si="3"/>
        <v>238</v>
      </c>
      <c r="B239" s="8" t="s">
        <v>12</v>
      </c>
      <c r="C239" s="8">
        <v>15739</v>
      </c>
      <c r="D239" s="8">
        <v>2019</v>
      </c>
      <c r="E239" s="8" t="s">
        <v>66</v>
      </c>
      <c r="F239" s="8" t="s">
        <v>24</v>
      </c>
      <c r="G239" s="8" t="s">
        <v>23</v>
      </c>
      <c r="H239" s="8">
        <v>5000</v>
      </c>
      <c r="I239" s="9">
        <v>44895</v>
      </c>
      <c r="J239" s="10"/>
      <c r="K239" s="11"/>
    </row>
    <row r="240" spans="1:11" s="14" customFormat="1" x14ac:dyDescent="0.25">
      <c r="A240" s="16">
        <f t="shared" si="3"/>
        <v>239</v>
      </c>
      <c r="B240" s="8" t="s">
        <v>12</v>
      </c>
      <c r="C240" s="8">
        <v>6804</v>
      </c>
      <c r="D240" s="8">
        <v>2020</v>
      </c>
      <c r="E240" s="8" t="s">
        <v>66</v>
      </c>
      <c r="F240" s="8" t="s">
        <v>24</v>
      </c>
      <c r="G240" s="8" t="s">
        <v>23</v>
      </c>
      <c r="H240" s="8">
        <v>5000</v>
      </c>
      <c r="I240" s="9">
        <v>44895</v>
      </c>
      <c r="J240" s="10"/>
      <c r="K240" s="11"/>
    </row>
    <row r="241" spans="1:11" s="14" customFormat="1" x14ac:dyDescent="0.25">
      <c r="A241" s="16">
        <f t="shared" si="3"/>
        <v>240</v>
      </c>
      <c r="B241" s="8" t="s">
        <v>12</v>
      </c>
      <c r="C241" s="8">
        <v>30513</v>
      </c>
      <c r="D241" s="8">
        <v>2017</v>
      </c>
      <c r="E241" s="8" t="s">
        <v>66</v>
      </c>
      <c r="F241" s="8" t="s">
        <v>24</v>
      </c>
      <c r="G241" s="8" t="s">
        <v>20</v>
      </c>
      <c r="H241" s="8">
        <v>1250</v>
      </c>
      <c r="I241" s="9">
        <v>44895</v>
      </c>
      <c r="J241" s="10"/>
      <c r="K241" s="11"/>
    </row>
    <row r="242" spans="1:11" s="14" customFormat="1" x14ac:dyDescent="0.25">
      <c r="A242" s="16">
        <f t="shared" si="3"/>
        <v>241</v>
      </c>
      <c r="B242" s="8" t="s">
        <v>12</v>
      </c>
      <c r="C242" s="8">
        <v>11036</v>
      </c>
      <c r="D242" s="8">
        <v>2020</v>
      </c>
      <c r="E242" s="8" t="s">
        <v>66</v>
      </c>
      <c r="F242" s="8" t="s">
        <v>24</v>
      </c>
      <c r="G242" s="8" t="s">
        <v>20</v>
      </c>
      <c r="H242" s="8">
        <v>5000</v>
      </c>
      <c r="I242" s="9">
        <v>44895</v>
      </c>
      <c r="J242" s="10"/>
      <c r="K242" s="11"/>
    </row>
    <row r="243" spans="1:11" s="14" customFormat="1" x14ac:dyDescent="0.25">
      <c r="A243" s="16">
        <f t="shared" si="3"/>
        <v>242</v>
      </c>
      <c r="B243" s="8" t="s">
        <v>12</v>
      </c>
      <c r="C243" s="8">
        <v>16137</v>
      </c>
      <c r="D243" s="8">
        <v>2017</v>
      </c>
      <c r="E243" s="8" t="s">
        <v>66</v>
      </c>
      <c r="F243" s="8" t="s">
        <v>24</v>
      </c>
      <c r="G243" s="8" t="s">
        <v>20</v>
      </c>
      <c r="H243" s="8">
        <v>1250</v>
      </c>
      <c r="I243" s="9">
        <v>44895</v>
      </c>
      <c r="J243" s="10"/>
      <c r="K243" s="11"/>
    </row>
    <row r="244" spans="1:11" s="14" customFormat="1" x14ac:dyDescent="0.25">
      <c r="A244" s="16">
        <f t="shared" si="3"/>
        <v>243</v>
      </c>
      <c r="B244" s="8" t="s">
        <v>12</v>
      </c>
      <c r="C244" s="8">
        <v>40976</v>
      </c>
      <c r="D244" s="8">
        <v>2017</v>
      </c>
      <c r="E244" s="8" t="s">
        <v>66</v>
      </c>
      <c r="F244" s="8" t="s">
        <v>24</v>
      </c>
      <c r="G244" s="8" t="s">
        <v>20</v>
      </c>
      <c r="H244" s="8">
        <v>2500</v>
      </c>
      <c r="I244" s="9">
        <v>44895</v>
      </c>
      <c r="J244" s="10"/>
      <c r="K244" s="11"/>
    </row>
    <row r="245" spans="1:11" s="14" customFormat="1" x14ac:dyDescent="0.25">
      <c r="A245" s="16">
        <f t="shared" si="3"/>
        <v>244</v>
      </c>
      <c r="B245" s="8" t="s">
        <v>12</v>
      </c>
      <c r="C245" s="8">
        <v>18247</v>
      </c>
      <c r="D245" s="8">
        <v>2020</v>
      </c>
      <c r="E245" s="8" t="s">
        <v>66</v>
      </c>
      <c r="F245" s="8" t="s">
        <v>24</v>
      </c>
      <c r="G245" s="8" t="s">
        <v>34</v>
      </c>
      <c r="H245" s="8">
        <v>5000</v>
      </c>
      <c r="I245" s="9">
        <v>44895</v>
      </c>
      <c r="J245" s="10"/>
      <c r="K245" s="11"/>
    </row>
    <row r="246" spans="1:11" s="15" customFormat="1" x14ac:dyDescent="0.25">
      <c r="A246" s="16">
        <f t="shared" si="3"/>
        <v>245</v>
      </c>
      <c r="B246" s="8" t="s">
        <v>11</v>
      </c>
      <c r="C246" s="8">
        <v>1929</v>
      </c>
      <c r="D246" s="8">
        <v>2022</v>
      </c>
      <c r="E246" s="8" t="s">
        <v>39</v>
      </c>
      <c r="F246" s="8" t="s">
        <v>13</v>
      </c>
      <c r="G246" s="8" t="s">
        <v>34</v>
      </c>
      <c r="H246" s="8">
        <v>10000</v>
      </c>
      <c r="I246" s="9">
        <v>44926</v>
      </c>
      <c r="J246" s="8"/>
      <c r="K246" s="8"/>
    </row>
    <row r="247" spans="1:11" x14ac:dyDescent="0.25">
      <c r="A247" s="16">
        <f t="shared" si="3"/>
        <v>246</v>
      </c>
      <c r="B247" s="5" t="s">
        <v>12</v>
      </c>
      <c r="C247" s="5">
        <v>37970</v>
      </c>
      <c r="D247" s="5">
        <v>2022</v>
      </c>
      <c r="E247" s="5" t="s">
        <v>39</v>
      </c>
      <c r="F247" s="5" t="s">
        <v>13</v>
      </c>
      <c r="G247" s="5" t="s">
        <v>20</v>
      </c>
      <c r="H247" s="5">
        <v>10000</v>
      </c>
      <c r="I247" s="6">
        <v>44926</v>
      </c>
      <c r="J247" s="5"/>
      <c r="K247" s="5"/>
    </row>
    <row r="248" spans="1:11" x14ac:dyDescent="0.25">
      <c r="A248" s="16">
        <f t="shared" si="3"/>
        <v>247</v>
      </c>
      <c r="B248" s="5" t="s">
        <v>11</v>
      </c>
      <c r="C248" s="5">
        <v>1514</v>
      </c>
      <c r="D248" s="5">
        <v>2022</v>
      </c>
      <c r="E248" s="5" t="s">
        <v>39</v>
      </c>
      <c r="F248" s="5" t="s">
        <v>13</v>
      </c>
      <c r="G248" s="5" t="s">
        <v>20</v>
      </c>
      <c r="H248" s="5">
        <v>10000</v>
      </c>
      <c r="I248" s="6">
        <v>44926</v>
      </c>
      <c r="J248" s="5"/>
      <c r="K248" s="5"/>
    </row>
    <row r="249" spans="1:11" x14ac:dyDescent="0.25">
      <c r="A249" s="16">
        <f t="shared" si="3"/>
        <v>248</v>
      </c>
      <c r="B249" s="5" t="s">
        <v>12</v>
      </c>
      <c r="C249" s="5">
        <v>27360</v>
      </c>
      <c r="D249" s="5">
        <v>2014</v>
      </c>
      <c r="E249" s="5" t="s">
        <v>39</v>
      </c>
      <c r="F249" s="5" t="s">
        <v>13</v>
      </c>
      <c r="G249" s="5" t="s">
        <v>35</v>
      </c>
      <c r="H249" s="5">
        <v>10000</v>
      </c>
      <c r="I249" s="6">
        <v>44926</v>
      </c>
      <c r="J249" s="5"/>
      <c r="K249" s="5"/>
    </row>
    <row r="250" spans="1:11" x14ac:dyDescent="0.25">
      <c r="A250" s="16">
        <f t="shared" si="3"/>
        <v>249</v>
      </c>
      <c r="B250" s="5" t="s">
        <v>12</v>
      </c>
      <c r="C250" s="5">
        <v>39361</v>
      </c>
      <c r="D250" s="5">
        <v>2022</v>
      </c>
      <c r="E250" s="5" t="s">
        <v>39</v>
      </c>
      <c r="F250" s="5" t="s">
        <v>13</v>
      </c>
      <c r="G250" s="5" t="s">
        <v>16</v>
      </c>
      <c r="H250" s="5">
        <v>10000</v>
      </c>
      <c r="I250" s="6">
        <v>44926</v>
      </c>
      <c r="J250" s="5"/>
      <c r="K250" s="5"/>
    </row>
    <row r="251" spans="1:11" x14ac:dyDescent="0.25">
      <c r="A251" s="16">
        <f t="shared" si="3"/>
        <v>250</v>
      </c>
      <c r="B251" s="5" t="s">
        <v>12</v>
      </c>
      <c r="C251" s="5">
        <v>37972</v>
      </c>
      <c r="D251" s="5">
        <v>2022</v>
      </c>
      <c r="E251" s="5" t="s">
        <v>39</v>
      </c>
      <c r="F251" s="5" t="s">
        <v>13</v>
      </c>
      <c r="G251" s="8" t="s">
        <v>49</v>
      </c>
      <c r="H251" s="5">
        <v>10000</v>
      </c>
      <c r="I251" s="6">
        <v>44926</v>
      </c>
      <c r="J251" s="5" t="s">
        <v>43</v>
      </c>
      <c r="K251" s="5"/>
    </row>
    <row r="252" spans="1:11" x14ac:dyDescent="0.25">
      <c r="A252" s="16">
        <f t="shared" si="3"/>
        <v>251</v>
      </c>
      <c r="B252" s="5" t="s">
        <v>12</v>
      </c>
      <c r="C252" s="5">
        <v>26786</v>
      </c>
      <c r="D252" s="5">
        <v>2022</v>
      </c>
      <c r="E252" s="5" t="s">
        <v>39</v>
      </c>
      <c r="F252" s="5" t="s">
        <v>13</v>
      </c>
      <c r="G252" s="8" t="s">
        <v>34</v>
      </c>
      <c r="H252" s="5">
        <v>10000</v>
      </c>
      <c r="I252" s="6">
        <v>44926</v>
      </c>
      <c r="J252" s="5"/>
      <c r="K252" s="5"/>
    </row>
    <row r="253" spans="1:11" x14ac:dyDescent="0.25">
      <c r="A253" s="16">
        <f t="shared" si="3"/>
        <v>252</v>
      </c>
      <c r="B253" s="5" t="s">
        <v>12</v>
      </c>
      <c r="C253" s="5">
        <v>41408</v>
      </c>
      <c r="D253" s="5">
        <v>2022</v>
      </c>
      <c r="E253" s="5" t="s">
        <v>39</v>
      </c>
      <c r="F253" s="5" t="s">
        <v>13</v>
      </c>
      <c r="G253" s="5" t="s">
        <v>26</v>
      </c>
      <c r="H253" s="5">
        <v>10000</v>
      </c>
      <c r="I253" s="6">
        <v>44926</v>
      </c>
      <c r="J253" s="5"/>
      <c r="K253" s="5"/>
    </row>
    <row r="254" spans="1:11" x14ac:dyDescent="0.25">
      <c r="A254" s="16">
        <f t="shared" si="3"/>
        <v>253</v>
      </c>
      <c r="B254" s="5" t="s">
        <v>12</v>
      </c>
      <c r="C254" s="5">
        <v>40860</v>
      </c>
      <c r="D254" s="5">
        <v>2022</v>
      </c>
      <c r="E254" s="5" t="s">
        <v>39</v>
      </c>
      <c r="F254" s="5" t="s">
        <v>14</v>
      </c>
      <c r="G254" s="5" t="s">
        <v>16</v>
      </c>
      <c r="H254" s="5">
        <v>12000</v>
      </c>
      <c r="I254" s="6">
        <v>44926</v>
      </c>
      <c r="J254" s="5"/>
      <c r="K254" s="5"/>
    </row>
    <row r="255" spans="1:11" x14ac:dyDescent="0.25">
      <c r="A255" s="16">
        <f t="shared" si="3"/>
        <v>254</v>
      </c>
      <c r="B255" s="5" t="s">
        <v>12</v>
      </c>
      <c r="C255" s="5">
        <v>41692</v>
      </c>
      <c r="D255" s="5">
        <v>2022</v>
      </c>
      <c r="E255" s="5" t="s">
        <v>39</v>
      </c>
      <c r="F255" s="5" t="s">
        <v>13</v>
      </c>
      <c r="G255" s="5" t="s">
        <v>26</v>
      </c>
      <c r="H255" s="5">
        <v>10000</v>
      </c>
      <c r="I255" s="6">
        <v>44926</v>
      </c>
      <c r="J255" s="5"/>
      <c r="K255" s="5"/>
    </row>
    <row r="256" spans="1:11" x14ac:dyDescent="0.25">
      <c r="A256" s="16">
        <f t="shared" si="3"/>
        <v>255</v>
      </c>
      <c r="B256" s="5" t="s">
        <v>36</v>
      </c>
      <c r="C256" s="5">
        <v>42336</v>
      </c>
      <c r="D256" s="5">
        <v>2022</v>
      </c>
      <c r="E256" s="5" t="s">
        <v>39</v>
      </c>
      <c r="F256" s="5" t="s">
        <v>13</v>
      </c>
      <c r="G256" s="5" t="s">
        <v>17</v>
      </c>
      <c r="H256" s="5">
        <v>10000</v>
      </c>
      <c r="I256" s="6">
        <v>44926</v>
      </c>
      <c r="J256" s="5"/>
      <c r="K256" s="5"/>
    </row>
    <row r="257" spans="1:11" x14ac:dyDescent="0.25">
      <c r="A257" s="16">
        <f t="shared" si="3"/>
        <v>256</v>
      </c>
      <c r="B257" s="5" t="s">
        <v>12</v>
      </c>
      <c r="C257" s="5">
        <v>37057</v>
      </c>
      <c r="D257" s="5">
        <v>2022</v>
      </c>
      <c r="E257" s="5" t="s">
        <v>39</v>
      </c>
      <c r="F257" s="5" t="s">
        <v>14</v>
      </c>
      <c r="G257" s="5" t="s">
        <v>23</v>
      </c>
      <c r="H257" s="5">
        <v>12000</v>
      </c>
      <c r="I257" s="6">
        <v>44926</v>
      </c>
      <c r="J257" s="5"/>
      <c r="K257" s="5"/>
    </row>
    <row r="258" spans="1:11" x14ac:dyDescent="0.25">
      <c r="A258" s="16">
        <f t="shared" si="3"/>
        <v>257</v>
      </c>
      <c r="B258" s="5" t="s">
        <v>12</v>
      </c>
      <c r="C258" s="5">
        <v>23784</v>
      </c>
      <c r="D258" s="5">
        <v>2022</v>
      </c>
      <c r="E258" s="5" t="s">
        <v>39</v>
      </c>
      <c r="F258" s="5" t="s">
        <v>14</v>
      </c>
      <c r="G258" s="5" t="s">
        <v>20</v>
      </c>
      <c r="H258" s="5">
        <v>12000</v>
      </c>
      <c r="I258" s="6">
        <v>44926</v>
      </c>
      <c r="J258" s="5"/>
      <c r="K258" s="5"/>
    </row>
    <row r="259" spans="1:11" x14ac:dyDescent="0.25">
      <c r="A259" s="16">
        <f t="shared" si="3"/>
        <v>258</v>
      </c>
      <c r="B259" s="5" t="s">
        <v>12</v>
      </c>
      <c r="C259" s="5">
        <v>40885</v>
      </c>
      <c r="D259" s="5">
        <v>2022</v>
      </c>
      <c r="E259" s="5" t="s">
        <v>39</v>
      </c>
      <c r="F259" s="5" t="s">
        <v>14</v>
      </c>
      <c r="G259" s="5" t="s">
        <v>23</v>
      </c>
      <c r="H259" s="5">
        <v>12000</v>
      </c>
      <c r="I259" s="6">
        <v>44926</v>
      </c>
      <c r="J259" s="5"/>
      <c r="K259" s="5"/>
    </row>
    <row r="260" spans="1:11" x14ac:dyDescent="0.25">
      <c r="A260" s="16">
        <f t="shared" ref="A260:A323" si="4">A259+1</f>
        <v>259</v>
      </c>
      <c r="B260" s="5" t="s">
        <v>12</v>
      </c>
      <c r="C260" s="5">
        <v>7176</v>
      </c>
      <c r="D260" s="5">
        <v>2022</v>
      </c>
      <c r="E260" s="5" t="s">
        <v>39</v>
      </c>
      <c r="F260" s="5" t="s">
        <v>14</v>
      </c>
      <c r="G260" s="5" t="s">
        <v>20</v>
      </c>
      <c r="H260" s="5">
        <v>12000</v>
      </c>
      <c r="I260" s="6">
        <v>44926</v>
      </c>
      <c r="J260" s="5"/>
      <c r="K260" s="5"/>
    </row>
    <row r="261" spans="1:11" x14ac:dyDescent="0.25">
      <c r="A261" s="16">
        <f t="shared" si="4"/>
        <v>260</v>
      </c>
      <c r="B261" s="5" t="s">
        <v>12</v>
      </c>
      <c r="C261" s="5">
        <v>41420</v>
      </c>
      <c r="D261" s="5">
        <v>2022</v>
      </c>
      <c r="E261" s="5" t="s">
        <v>39</v>
      </c>
      <c r="F261" s="5" t="s">
        <v>14</v>
      </c>
      <c r="G261" s="5" t="s">
        <v>33</v>
      </c>
      <c r="H261" s="5">
        <v>12000</v>
      </c>
      <c r="I261" s="6">
        <v>44926</v>
      </c>
      <c r="J261" s="5"/>
      <c r="K261" s="5"/>
    </row>
    <row r="262" spans="1:11" x14ac:dyDescent="0.25">
      <c r="A262" s="16">
        <f t="shared" si="4"/>
        <v>261</v>
      </c>
      <c r="B262" s="5" t="s">
        <v>12</v>
      </c>
      <c r="C262" s="5">
        <v>41070</v>
      </c>
      <c r="D262" s="5">
        <v>2022</v>
      </c>
      <c r="E262" s="5" t="s">
        <v>39</v>
      </c>
      <c r="F262" s="5" t="s">
        <v>14</v>
      </c>
      <c r="G262" s="5" t="s">
        <v>15</v>
      </c>
      <c r="H262" s="5">
        <v>12000</v>
      </c>
      <c r="I262" s="6">
        <v>44926</v>
      </c>
      <c r="J262" s="5"/>
      <c r="K262" s="5"/>
    </row>
    <row r="263" spans="1:11" x14ac:dyDescent="0.25">
      <c r="A263" s="16">
        <f t="shared" si="4"/>
        <v>262</v>
      </c>
      <c r="B263" s="5" t="s">
        <v>12</v>
      </c>
      <c r="C263" s="5">
        <v>38908</v>
      </c>
      <c r="D263" s="5">
        <v>2022</v>
      </c>
      <c r="E263" s="5" t="s">
        <v>39</v>
      </c>
      <c r="F263" s="5" t="s">
        <v>14</v>
      </c>
      <c r="G263" s="5" t="s">
        <v>26</v>
      </c>
      <c r="H263" s="5">
        <v>12000</v>
      </c>
      <c r="I263" s="6">
        <v>44926</v>
      </c>
      <c r="J263" s="5"/>
      <c r="K263" s="5"/>
    </row>
    <row r="264" spans="1:11" x14ac:dyDescent="0.25">
      <c r="A264" s="16">
        <f t="shared" si="4"/>
        <v>263</v>
      </c>
      <c r="B264" s="5" t="s">
        <v>12</v>
      </c>
      <c r="C264" s="5">
        <v>38184</v>
      </c>
      <c r="D264" s="5">
        <v>2022</v>
      </c>
      <c r="E264" s="5" t="s">
        <v>39</v>
      </c>
      <c r="F264" s="5" t="s">
        <v>14</v>
      </c>
      <c r="G264" s="5" t="s">
        <v>20</v>
      </c>
      <c r="H264" s="5">
        <v>12000</v>
      </c>
      <c r="I264" s="6">
        <v>44926</v>
      </c>
      <c r="J264" s="5"/>
      <c r="K264" s="5"/>
    </row>
    <row r="265" spans="1:11" x14ac:dyDescent="0.25">
      <c r="A265" s="16">
        <f t="shared" si="4"/>
        <v>264</v>
      </c>
      <c r="B265" s="5" t="s">
        <v>11</v>
      </c>
      <c r="C265" s="5">
        <v>1747</v>
      </c>
      <c r="D265" s="5">
        <v>2022</v>
      </c>
      <c r="E265" s="5" t="s">
        <v>39</v>
      </c>
      <c r="F265" s="5" t="s">
        <v>13</v>
      </c>
      <c r="G265" s="5" t="s">
        <v>30</v>
      </c>
      <c r="H265" s="5">
        <v>10000</v>
      </c>
      <c r="I265" s="6">
        <v>44926</v>
      </c>
      <c r="J265" s="5"/>
      <c r="K265" s="5"/>
    </row>
    <row r="266" spans="1:11" x14ac:dyDescent="0.25">
      <c r="A266" s="16">
        <f t="shared" si="4"/>
        <v>265</v>
      </c>
      <c r="B266" s="5" t="s">
        <v>11</v>
      </c>
      <c r="C266" s="5">
        <v>1835</v>
      </c>
      <c r="D266" s="5">
        <v>2022</v>
      </c>
      <c r="E266" s="5" t="s">
        <v>39</v>
      </c>
      <c r="F266" s="5" t="s">
        <v>13</v>
      </c>
      <c r="G266" s="5" t="s">
        <v>30</v>
      </c>
      <c r="H266" s="5">
        <v>10000</v>
      </c>
      <c r="I266" s="6">
        <v>44926</v>
      </c>
      <c r="J266" s="5"/>
      <c r="K266" s="5"/>
    </row>
    <row r="267" spans="1:11" x14ac:dyDescent="0.25">
      <c r="A267" s="16">
        <f t="shared" si="4"/>
        <v>266</v>
      </c>
      <c r="B267" s="5" t="s">
        <v>11</v>
      </c>
      <c r="C267" s="5">
        <v>1834</v>
      </c>
      <c r="D267" s="5">
        <v>2022</v>
      </c>
      <c r="E267" s="5" t="s">
        <v>39</v>
      </c>
      <c r="F267" s="5" t="s">
        <v>13</v>
      </c>
      <c r="G267" s="5" t="s">
        <v>30</v>
      </c>
      <c r="H267" s="5">
        <v>10000</v>
      </c>
      <c r="I267" s="6">
        <v>44926</v>
      </c>
      <c r="J267" s="5"/>
      <c r="K267" s="5"/>
    </row>
    <row r="268" spans="1:11" x14ac:dyDescent="0.25">
      <c r="A268" s="16">
        <f t="shared" si="4"/>
        <v>267</v>
      </c>
      <c r="B268" s="5" t="s">
        <v>12</v>
      </c>
      <c r="C268" s="5">
        <v>41385</v>
      </c>
      <c r="D268" s="5">
        <v>2022</v>
      </c>
      <c r="E268" s="5" t="s">
        <v>39</v>
      </c>
      <c r="F268" s="5" t="s">
        <v>14</v>
      </c>
      <c r="G268" s="5" t="s">
        <v>15</v>
      </c>
      <c r="H268" s="5">
        <v>12000</v>
      </c>
      <c r="I268" s="6">
        <v>44926</v>
      </c>
      <c r="J268" s="5"/>
      <c r="K268" s="5"/>
    </row>
    <row r="269" spans="1:11" x14ac:dyDescent="0.25">
      <c r="A269" s="16">
        <f t="shared" si="4"/>
        <v>268</v>
      </c>
      <c r="B269" s="5" t="s">
        <v>12</v>
      </c>
      <c r="C269" s="5">
        <v>37789</v>
      </c>
      <c r="D269" s="5">
        <v>2022</v>
      </c>
      <c r="E269" s="5" t="s">
        <v>39</v>
      </c>
      <c r="F269" s="5" t="s">
        <v>14</v>
      </c>
      <c r="G269" s="5" t="s">
        <v>33</v>
      </c>
      <c r="H269" s="5">
        <v>12000</v>
      </c>
      <c r="I269" s="6">
        <v>44926</v>
      </c>
      <c r="J269" s="5"/>
      <c r="K269" s="5"/>
    </row>
    <row r="270" spans="1:11" x14ac:dyDescent="0.25">
      <c r="A270" s="16">
        <f t="shared" si="4"/>
        <v>269</v>
      </c>
      <c r="B270" s="5" t="s">
        <v>12</v>
      </c>
      <c r="C270" s="5">
        <v>37631</v>
      </c>
      <c r="D270" s="5">
        <v>2022</v>
      </c>
      <c r="E270" s="5" t="s">
        <v>39</v>
      </c>
      <c r="F270" s="5" t="s">
        <v>14</v>
      </c>
      <c r="G270" s="5" t="s">
        <v>33</v>
      </c>
      <c r="H270" s="5">
        <v>12000</v>
      </c>
      <c r="I270" s="6">
        <v>44926</v>
      </c>
      <c r="J270" s="5"/>
      <c r="K270" s="5"/>
    </row>
    <row r="271" spans="1:11" x14ac:dyDescent="0.25">
      <c r="A271" s="16">
        <f t="shared" si="4"/>
        <v>270</v>
      </c>
      <c r="B271" s="5" t="s">
        <v>12</v>
      </c>
      <c r="C271" s="5">
        <v>37628</v>
      </c>
      <c r="D271" s="5">
        <v>2022</v>
      </c>
      <c r="E271" s="5" t="s">
        <v>39</v>
      </c>
      <c r="F271" s="5" t="s">
        <v>14</v>
      </c>
      <c r="G271" s="5" t="s">
        <v>33</v>
      </c>
      <c r="H271" s="5">
        <v>12000</v>
      </c>
      <c r="I271" s="6">
        <v>44926</v>
      </c>
      <c r="J271" s="5"/>
      <c r="K271" s="5"/>
    </row>
    <row r="272" spans="1:11" x14ac:dyDescent="0.25">
      <c r="A272" s="16">
        <f t="shared" si="4"/>
        <v>271</v>
      </c>
      <c r="B272" s="5" t="s">
        <v>12</v>
      </c>
      <c r="C272" s="5">
        <v>37701</v>
      </c>
      <c r="D272" s="5">
        <v>2022</v>
      </c>
      <c r="E272" s="5" t="s">
        <v>39</v>
      </c>
      <c r="F272" s="5" t="s">
        <v>14</v>
      </c>
      <c r="G272" s="5" t="s">
        <v>33</v>
      </c>
      <c r="H272" s="5">
        <v>12000</v>
      </c>
      <c r="I272" s="6">
        <v>44926</v>
      </c>
      <c r="J272" s="5"/>
      <c r="K272" s="5"/>
    </row>
    <row r="273" spans="1:11" x14ac:dyDescent="0.25">
      <c r="A273" s="16">
        <f t="shared" si="4"/>
        <v>272</v>
      </c>
      <c r="B273" s="5" t="s">
        <v>12</v>
      </c>
      <c r="C273" s="5">
        <v>27594</v>
      </c>
      <c r="D273" s="5">
        <v>2022</v>
      </c>
      <c r="E273" s="5" t="s">
        <v>39</v>
      </c>
      <c r="F273" s="5" t="s">
        <v>14</v>
      </c>
      <c r="G273" s="5" t="s">
        <v>23</v>
      </c>
      <c r="H273" s="5">
        <v>12000</v>
      </c>
      <c r="I273" s="6">
        <v>44926</v>
      </c>
      <c r="J273" s="5"/>
      <c r="K273" s="5"/>
    </row>
    <row r="274" spans="1:11" x14ac:dyDescent="0.25">
      <c r="A274" s="16">
        <f t="shared" si="4"/>
        <v>273</v>
      </c>
      <c r="B274" s="5" t="s">
        <v>12</v>
      </c>
      <c r="C274" s="5">
        <v>31708</v>
      </c>
      <c r="D274" s="5">
        <v>2022</v>
      </c>
      <c r="E274" s="5" t="s">
        <v>39</v>
      </c>
      <c r="F274" s="5" t="s">
        <v>13</v>
      </c>
      <c r="G274" s="5" t="s">
        <v>31</v>
      </c>
      <c r="H274" s="5">
        <v>10000</v>
      </c>
      <c r="I274" s="6">
        <v>44926</v>
      </c>
      <c r="J274" s="5"/>
      <c r="K274" s="5"/>
    </row>
    <row r="275" spans="1:11" x14ac:dyDescent="0.25">
      <c r="A275" s="16">
        <f t="shared" si="4"/>
        <v>274</v>
      </c>
      <c r="B275" s="5" t="s">
        <v>12</v>
      </c>
      <c r="C275" s="5">
        <v>40596</v>
      </c>
      <c r="D275" s="5">
        <v>2022</v>
      </c>
      <c r="E275" s="5" t="s">
        <v>39</v>
      </c>
      <c r="F275" s="5" t="s">
        <v>14</v>
      </c>
      <c r="G275" s="5" t="s">
        <v>22</v>
      </c>
      <c r="H275" s="5">
        <v>12000</v>
      </c>
      <c r="I275" s="6">
        <v>44926</v>
      </c>
      <c r="J275" s="5"/>
      <c r="K275" s="5"/>
    </row>
    <row r="276" spans="1:11" x14ac:dyDescent="0.25">
      <c r="A276" s="16">
        <f t="shared" si="4"/>
        <v>275</v>
      </c>
      <c r="B276" s="5" t="s">
        <v>12</v>
      </c>
      <c r="C276" s="5">
        <v>42896</v>
      </c>
      <c r="D276" s="5">
        <v>2022</v>
      </c>
      <c r="E276" s="5" t="s">
        <v>39</v>
      </c>
      <c r="F276" s="5" t="s">
        <v>13</v>
      </c>
      <c r="G276" s="5" t="s">
        <v>20</v>
      </c>
      <c r="H276" s="5">
        <v>10000</v>
      </c>
      <c r="I276" s="6">
        <v>44926</v>
      </c>
      <c r="J276" s="5"/>
      <c r="K276" s="5"/>
    </row>
    <row r="277" spans="1:11" x14ac:dyDescent="0.25">
      <c r="A277" s="16">
        <f t="shared" si="4"/>
        <v>276</v>
      </c>
      <c r="B277" s="5" t="s">
        <v>12</v>
      </c>
      <c r="C277" s="5">
        <v>44955</v>
      </c>
      <c r="D277" s="5">
        <v>2022</v>
      </c>
      <c r="E277" s="5" t="s">
        <v>39</v>
      </c>
      <c r="F277" s="5" t="s">
        <v>13</v>
      </c>
      <c r="G277" s="5" t="s">
        <v>17</v>
      </c>
      <c r="H277" s="5">
        <v>10000</v>
      </c>
      <c r="I277" s="6">
        <v>44926</v>
      </c>
      <c r="J277" s="5"/>
      <c r="K277" s="5"/>
    </row>
    <row r="278" spans="1:11" x14ac:dyDescent="0.25">
      <c r="A278" s="16">
        <f t="shared" si="4"/>
        <v>277</v>
      </c>
      <c r="B278" s="5" t="s">
        <v>12</v>
      </c>
      <c r="C278" s="5">
        <v>41047</v>
      </c>
      <c r="D278" s="5">
        <v>2022</v>
      </c>
      <c r="E278" s="5" t="s">
        <v>39</v>
      </c>
      <c r="F278" s="5" t="s">
        <v>13</v>
      </c>
      <c r="G278" s="5" t="s">
        <v>31</v>
      </c>
      <c r="H278" s="5">
        <v>10000</v>
      </c>
      <c r="I278" s="6">
        <v>44926</v>
      </c>
      <c r="J278" s="5"/>
      <c r="K278" s="5"/>
    </row>
    <row r="279" spans="1:11" x14ac:dyDescent="0.25">
      <c r="A279" s="16">
        <f t="shared" si="4"/>
        <v>278</v>
      </c>
      <c r="B279" s="5" t="s">
        <v>12</v>
      </c>
      <c r="C279" s="5">
        <v>42555</v>
      </c>
      <c r="D279" s="5">
        <v>2022</v>
      </c>
      <c r="E279" s="5" t="s">
        <v>39</v>
      </c>
      <c r="F279" s="5" t="s">
        <v>13</v>
      </c>
      <c r="G279" s="5" t="s">
        <v>21</v>
      </c>
      <c r="H279" s="5">
        <v>10000</v>
      </c>
      <c r="I279" s="6">
        <v>44926</v>
      </c>
      <c r="J279" s="5"/>
      <c r="K279" s="5"/>
    </row>
    <row r="280" spans="1:11" x14ac:dyDescent="0.25">
      <c r="A280" s="16">
        <f t="shared" si="4"/>
        <v>279</v>
      </c>
      <c r="B280" s="5" t="s">
        <v>12</v>
      </c>
      <c r="C280" s="5">
        <v>42166</v>
      </c>
      <c r="D280" s="5">
        <v>2022</v>
      </c>
      <c r="E280" s="5" t="s">
        <v>39</v>
      </c>
      <c r="F280" s="5" t="s">
        <v>13</v>
      </c>
      <c r="G280" s="5" t="s">
        <v>27</v>
      </c>
      <c r="H280" s="5">
        <v>10000</v>
      </c>
      <c r="I280" s="6">
        <v>44926</v>
      </c>
      <c r="J280" s="5"/>
      <c r="K280" s="5"/>
    </row>
    <row r="281" spans="1:11" x14ac:dyDescent="0.25">
      <c r="A281" s="16">
        <f t="shared" si="4"/>
        <v>280</v>
      </c>
      <c r="B281" s="5" t="s">
        <v>12</v>
      </c>
      <c r="C281" s="5">
        <v>44831</v>
      </c>
      <c r="D281" s="5">
        <v>2022</v>
      </c>
      <c r="E281" s="5" t="s">
        <v>39</v>
      </c>
      <c r="F281" s="5" t="s">
        <v>13</v>
      </c>
      <c r="G281" s="5" t="s">
        <v>78</v>
      </c>
      <c r="H281" s="5">
        <v>10000</v>
      </c>
      <c r="I281" s="6">
        <v>44926</v>
      </c>
      <c r="J281" s="5"/>
      <c r="K281" s="5"/>
    </row>
    <row r="282" spans="1:11" x14ac:dyDescent="0.25">
      <c r="A282" s="16">
        <f t="shared" si="4"/>
        <v>281</v>
      </c>
      <c r="B282" s="5" t="s">
        <v>12</v>
      </c>
      <c r="C282" s="5">
        <v>1426</v>
      </c>
      <c r="D282" s="5">
        <v>2022</v>
      </c>
      <c r="E282" s="5" t="s">
        <v>39</v>
      </c>
      <c r="F282" s="5" t="s">
        <v>14</v>
      </c>
      <c r="G282" s="5" t="s">
        <v>33</v>
      </c>
      <c r="H282" s="5">
        <v>12000</v>
      </c>
      <c r="I282" s="6">
        <v>44926</v>
      </c>
      <c r="J282" s="5"/>
      <c r="K282" s="5"/>
    </row>
    <row r="283" spans="1:11" x14ac:dyDescent="0.25">
      <c r="A283" s="16">
        <f t="shared" si="4"/>
        <v>282</v>
      </c>
      <c r="B283" s="5" t="s">
        <v>12</v>
      </c>
      <c r="C283" s="5">
        <v>43442</v>
      </c>
      <c r="D283" s="5">
        <v>2022</v>
      </c>
      <c r="E283" s="5" t="s">
        <v>39</v>
      </c>
      <c r="F283" s="5" t="s">
        <v>13</v>
      </c>
      <c r="G283" s="5" t="s">
        <v>16</v>
      </c>
      <c r="H283" s="5">
        <v>10000</v>
      </c>
      <c r="I283" s="6">
        <v>44926</v>
      </c>
      <c r="J283" s="5"/>
      <c r="K283" s="5"/>
    </row>
    <row r="284" spans="1:11" x14ac:dyDescent="0.25">
      <c r="A284" s="16">
        <f t="shared" si="4"/>
        <v>283</v>
      </c>
      <c r="B284" s="5" t="s">
        <v>12</v>
      </c>
      <c r="C284" s="5">
        <v>42753</v>
      </c>
      <c r="D284" s="5">
        <v>2022</v>
      </c>
      <c r="E284" s="5" t="s">
        <v>39</v>
      </c>
      <c r="F284" s="5" t="s">
        <v>14</v>
      </c>
      <c r="G284" s="5" t="s">
        <v>16</v>
      </c>
      <c r="H284" s="5">
        <v>12000</v>
      </c>
      <c r="I284" s="6">
        <v>44926</v>
      </c>
      <c r="J284" s="5"/>
      <c r="K284" s="5"/>
    </row>
    <row r="285" spans="1:11" x14ac:dyDescent="0.25">
      <c r="A285" s="16">
        <f t="shared" si="4"/>
        <v>284</v>
      </c>
      <c r="B285" s="5" t="s">
        <v>12</v>
      </c>
      <c r="C285" s="5">
        <v>13344</v>
      </c>
      <c r="D285" s="5">
        <v>2021</v>
      </c>
      <c r="E285" s="5" t="s">
        <v>39</v>
      </c>
      <c r="F285" s="5" t="s">
        <v>14</v>
      </c>
      <c r="G285" s="8" t="s">
        <v>49</v>
      </c>
      <c r="H285" s="5">
        <v>12000</v>
      </c>
      <c r="I285" s="6">
        <v>44926</v>
      </c>
      <c r="J285" s="5"/>
      <c r="K285" s="5"/>
    </row>
    <row r="286" spans="1:11" x14ac:dyDescent="0.25">
      <c r="A286" s="16">
        <f t="shared" si="4"/>
        <v>285</v>
      </c>
      <c r="B286" s="5" t="s">
        <v>12</v>
      </c>
      <c r="C286" s="5">
        <v>44857</v>
      </c>
      <c r="D286" s="5">
        <v>2022</v>
      </c>
      <c r="E286" s="5" t="s">
        <v>39</v>
      </c>
      <c r="F286" s="5" t="s">
        <v>13</v>
      </c>
      <c r="G286" s="5" t="s">
        <v>16</v>
      </c>
      <c r="H286" s="5">
        <v>10000</v>
      </c>
      <c r="I286" s="6">
        <v>44926</v>
      </c>
      <c r="J286" s="5"/>
      <c r="K286" s="5"/>
    </row>
    <row r="287" spans="1:11" x14ac:dyDescent="0.25">
      <c r="A287" s="16">
        <f t="shared" si="4"/>
        <v>286</v>
      </c>
      <c r="B287" s="5" t="s">
        <v>12</v>
      </c>
      <c r="C287" s="5">
        <v>41525</v>
      </c>
      <c r="D287" s="5">
        <v>2022</v>
      </c>
      <c r="E287" s="5" t="s">
        <v>39</v>
      </c>
      <c r="F287" s="5" t="s">
        <v>14</v>
      </c>
      <c r="G287" s="5" t="s">
        <v>33</v>
      </c>
      <c r="H287" s="5">
        <v>12000</v>
      </c>
      <c r="I287" s="6">
        <v>44926</v>
      </c>
      <c r="J287" s="5"/>
      <c r="K287" s="5"/>
    </row>
    <row r="288" spans="1:11" x14ac:dyDescent="0.25">
      <c r="A288" s="16">
        <f t="shared" si="4"/>
        <v>287</v>
      </c>
      <c r="B288" s="5" t="s">
        <v>12</v>
      </c>
      <c r="C288" s="5">
        <v>13742</v>
      </c>
      <c r="D288" s="5">
        <v>2021</v>
      </c>
      <c r="E288" s="5" t="s">
        <v>39</v>
      </c>
      <c r="F288" s="5" t="s">
        <v>37</v>
      </c>
      <c r="G288" s="5" t="s">
        <v>27</v>
      </c>
      <c r="H288" s="5">
        <v>10000</v>
      </c>
      <c r="I288" s="6">
        <v>44926</v>
      </c>
      <c r="J288" s="5"/>
      <c r="K288" s="5"/>
    </row>
    <row r="289" spans="1:11" x14ac:dyDescent="0.25">
      <c r="A289" s="16">
        <f t="shared" si="4"/>
        <v>288</v>
      </c>
      <c r="B289" s="5" t="s">
        <v>12</v>
      </c>
      <c r="C289" s="5">
        <v>36771</v>
      </c>
      <c r="D289" s="5">
        <v>2022</v>
      </c>
      <c r="E289" s="5" t="s">
        <v>39</v>
      </c>
      <c r="F289" s="5" t="s">
        <v>14</v>
      </c>
      <c r="G289" s="5" t="s">
        <v>20</v>
      </c>
      <c r="H289" s="5">
        <v>12000</v>
      </c>
      <c r="I289" s="6">
        <v>44926</v>
      </c>
      <c r="J289" s="5"/>
      <c r="K289" s="5"/>
    </row>
    <row r="290" spans="1:11" x14ac:dyDescent="0.25">
      <c r="A290" s="16">
        <f t="shared" si="4"/>
        <v>289</v>
      </c>
      <c r="B290" s="5" t="s">
        <v>12</v>
      </c>
      <c r="C290" s="5">
        <v>39012</v>
      </c>
      <c r="D290" s="5">
        <v>2022</v>
      </c>
      <c r="E290" s="5" t="s">
        <v>39</v>
      </c>
      <c r="F290" s="5" t="s">
        <v>13</v>
      </c>
      <c r="G290" s="5" t="s">
        <v>26</v>
      </c>
      <c r="H290" s="5">
        <v>10000</v>
      </c>
      <c r="I290" s="6">
        <v>44926</v>
      </c>
      <c r="J290" s="5"/>
      <c r="K290" s="5"/>
    </row>
    <row r="291" spans="1:11" x14ac:dyDescent="0.25">
      <c r="A291" s="16">
        <f t="shared" si="4"/>
        <v>290</v>
      </c>
      <c r="B291" s="5" t="s">
        <v>12</v>
      </c>
      <c r="C291" s="5">
        <v>27259</v>
      </c>
      <c r="D291" s="5">
        <v>2022</v>
      </c>
      <c r="E291" s="5" t="s">
        <v>39</v>
      </c>
      <c r="F291" s="5" t="s">
        <v>14</v>
      </c>
      <c r="G291" s="5" t="s">
        <v>20</v>
      </c>
      <c r="H291" s="5">
        <v>12000</v>
      </c>
      <c r="I291" s="6">
        <v>44926</v>
      </c>
      <c r="J291" s="5"/>
      <c r="K291" s="5"/>
    </row>
    <row r="292" spans="1:11" x14ac:dyDescent="0.25">
      <c r="A292" s="16">
        <f t="shared" si="4"/>
        <v>291</v>
      </c>
      <c r="B292" s="5" t="s">
        <v>12</v>
      </c>
      <c r="C292" s="5">
        <v>42735</v>
      </c>
      <c r="D292" s="5">
        <v>2022</v>
      </c>
      <c r="E292" s="5" t="s">
        <v>39</v>
      </c>
      <c r="F292" s="5" t="s">
        <v>13</v>
      </c>
      <c r="G292" s="5" t="s">
        <v>25</v>
      </c>
      <c r="H292" s="5">
        <v>10000</v>
      </c>
      <c r="I292" s="6">
        <v>44926</v>
      </c>
      <c r="J292" s="5"/>
      <c r="K292" s="5"/>
    </row>
    <row r="293" spans="1:11" x14ac:dyDescent="0.25">
      <c r="A293" s="16">
        <f t="shared" si="4"/>
        <v>292</v>
      </c>
      <c r="B293" s="5" t="s">
        <v>12</v>
      </c>
      <c r="C293" s="5">
        <v>40032</v>
      </c>
      <c r="D293" s="5">
        <v>2022</v>
      </c>
      <c r="E293" s="5" t="s">
        <v>39</v>
      </c>
      <c r="F293" s="5" t="s">
        <v>13</v>
      </c>
      <c r="G293" s="5" t="s">
        <v>20</v>
      </c>
      <c r="H293" s="5">
        <v>10000</v>
      </c>
      <c r="I293" s="6">
        <v>44926</v>
      </c>
      <c r="J293" s="5"/>
      <c r="K293" s="5"/>
    </row>
    <row r="294" spans="1:11" x14ac:dyDescent="0.25">
      <c r="A294" s="16">
        <f t="shared" si="4"/>
        <v>293</v>
      </c>
      <c r="B294" s="5" t="s">
        <v>12</v>
      </c>
      <c r="C294" s="5">
        <v>44360</v>
      </c>
      <c r="D294" s="5">
        <v>2022</v>
      </c>
      <c r="E294" s="5" t="s">
        <v>39</v>
      </c>
      <c r="F294" s="5" t="s">
        <v>13</v>
      </c>
      <c r="G294" s="5" t="s">
        <v>17</v>
      </c>
      <c r="H294" s="5">
        <v>10000</v>
      </c>
      <c r="I294" s="6">
        <v>44926</v>
      </c>
      <c r="J294" s="5"/>
      <c r="K294" s="5"/>
    </row>
    <row r="295" spans="1:11" x14ac:dyDescent="0.25">
      <c r="A295" s="16">
        <f t="shared" si="4"/>
        <v>294</v>
      </c>
      <c r="B295" s="5" t="s">
        <v>12</v>
      </c>
      <c r="C295" s="5">
        <v>43004</v>
      </c>
      <c r="D295" s="5">
        <v>2022</v>
      </c>
      <c r="E295" s="5" t="s">
        <v>39</v>
      </c>
      <c r="F295" s="5" t="s">
        <v>13</v>
      </c>
      <c r="G295" s="8" t="s">
        <v>49</v>
      </c>
      <c r="H295" s="5">
        <v>10000</v>
      </c>
      <c r="I295" s="6">
        <v>44926</v>
      </c>
      <c r="J295" s="5"/>
      <c r="K295" s="5"/>
    </row>
    <row r="296" spans="1:11" x14ac:dyDescent="0.25">
      <c r="A296" s="16">
        <f t="shared" si="4"/>
        <v>295</v>
      </c>
      <c r="B296" s="5" t="s">
        <v>12</v>
      </c>
      <c r="C296" s="5">
        <v>42582</v>
      </c>
      <c r="D296" s="5">
        <v>2022</v>
      </c>
      <c r="E296" s="5" t="s">
        <v>39</v>
      </c>
      <c r="F296" s="5" t="s">
        <v>13</v>
      </c>
      <c r="G296" s="8" t="s">
        <v>34</v>
      </c>
      <c r="H296" s="5">
        <v>10000</v>
      </c>
      <c r="I296" s="6">
        <v>44926</v>
      </c>
      <c r="J296" s="5"/>
      <c r="K296" s="5"/>
    </row>
    <row r="297" spans="1:11" x14ac:dyDescent="0.25">
      <c r="A297" s="16">
        <f t="shared" si="4"/>
        <v>296</v>
      </c>
      <c r="B297" s="5" t="s">
        <v>12</v>
      </c>
      <c r="C297" s="5">
        <v>45213</v>
      </c>
      <c r="D297" s="5">
        <v>2022</v>
      </c>
      <c r="E297" s="5" t="s">
        <v>39</v>
      </c>
      <c r="F297" s="5" t="s">
        <v>13</v>
      </c>
      <c r="G297" s="5" t="s">
        <v>16</v>
      </c>
      <c r="H297" s="5">
        <v>10000</v>
      </c>
      <c r="I297" s="6">
        <v>44926</v>
      </c>
      <c r="J297" s="5"/>
      <c r="K297" s="5"/>
    </row>
    <row r="298" spans="1:11" x14ac:dyDescent="0.25">
      <c r="A298" s="16">
        <f t="shared" si="4"/>
        <v>297</v>
      </c>
      <c r="B298" s="5" t="s">
        <v>12</v>
      </c>
      <c r="C298" s="5">
        <v>16742</v>
      </c>
      <c r="D298" s="5">
        <v>2022</v>
      </c>
      <c r="E298" s="5" t="s">
        <v>39</v>
      </c>
      <c r="F298" s="5" t="s">
        <v>13</v>
      </c>
      <c r="G298" s="5" t="s">
        <v>38</v>
      </c>
      <c r="H298" s="5">
        <v>10000</v>
      </c>
      <c r="I298" s="6">
        <v>44926</v>
      </c>
      <c r="J298" s="5"/>
      <c r="K298" s="5"/>
    </row>
    <row r="299" spans="1:11" x14ac:dyDescent="0.25">
      <c r="A299" s="16">
        <f t="shared" si="4"/>
        <v>298</v>
      </c>
      <c r="B299" s="5" t="s">
        <v>12</v>
      </c>
      <c r="C299" s="5">
        <v>24398</v>
      </c>
      <c r="D299" s="5">
        <v>2022</v>
      </c>
      <c r="E299" s="5" t="s">
        <v>39</v>
      </c>
      <c r="F299" s="5" t="s">
        <v>14</v>
      </c>
      <c r="G299" s="5" t="s">
        <v>20</v>
      </c>
      <c r="H299" s="5">
        <v>12000</v>
      </c>
      <c r="I299" s="6">
        <v>44926</v>
      </c>
      <c r="J299" s="5"/>
      <c r="K299" s="5"/>
    </row>
    <row r="300" spans="1:11" x14ac:dyDescent="0.25">
      <c r="A300" s="16">
        <f t="shared" si="4"/>
        <v>299</v>
      </c>
      <c r="B300" s="5" t="s">
        <v>12</v>
      </c>
      <c r="C300" s="5">
        <v>37345</v>
      </c>
      <c r="D300" s="5">
        <v>2022</v>
      </c>
      <c r="E300" s="5" t="s">
        <v>39</v>
      </c>
      <c r="F300" s="5" t="s">
        <v>13</v>
      </c>
      <c r="G300" s="5" t="s">
        <v>20</v>
      </c>
      <c r="H300" s="5">
        <v>10000</v>
      </c>
      <c r="I300" s="6">
        <v>44926</v>
      </c>
      <c r="J300" s="5"/>
      <c r="K300" s="5"/>
    </row>
    <row r="301" spans="1:11" x14ac:dyDescent="0.25">
      <c r="A301" s="16">
        <f t="shared" si="4"/>
        <v>300</v>
      </c>
      <c r="B301" s="5" t="s">
        <v>12</v>
      </c>
      <c r="C301" s="5">
        <v>43689</v>
      </c>
      <c r="D301" s="5">
        <v>2022</v>
      </c>
      <c r="E301" s="5" t="s">
        <v>39</v>
      </c>
      <c r="F301" s="5" t="s">
        <v>13</v>
      </c>
      <c r="G301" s="8" t="s">
        <v>28</v>
      </c>
      <c r="H301" s="5">
        <v>10000</v>
      </c>
      <c r="I301" s="6">
        <v>44926</v>
      </c>
      <c r="J301" s="5"/>
      <c r="K301" s="5"/>
    </row>
    <row r="302" spans="1:11" x14ac:dyDescent="0.25">
      <c r="A302" s="16">
        <f t="shared" si="4"/>
        <v>301</v>
      </c>
      <c r="B302" s="5" t="s">
        <v>11</v>
      </c>
      <c r="C302" s="5">
        <v>1851</v>
      </c>
      <c r="D302" s="5">
        <v>2022</v>
      </c>
      <c r="E302" s="5" t="s">
        <v>39</v>
      </c>
      <c r="F302" s="5" t="s">
        <v>13</v>
      </c>
      <c r="G302" s="5" t="s">
        <v>20</v>
      </c>
      <c r="H302" s="5">
        <v>10000</v>
      </c>
      <c r="I302" s="6">
        <v>44926</v>
      </c>
      <c r="J302" s="5"/>
      <c r="K302" s="5"/>
    </row>
    <row r="303" spans="1:11" x14ac:dyDescent="0.25">
      <c r="A303" s="16">
        <f t="shared" si="4"/>
        <v>302</v>
      </c>
      <c r="B303" s="5" t="s">
        <v>12</v>
      </c>
      <c r="C303" s="5">
        <v>33771</v>
      </c>
      <c r="D303" s="5">
        <v>2022</v>
      </c>
      <c r="E303" s="5" t="s">
        <v>39</v>
      </c>
      <c r="F303" s="5" t="s">
        <v>14</v>
      </c>
      <c r="G303" s="8" t="s">
        <v>34</v>
      </c>
      <c r="H303" s="5">
        <v>12000</v>
      </c>
      <c r="I303" s="6">
        <v>44926</v>
      </c>
      <c r="J303" s="5"/>
      <c r="K303" s="5"/>
    </row>
    <row r="304" spans="1:11" x14ac:dyDescent="0.25">
      <c r="A304" s="16">
        <f t="shared" si="4"/>
        <v>303</v>
      </c>
      <c r="B304" s="5" t="s">
        <v>12</v>
      </c>
      <c r="C304" s="5">
        <v>42214</v>
      </c>
      <c r="D304" s="5">
        <v>2022</v>
      </c>
      <c r="E304" s="5" t="s">
        <v>39</v>
      </c>
      <c r="F304" s="5" t="s">
        <v>14</v>
      </c>
      <c r="G304" s="5" t="s">
        <v>15</v>
      </c>
      <c r="H304" s="5">
        <v>12000</v>
      </c>
      <c r="I304" s="6">
        <v>44926</v>
      </c>
      <c r="J304" s="5"/>
      <c r="K304" s="5"/>
    </row>
    <row r="305" spans="1:11" x14ac:dyDescent="0.25">
      <c r="A305" s="16">
        <f t="shared" si="4"/>
        <v>304</v>
      </c>
      <c r="B305" s="5" t="s">
        <v>12</v>
      </c>
      <c r="C305" s="5">
        <v>46324</v>
      </c>
      <c r="D305" s="5">
        <v>2022</v>
      </c>
      <c r="E305" s="5" t="s">
        <v>39</v>
      </c>
      <c r="F305" s="5" t="s">
        <v>13</v>
      </c>
      <c r="G305" s="5" t="s">
        <v>25</v>
      </c>
      <c r="H305" s="5">
        <v>10000</v>
      </c>
      <c r="I305" s="6">
        <v>44926</v>
      </c>
      <c r="J305" s="5"/>
      <c r="K305" s="5"/>
    </row>
    <row r="306" spans="1:11" x14ac:dyDescent="0.25">
      <c r="A306" s="16">
        <f t="shared" si="4"/>
        <v>305</v>
      </c>
      <c r="B306" s="5" t="s">
        <v>32</v>
      </c>
      <c r="C306" s="5">
        <v>77</v>
      </c>
      <c r="D306" s="5">
        <v>2005</v>
      </c>
      <c r="E306" s="5" t="s">
        <v>39</v>
      </c>
      <c r="F306" s="5" t="s">
        <v>24</v>
      </c>
      <c r="G306" s="5" t="s">
        <v>30</v>
      </c>
      <c r="H306" s="5">
        <v>5000</v>
      </c>
      <c r="I306" s="6">
        <v>44926</v>
      </c>
      <c r="J306" s="5"/>
      <c r="K306" s="5"/>
    </row>
    <row r="307" spans="1:11" x14ac:dyDescent="0.25">
      <c r="A307" s="16">
        <f t="shared" si="4"/>
        <v>306</v>
      </c>
      <c r="B307" s="5" t="s">
        <v>12</v>
      </c>
      <c r="C307" s="5">
        <v>147</v>
      </c>
      <c r="D307" s="5">
        <v>2020</v>
      </c>
      <c r="E307" s="5" t="s">
        <v>39</v>
      </c>
      <c r="F307" s="5" t="s">
        <v>24</v>
      </c>
      <c r="G307" s="5" t="s">
        <v>15</v>
      </c>
      <c r="H307" s="5">
        <v>5000</v>
      </c>
      <c r="I307" s="6">
        <v>44926</v>
      </c>
      <c r="J307" s="5"/>
      <c r="K307" s="5"/>
    </row>
    <row r="308" spans="1:11" x14ac:dyDescent="0.25">
      <c r="A308" s="16">
        <f t="shared" si="4"/>
        <v>307</v>
      </c>
      <c r="B308" s="5" t="s">
        <v>12</v>
      </c>
      <c r="C308" s="5">
        <v>154</v>
      </c>
      <c r="D308" s="5">
        <v>2020</v>
      </c>
      <c r="E308" s="5" t="s">
        <v>39</v>
      </c>
      <c r="F308" s="5" t="s">
        <v>24</v>
      </c>
      <c r="G308" s="5" t="s">
        <v>15</v>
      </c>
      <c r="H308" s="5">
        <v>5000</v>
      </c>
      <c r="I308" s="6">
        <v>44926</v>
      </c>
      <c r="J308" s="5"/>
      <c r="K308" s="5"/>
    </row>
    <row r="309" spans="1:11" x14ac:dyDescent="0.25">
      <c r="A309" s="16">
        <f t="shared" si="4"/>
        <v>308</v>
      </c>
      <c r="B309" s="5" t="s">
        <v>12</v>
      </c>
      <c r="C309" s="5">
        <v>419</v>
      </c>
      <c r="D309" s="5">
        <v>2020</v>
      </c>
      <c r="E309" s="5" t="s">
        <v>39</v>
      </c>
      <c r="F309" s="5" t="s">
        <v>24</v>
      </c>
      <c r="G309" s="5" t="s">
        <v>15</v>
      </c>
      <c r="H309" s="5">
        <v>5000</v>
      </c>
      <c r="I309" s="6">
        <v>44926</v>
      </c>
      <c r="J309" s="5"/>
      <c r="K309" s="5"/>
    </row>
    <row r="310" spans="1:11" x14ac:dyDescent="0.25">
      <c r="A310" s="16">
        <f t="shared" si="4"/>
        <v>309</v>
      </c>
      <c r="B310" s="5" t="s">
        <v>12</v>
      </c>
      <c r="C310" s="5">
        <v>533</v>
      </c>
      <c r="D310" s="5">
        <v>2020</v>
      </c>
      <c r="E310" s="5" t="s">
        <v>39</v>
      </c>
      <c r="F310" s="5" t="s">
        <v>24</v>
      </c>
      <c r="G310" s="5" t="s">
        <v>15</v>
      </c>
      <c r="H310" s="5">
        <v>5000</v>
      </c>
      <c r="I310" s="6">
        <v>44926</v>
      </c>
      <c r="J310" s="5"/>
      <c r="K310" s="5"/>
    </row>
    <row r="311" spans="1:11" x14ac:dyDescent="0.25">
      <c r="A311" s="16">
        <f t="shared" si="4"/>
        <v>310</v>
      </c>
      <c r="B311" s="5" t="s">
        <v>12</v>
      </c>
      <c r="C311" s="5">
        <v>572</v>
      </c>
      <c r="D311" s="5">
        <v>2020</v>
      </c>
      <c r="E311" s="5" t="s">
        <v>39</v>
      </c>
      <c r="F311" s="5" t="s">
        <v>24</v>
      </c>
      <c r="G311" s="8" t="s">
        <v>28</v>
      </c>
      <c r="H311" s="5">
        <v>5000</v>
      </c>
      <c r="I311" s="6">
        <v>44926</v>
      </c>
      <c r="J311" s="5"/>
      <c r="K311" s="5"/>
    </row>
    <row r="312" spans="1:11" x14ac:dyDescent="0.25">
      <c r="A312" s="16">
        <f t="shared" si="4"/>
        <v>311</v>
      </c>
      <c r="B312" s="5" t="s">
        <v>11</v>
      </c>
      <c r="C312" s="5">
        <v>1929</v>
      </c>
      <c r="D312" s="5">
        <v>2022</v>
      </c>
      <c r="E312" s="5" t="s">
        <v>39</v>
      </c>
      <c r="F312" s="5" t="s">
        <v>24</v>
      </c>
      <c r="G312" s="8" t="s">
        <v>34</v>
      </c>
      <c r="H312" s="5">
        <v>5000</v>
      </c>
      <c r="I312" s="6">
        <v>44926</v>
      </c>
      <c r="J312" s="5"/>
      <c r="K312" s="5"/>
    </row>
    <row r="313" spans="1:11" x14ac:dyDescent="0.25">
      <c r="A313" s="16">
        <f t="shared" si="4"/>
        <v>312</v>
      </c>
      <c r="B313" s="5" t="s">
        <v>12</v>
      </c>
      <c r="C313" s="5">
        <v>2490</v>
      </c>
      <c r="D313" s="5">
        <v>2020</v>
      </c>
      <c r="E313" s="5" t="s">
        <v>39</v>
      </c>
      <c r="F313" s="5" t="s">
        <v>24</v>
      </c>
      <c r="G313" s="5" t="s">
        <v>22</v>
      </c>
      <c r="H313" s="5">
        <v>5000</v>
      </c>
      <c r="I313" s="6">
        <v>44926</v>
      </c>
      <c r="J313" s="5"/>
      <c r="K313" s="5"/>
    </row>
    <row r="314" spans="1:11" x14ac:dyDescent="0.25">
      <c r="A314" s="16">
        <f t="shared" si="4"/>
        <v>313</v>
      </c>
      <c r="B314" s="5" t="s">
        <v>12</v>
      </c>
      <c r="C314" s="5">
        <v>2938</v>
      </c>
      <c r="D314" s="5">
        <v>2019</v>
      </c>
      <c r="E314" s="5" t="s">
        <v>39</v>
      </c>
      <c r="F314" s="5" t="s">
        <v>24</v>
      </c>
      <c r="G314" s="5" t="s">
        <v>17</v>
      </c>
      <c r="H314" s="5">
        <v>5000</v>
      </c>
      <c r="I314" s="6">
        <v>44926</v>
      </c>
      <c r="J314" s="5"/>
      <c r="K314" s="5"/>
    </row>
    <row r="315" spans="1:11" x14ac:dyDescent="0.25">
      <c r="A315" s="16">
        <f t="shared" si="4"/>
        <v>314</v>
      </c>
      <c r="B315" s="5" t="s">
        <v>12</v>
      </c>
      <c r="C315" s="5">
        <v>3126</v>
      </c>
      <c r="D315" s="5">
        <v>2020</v>
      </c>
      <c r="E315" s="5" t="s">
        <v>39</v>
      </c>
      <c r="F315" s="5" t="s">
        <v>24</v>
      </c>
      <c r="G315" s="5" t="s">
        <v>25</v>
      </c>
      <c r="H315" s="5">
        <v>5000</v>
      </c>
      <c r="I315" s="6">
        <v>44926</v>
      </c>
      <c r="J315" s="5"/>
      <c r="K315" s="5"/>
    </row>
    <row r="316" spans="1:11" x14ac:dyDescent="0.25">
      <c r="A316" s="16">
        <f t="shared" si="4"/>
        <v>315</v>
      </c>
      <c r="B316" s="5" t="s">
        <v>12</v>
      </c>
      <c r="C316" s="5">
        <v>4028</v>
      </c>
      <c r="D316" s="5">
        <v>2021</v>
      </c>
      <c r="E316" s="5" t="s">
        <v>39</v>
      </c>
      <c r="F316" s="5" t="s">
        <v>24</v>
      </c>
      <c r="G316" s="5" t="s">
        <v>22</v>
      </c>
      <c r="H316" s="5">
        <v>5000</v>
      </c>
      <c r="I316" s="6">
        <v>44926</v>
      </c>
      <c r="J316" s="5"/>
      <c r="K316" s="5"/>
    </row>
    <row r="317" spans="1:11" x14ac:dyDescent="0.25">
      <c r="A317" s="16">
        <f t="shared" si="4"/>
        <v>316</v>
      </c>
      <c r="B317" s="5" t="s">
        <v>12</v>
      </c>
      <c r="C317" s="5">
        <v>4604</v>
      </c>
      <c r="D317" s="5">
        <v>2019</v>
      </c>
      <c r="E317" s="5" t="s">
        <v>39</v>
      </c>
      <c r="F317" s="5" t="s">
        <v>24</v>
      </c>
      <c r="G317" s="5" t="s">
        <v>25</v>
      </c>
      <c r="H317" s="5">
        <v>5000</v>
      </c>
      <c r="I317" s="6">
        <v>44926</v>
      </c>
      <c r="J317" s="5"/>
      <c r="K317" s="5"/>
    </row>
    <row r="318" spans="1:11" x14ac:dyDescent="0.25">
      <c r="A318" s="16">
        <f t="shared" si="4"/>
        <v>317</v>
      </c>
      <c r="B318" s="5" t="s">
        <v>12</v>
      </c>
      <c r="C318" s="5">
        <v>4746</v>
      </c>
      <c r="D318" s="5">
        <v>2017</v>
      </c>
      <c r="E318" s="5" t="s">
        <v>39</v>
      </c>
      <c r="F318" s="5" t="s">
        <v>24</v>
      </c>
      <c r="G318" s="5" t="s">
        <v>23</v>
      </c>
      <c r="H318" s="5">
        <v>5000</v>
      </c>
      <c r="I318" s="6">
        <v>44926</v>
      </c>
      <c r="J318" s="5"/>
      <c r="K318" s="5"/>
    </row>
    <row r="319" spans="1:11" x14ac:dyDescent="0.25">
      <c r="A319" s="16">
        <f t="shared" si="4"/>
        <v>318</v>
      </c>
      <c r="B319" s="5" t="s">
        <v>12</v>
      </c>
      <c r="C319" s="5">
        <v>5709</v>
      </c>
      <c r="D319" s="5">
        <v>2022</v>
      </c>
      <c r="E319" s="5" t="s">
        <v>39</v>
      </c>
      <c r="F319" s="5" t="s">
        <v>24</v>
      </c>
      <c r="G319" s="5" t="s">
        <v>23</v>
      </c>
      <c r="H319" s="5">
        <v>5000</v>
      </c>
      <c r="I319" s="6">
        <v>44926</v>
      </c>
      <c r="J319" s="5"/>
      <c r="K319" s="5"/>
    </row>
    <row r="320" spans="1:11" x14ac:dyDescent="0.25">
      <c r="A320" s="16">
        <f t="shared" si="4"/>
        <v>319</v>
      </c>
      <c r="B320" s="5" t="s">
        <v>12</v>
      </c>
      <c r="C320" s="5">
        <v>5930</v>
      </c>
      <c r="D320" s="5">
        <v>2018</v>
      </c>
      <c r="E320" s="5" t="s">
        <v>39</v>
      </c>
      <c r="F320" s="5" t="s">
        <v>24</v>
      </c>
      <c r="G320" s="5" t="s">
        <v>17</v>
      </c>
      <c r="H320" s="5">
        <v>5000</v>
      </c>
      <c r="I320" s="6">
        <v>44926</v>
      </c>
      <c r="J320" s="5"/>
      <c r="K320" s="5"/>
    </row>
    <row r="321" spans="1:11" x14ac:dyDescent="0.25">
      <c r="A321" s="16">
        <f t="shared" si="4"/>
        <v>320</v>
      </c>
      <c r="B321" s="5" t="s">
        <v>12</v>
      </c>
      <c r="C321" s="5">
        <v>6042</v>
      </c>
      <c r="D321" s="5">
        <v>2021</v>
      </c>
      <c r="E321" s="5" t="s">
        <v>39</v>
      </c>
      <c r="F321" s="5" t="s">
        <v>24</v>
      </c>
      <c r="G321" s="8" t="s">
        <v>34</v>
      </c>
      <c r="H321" s="5">
        <v>5000</v>
      </c>
      <c r="I321" s="6">
        <v>44926</v>
      </c>
      <c r="J321" s="5"/>
      <c r="K321" s="5"/>
    </row>
    <row r="322" spans="1:11" x14ac:dyDescent="0.25">
      <c r="A322" s="16">
        <f t="shared" si="4"/>
        <v>321</v>
      </c>
      <c r="B322" s="5" t="s">
        <v>12</v>
      </c>
      <c r="C322" s="5">
        <v>7232</v>
      </c>
      <c r="D322" s="5">
        <v>2021</v>
      </c>
      <c r="E322" s="5" t="s">
        <v>39</v>
      </c>
      <c r="F322" s="5" t="s">
        <v>24</v>
      </c>
      <c r="G322" s="5" t="s">
        <v>23</v>
      </c>
      <c r="H322" s="5">
        <v>5000</v>
      </c>
      <c r="I322" s="6">
        <v>44926</v>
      </c>
      <c r="J322" s="5"/>
      <c r="K322" s="5"/>
    </row>
    <row r="323" spans="1:11" x14ac:dyDescent="0.25">
      <c r="A323" s="16">
        <f t="shared" si="4"/>
        <v>322</v>
      </c>
      <c r="B323" s="5" t="s">
        <v>12</v>
      </c>
      <c r="C323" s="5">
        <v>8068</v>
      </c>
      <c r="D323" s="5">
        <v>2017</v>
      </c>
      <c r="E323" s="5" t="s">
        <v>39</v>
      </c>
      <c r="F323" s="5" t="s">
        <v>24</v>
      </c>
      <c r="G323" s="8" t="s">
        <v>28</v>
      </c>
      <c r="H323" s="5">
        <v>5000</v>
      </c>
      <c r="I323" s="6">
        <v>44926</v>
      </c>
      <c r="J323" s="5"/>
      <c r="K323" s="5"/>
    </row>
    <row r="324" spans="1:11" x14ac:dyDescent="0.25">
      <c r="A324" s="16">
        <f t="shared" ref="A324:A387" si="5">A323+1</f>
        <v>323</v>
      </c>
      <c r="B324" s="5" t="s">
        <v>12</v>
      </c>
      <c r="C324" s="5">
        <v>8299</v>
      </c>
      <c r="D324" s="5">
        <v>2017</v>
      </c>
      <c r="E324" s="5" t="s">
        <v>39</v>
      </c>
      <c r="F324" s="5" t="s">
        <v>24</v>
      </c>
      <c r="G324" s="8" t="s">
        <v>28</v>
      </c>
      <c r="H324" s="5">
        <v>5000</v>
      </c>
      <c r="I324" s="6">
        <v>44926</v>
      </c>
      <c r="J324" s="5"/>
      <c r="K324" s="5"/>
    </row>
    <row r="325" spans="1:11" x14ac:dyDescent="0.25">
      <c r="A325" s="16">
        <f t="shared" si="5"/>
        <v>324</v>
      </c>
      <c r="B325" s="5" t="s">
        <v>12</v>
      </c>
      <c r="C325" s="5">
        <v>8338</v>
      </c>
      <c r="D325" s="5">
        <v>2016</v>
      </c>
      <c r="E325" s="5" t="s">
        <v>39</v>
      </c>
      <c r="F325" s="5" t="s">
        <v>24</v>
      </c>
      <c r="G325" s="5" t="s">
        <v>41</v>
      </c>
      <c r="H325" s="5">
        <v>5000</v>
      </c>
      <c r="I325" s="6">
        <v>44926</v>
      </c>
      <c r="J325" s="5"/>
      <c r="K325" s="5"/>
    </row>
    <row r="326" spans="1:11" x14ac:dyDescent="0.25">
      <c r="A326" s="16">
        <f t="shared" si="5"/>
        <v>325</v>
      </c>
      <c r="B326" s="5" t="s">
        <v>12</v>
      </c>
      <c r="C326" s="5">
        <v>9177</v>
      </c>
      <c r="D326" s="5">
        <v>2017</v>
      </c>
      <c r="E326" s="5" t="s">
        <v>39</v>
      </c>
      <c r="F326" s="5" t="s">
        <v>24</v>
      </c>
      <c r="G326" s="8" t="s">
        <v>28</v>
      </c>
      <c r="H326" s="5">
        <v>5000</v>
      </c>
      <c r="I326" s="6">
        <v>44926</v>
      </c>
      <c r="J326" s="5"/>
      <c r="K326" s="5"/>
    </row>
    <row r="327" spans="1:11" x14ac:dyDescent="0.25">
      <c r="A327" s="16">
        <f t="shared" si="5"/>
        <v>326</v>
      </c>
      <c r="B327" s="5" t="s">
        <v>12</v>
      </c>
      <c r="C327" s="5">
        <v>10058</v>
      </c>
      <c r="D327" s="5">
        <v>2005</v>
      </c>
      <c r="E327" s="5" t="s">
        <v>39</v>
      </c>
      <c r="F327" s="5" t="s">
        <v>24</v>
      </c>
      <c r="G327" s="5" t="s">
        <v>16</v>
      </c>
      <c r="H327" s="5">
        <v>5000</v>
      </c>
      <c r="I327" s="6">
        <v>44926</v>
      </c>
      <c r="J327" s="5"/>
      <c r="K327" s="5"/>
    </row>
    <row r="328" spans="1:11" x14ac:dyDescent="0.25">
      <c r="A328" s="16">
        <f t="shared" si="5"/>
        <v>327</v>
      </c>
      <c r="B328" s="5" t="s">
        <v>12</v>
      </c>
      <c r="C328" s="5">
        <v>10405</v>
      </c>
      <c r="D328" s="5">
        <v>2009</v>
      </c>
      <c r="E328" s="5" t="s">
        <v>39</v>
      </c>
      <c r="F328" s="5" t="s">
        <v>24</v>
      </c>
      <c r="G328" s="5" t="s">
        <v>16</v>
      </c>
      <c r="H328" s="5">
        <v>5000</v>
      </c>
      <c r="I328" s="6">
        <v>44926</v>
      </c>
      <c r="J328" s="5"/>
      <c r="K328" s="5"/>
    </row>
    <row r="329" spans="1:11" x14ac:dyDescent="0.25">
      <c r="A329" s="16">
        <f t="shared" si="5"/>
        <v>328</v>
      </c>
      <c r="B329" s="5" t="s">
        <v>12</v>
      </c>
      <c r="C329" s="5">
        <v>10485</v>
      </c>
      <c r="D329" s="5">
        <v>2021</v>
      </c>
      <c r="E329" s="5" t="s">
        <v>39</v>
      </c>
      <c r="F329" s="5" t="s">
        <v>24</v>
      </c>
      <c r="G329" s="8" t="s">
        <v>34</v>
      </c>
      <c r="H329" s="5">
        <v>5000</v>
      </c>
      <c r="I329" s="6">
        <v>44926</v>
      </c>
      <c r="J329" s="5"/>
      <c r="K329" s="5"/>
    </row>
    <row r="330" spans="1:11" x14ac:dyDescent="0.25">
      <c r="A330" s="16">
        <f t="shared" si="5"/>
        <v>329</v>
      </c>
      <c r="B330" s="5" t="s">
        <v>12</v>
      </c>
      <c r="C330" s="5">
        <v>10487</v>
      </c>
      <c r="D330" s="5">
        <v>2018</v>
      </c>
      <c r="E330" s="5" t="s">
        <v>39</v>
      </c>
      <c r="F330" s="5" t="s">
        <v>24</v>
      </c>
      <c r="G330" s="8" t="s">
        <v>34</v>
      </c>
      <c r="H330" s="5">
        <v>5000</v>
      </c>
      <c r="I330" s="6">
        <v>44926</v>
      </c>
      <c r="J330" s="5"/>
      <c r="K330" s="5"/>
    </row>
    <row r="331" spans="1:11" x14ac:dyDescent="0.25">
      <c r="A331" s="16">
        <f t="shared" si="5"/>
        <v>330</v>
      </c>
      <c r="B331" s="5" t="s">
        <v>12</v>
      </c>
      <c r="C331" s="5">
        <v>10668</v>
      </c>
      <c r="D331" s="5">
        <v>2013</v>
      </c>
      <c r="E331" s="5" t="s">
        <v>39</v>
      </c>
      <c r="F331" s="5" t="s">
        <v>24</v>
      </c>
      <c r="G331" s="5" t="s">
        <v>23</v>
      </c>
      <c r="H331" s="5">
        <v>5000</v>
      </c>
      <c r="I331" s="6">
        <v>44926</v>
      </c>
      <c r="J331" s="5"/>
      <c r="K331" s="5"/>
    </row>
    <row r="332" spans="1:11" x14ac:dyDescent="0.25">
      <c r="A332" s="16">
        <f t="shared" si="5"/>
        <v>331</v>
      </c>
      <c r="B332" s="5" t="s">
        <v>12</v>
      </c>
      <c r="C332" s="5">
        <v>11061</v>
      </c>
      <c r="D332" s="5">
        <v>2009</v>
      </c>
      <c r="E332" s="5" t="s">
        <v>39</v>
      </c>
      <c r="F332" s="5" t="s">
        <v>24</v>
      </c>
      <c r="G332" s="5" t="s">
        <v>26</v>
      </c>
      <c r="H332" s="5">
        <v>5000</v>
      </c>
      <c r="I332" s="6">
        <v>44926</v>
      </c>
      <c r="J332" s="5"/>
      <c r="K332" s="5"/>
    </row>
    <row r="333" spans="1:11" x14ac:dyDescent="0.25">
      <c r="A333" s="16">
        <f t="shared" si="5"/>
        <v>332</v>
      </c>
      <c r="B333" s="5" t="s">
        <v>12</v>
      </c>
      <c r="C333" s="5">
        <v>14469</v>
      </c>
      <c r="D333" s="5">
        <v>2017</v>
      </c>
      <c r="E333" s="5" t="s">
        <v>39</v>
      </c>
      <c r="F333" s="5" t="s">
        <v>24</v>
      </c>
      <c r="G333" s="8" t="s">
        <v>28</v>
      </c>
      <c r="H333" s="5">
        <v>5000</v>
      </c>
      <c r="I333" s="6">
        <v>44926</v>
      </c>
      <c r="J333" s="5"/>
      <c r="K333" s="5"/>
    </row>
    <row r="334" spans="1:11" x14ac:dyDescent="0.25">
      <c r="A334" s="16">
        <f t="shared" si="5"/>
        <v>333</v>
      </c>
      <c r="B334" s="5" t="s">
        <v>12</v>
      </c>
      <c r="C334" s="5">
        <v>14784</v>
      </c>
      <c r="D334" s="5">
        <v>2017</v>
      </c>
      <c r="E334" s="5" t="s">
        <v>39</v>
      </c>
      <c r="F334" s="5" t="s">
        <v>24</v>
      </c>
      <c r="G334" s="8" t="s">
        <v>49</v>
      </c>
      <c r="H334" s="5">
        <v>5000</v>
      </c>
      <c r="I334" s="6">
        <v>44926</v>
      </c>
      <c r="J334" s="5"/>
      <c r="K334" s="5"/>
    </row>
    <row r="335" spans="1:11" x14ac:dyDescent="0.25">
      <c r="A335" s="16">
        <f t="shared" si="5"/>
        <v>334</v>
      </c>
      <c r="B335" s="5" t="s">
        <v>12</v>
      </c>
      <c r="C335" s="5">
        <v>16224</v>
      </c>
      <c r="D335" s="5">
        <v>2021</v>
      </c>
      <c r="E335" s="5" t="s">
        <v>39</v>
      </c>
      <c r="F335" s="5" t="s">
        <v>24</v>
      </c>
      <c r="G335" s="8" t="s">
        <v>34</v>
      </c>
      <c r="H335" s="5">
        <v>5000</v>
      </c>
      <c r="I335" s="6">
        <v>44926</v>
      </c>
      <c r="J335" s="5"/>
      <c r="K335" s="5"/>
    </row>
    <row r="336" spans="1:11" x14ac:dyDescent="0.25">
      <c r="A336" s="16">
        <f t="shared" si="5"/>
        <v>335</v>
      </c>
      <c r="B336" s="5" t="s">
        <v>12</v>
      </c>
      <c r="C336" s="5">
        <v>16319</v>
      </c>
      <c r="D336" s="5">
        <v>2017</v>
      </c>
      <c r="E336" s="5" t="s">
        <v>39</v>
      </c>
      <c r="F336" s="5" t="s">
        <v>24</v>
      </c>
      <c r="G336" s="8" t="s">
        <v>28</v>
      </c>
      <c r="H336" s="5">
        <v>5000</v>
      </c>
      <c r="I336" s="6">
        <v>44926</v>
      </c>
      <c r="J336" s="5"/>
      <c r="K336" s="5"/>
    </row>
    <row r="337" spans="1:11" x14ac:dyDescent="0.25">
      <c r="A337" s="16">
        <f t="shared" si="5"/>
        <v>336</v>
      </c>
      <c r="B337" s="5" t="s">
        <v>12</v>
      </c>
      <c r="C337" s="5">
        <v>20221</v>
      </c>
      <c r="D337" s="5">
        <v>2020</v>
      </c>
      <c r="E337" s="5" t="s">
        <v>39</v>
      </c>
      <c r="F337" s="5" t="s">
        <v>24</v>
      </c>
      <c r="G337" s="8" t="s">
        <v>34</v>
      </c>
      <c r="H337" s="5">
        <v>5000</v>
      </c>
      <c r="I337" s="6">
        <v>44926</v>
      </c>
      <c r="J337" s="5"/>
      <c r="K337" s="5"/>
    </row>
    <row r="338" spans="1:11" x14ac:dyDescent="0.25">
      <c r="A338" s="16">
        <f t="shared" si="5"/>
        <v>337</v>
      </c>
      <c r="B338" s="5" t="s">
        <v>12</v>
      </c>
      <c r="C338" s="5">
        <v>20303</v>
      </c>
      <c r="D338" s="5">
        <v>2015</v>
      </c>
      <c r="E338" s="5" t="s">
        <v>39</v>
      </c>
      <c r="F338" s="5" t="s">
        <v>24</v>
      </c>
      <c r="G338" s="5" t="s">
        <v>19</v>
      </c>
      <c r="H338" s="5">
        <v>5000</v>
      </c>
      <c r="I338" s="6">
        <v>44926</v>
      </c>
      <c r="J338" s="5"/>
      <c r="K338" s="5"/>
    </row>
    <row r="339" spans="1:11" x14ac:dyDescent="0.25">
      <c r="A339" s="16">
        <f t="shared" si="5"/>
        <v>338</v>
      </c>
      <c r="B339" s="5" t="s">
        <v>12</v>
      </c>
      <c r="C339" s="5">
        <v>23325</v>
      </c>
      <c r="D339" s="5">
        <v>2010</v>
      </c>
      <c r="E339" s="5" t="s">
        <v>39</v>
      </c>
      <c r="F339" s="5" t="s">
        <v>24</v>
      </c>
      <c r="G339" s="5" t="s">
        <v>26</v>
      </c>
      <c r="H339" s="5">
        <v>5000</v>
      </c>
      <c r="I339" s="6">
        <v>44926</v>
      </c>
      <c r="J339" s="5"/>
      <c r="K339" s="5"/>
    </row>
    <row r="340" spans="1:11" x14ac:dyDescent="0.25">
      <c r="A340" s="16">
        <f t="shared" si="5"/>
        <v>339</v>
      </c>
      <c r="B340" s="5" t="s">
        <v>12</v>
      </c>
      <c r="C340" s="5">
        <v>23351</v>
      </c>
      <c r="D340" s="5">
        <v>2010</v>
      </c>
      <c r="E340" s="5" t="s">
        <v>39</v>
      </c>
      <c r="F340" s="5" t="s">
        <v>24</v>
      </c>
      <c r="G340" s="8" t="s">
        <v>34</v>
      </c>
      <c r="H340" s="5">
        <v>5000</v>
      </c>
      <c r="I340" s="6">
        <v>44926</v>
      </c>
      <c r="J340" s="5"/>
      <c r="K340" s="5"/>
    </row>
    <row r="341" spans="1:11" x14ac:dyDescent="0.25">
      <c r="A341" s="16">
        <f t="shared" si="5"/>
        <v>340</v>
      </c>
      <c r="B341" s="5" t="s">
        <v>12</v>
      </c>
      <c r="C341" s="5">
        <v>23596</v>
      </c>
      <c r="D341" s="5">
        <v>2003</v>
      </c>
      <c r="E341" s="5" t="s">
        <v>39</v>
      </c>
      <c r="F341" s="5" t="s">
        <v>24</v>
      </c>
      <c r="G341" s="5" t="s">
        <v>17</v>
      </c>
      <c r="H341" s="5">
        <v>5000</v>
      </c>
      <c r="I341" s="6">
        <v>44926</v>
      </c>
      <c r="J341" s="5"/>
      <c r="K341" s="5"/>
    </row>
    <row r="342" spans="1:11" x14ac:dyDescent="0.25">
      <c r="A342" s="16">
        <f t="shared" si="5"/>
        <v>341</v>
      </c>
      <c r="B342" s="5" t="s">
        <v>12</v>
      </c>
      <c r="C342" s="5">
        <v>24690</v>
      </c>
      <c r="D342" s="5">
        <v>2022</v>
      </c>
      <c r="E342" s="5" t="s">
        <v>39</v>
      </c>
      <c r="F342" s="5" t="s">
        <v>24</v>
      </c>
      <c r="G342" s="5" t="s">
        <v>16</v>
      </c>
      <c r="H342" s="5">
        <v>5000</v>
      </c>
      <c r="I342" s="6">
        <v>44926</v>
      </c>
      <c r="J342" s="5"/>
      <c r="K342" s="5"/>
    </row>
    <row r="343" spans="1:11" x14ac:dyDescent="0.25">
      <c r="A343" s="16">
        <f t="shared" si="5"/>
        <v>342</v>
      </c>
      <c r="B343" s="5" t="s">
        <v>12</v>
      </c>
      <c r="C343" s="5">
        <v>25013</v>
      </c>
      <c r="D343" s="5">
        <v>2019</v>
      </c>
      <c r="E343" s="5" t="s">
        <v>39</v>
      </c>
      <c r="F343" s="5" t="s">
        <v>24</v>
      </c>
      <c r="G343" s="5" t="s">
        <v>25</v>
      </c>
      <c r="H343" s="5">
        <v>5000</v>
      </c>
      <c r="I343" s="6">
        <v>44926</v>
      </c>
      <c r="J343" s="5"/>
      <c r="K343" s="5"/>
    </row>
    <row r="344" spans="1:11" x14ac:dyDescent="0.25">
      <c r="A344" s="16">
        <f t="shared" si="5"/>
        <v>343</v>
      </c>
      <c r="B344" s="5" t="s">
        <v>12</v>
      </c>
      <c r="C344" s="5">
        <v>25295</v>
      </c>
      <c r="D344" s="5">
        <v>2022</v>
      </c>
      <c r="E344" s="5" t="s">
        <v>39</v>
      </c>
      <c r="F344" s="5" t="s">
        <v>24</v>
      </c>
      <c r="G344" s="5" t="s">
        <v>35</v>
      </c>
      <c r="H344" s="5">
        <v>5000</v>
      </c>
      <c r="I344" s="6">
        <v>44926</v>
      </c>
      <c r="J344" s="5"/>
      <c r="K344" s="5"/>
    </row>
    <row r="345" spans="1:11" x14ac:dyDescent="0.25">
      <c r="A345" s="16">
        <f t="shared" si="5"/>
        <v>344</v>
      </c>
      <c r="B345" s="5" t="s">
        <v>12</v>
      </c>
      <c r="C345" s="5">
        <v>25310</v>
      </c>
      <c r="D345" s="5">
        <v>2022</v>
      </c>
      <c r="E345" s="5" t="s">
        <v>39</v>
      </c>
      <c r="F345" s="5" t="s">
        <v>24</v>
      </c>
      <c r="G345" s="5" t="s">
        <v>19</v>
      </c>
      <c r="H345" s="5">
        <v>5000</v>
      </c>
      <c r="I345" s="6">
        <v>44926</v>
      </c>
      <c r="J345" s="5"/>
      <c r="K345" s="5"/>
    </row>
    <row r="346" spans="1:11" x14ac:dyDescent="0.25">
      <c r="A346" s="16">
        <f t="shared" si="5"/>
        <v>345</v>
      </c>
      <c r="B346" s="5" t="s">
        <v>12</v>
      </c>
      <c r="C346" s="5">
        <v>25315</v>
      </c>
      <c r="D346" s="5">
        <v>2022</v>
      </c>
      <c r="E346" s="5" t="s">
        <v>39</v>
      </c>
      <c r="F346" s="5" t="s">
        <v>24</v>
      </c>
      <c r="G346" s="5" t="s">
        <v>40</v>
      </c>
      <c r="H346" s="5">
        <v>5000</v>
      </c>
      <c r="I346" s="6">
        <v>44926</v>
      </c>
      <c r="J346" s="5"/>
      <c r="K346" s="5"/>
    </row>
    <row r="347" spans="1:11" x14ac:dyDescent="0.25">
      <c r="A347" s="16">
        <f t="shared" si="5"/>
        <v>346</v>
      </c>
      <c r="B347" s="5" t="s">
        <v>12</v>
      </c>
      <c r="C347" s="5">
        <v>25326</v>
      </c>
      <c r="D347" s="5">
        <v>2022</v>
      </c>
      <c r="E347" s="5" t="s">
        <v>39</v>
      </c>
      <c r="F347" s="5" t="s">
        <v>24</v>
      </c>
      <c r="G347" s="5" t="s">
        <v>26</v>
      </c>
      <c r="H347" s="5">
        <v>5000</v>
      </c>
      <c r="I347" s="6">
        <v>44926</v>
      </c>
      <c r="J347" s="5"/>
      <c r="K347" s="5"/>
    </row>
    <row r="348" spans="1:11" x14ac:dyDescent="0.25">
      <c r="A348" s="16">
        <f t="shared" si="5"/>
        <v>347</v>
      </c>
      <c r="B348" s="5" t="s">
        <v>12</v>
      </c>
      <c r="C348" s="5">
        <v>25345</v>
      </c>
      <c r="D348" s="5">
        <v>2022</v>
      </c>
      <c r="E348" s="5" t="s">
        <v>39</v>
      </c>
      <c r="F348" s="5" t="s">
        <v>24</v>
      </c>
      <c r="G348" s="5" t="s">
        <v>19</v>
      </c>
      <c r="H348" s="5">
        <v>5000</v>
      </c>
      <c r="I348" s="6">
        <v>44926</v>
      </c>
      <c r="J348" s="5"/>
      <c r="K348" s="5"/>
    </row>
    <row r="349" spans="1:11" x14ac:dyDescent="0.25">
      <c r="A349" s="16">
        <f t="shared" si="5"/>
        <v>348</v>
      </c>
      <c r="B349" s="5" t="s">
        <v>12</v>
      </c>
      <c r="C349" s="5">
        <v>25355</v>
      </c>
      <c r="D349" s="5">
        <v>2022</v>
      </c>
      <c r="E349" s="5" t="s">
        <v>39</v>
      </c>
      <c r="F349" s="5" t="s">
        <v>24</v>
      </c>
      <c r="G349" s="5" t="s">
        <v>30</v>
      </c>
      <c r="H349" s="5">
        <v>5000</v>
      </c>
      <c r="I349" s="6">
        <v>44926</v>
      </c>
      <c r="J349" s="5"/>
      <c r="K349" s="5"/>
    </row>
    <row r="350" spans="1:11" x14ac:dyDescent="0.25">
      <c r="A350" s="16">
        <f t="shared" si="5"/>
        <v>349</v>
      </c>
      <c r="B350" s="5" t="s">
        <v>12</v>
      </c>
      <c r="C350" s="5">
        <v>25359</v>
      </c>
      <c r="D350" s="5">
        <v>2022</v>
      </c>
      <c r="E350" s="5" t="s">
        <v>39</v>
      </c>
      <c r="F350" s="5" t="s">
        <v>24</v>
      </c>
      <c r="G350" s="8" t="s">
        <v>49</v>
      </c>
      <c r="H350" s="5">
        <v>5000</v>
      </c>
      <c r="I350" s="6">
        <v>44926</v>
      </c>
      <c r="J350" s="5"/>
      <c r="K350" s="5"/>
    </row>
    <row r="351" spans="1:11" x14ac:dyDescent="0.25">
      <c r="A351" s="16">
        <f t="shared" si="5"/>
        <v>350</v>
      </c>
      <c r="B351" s="5" t="s">
        <v>12</v>
      </c>
      <c r="C351" s="5">
        <v>25364</v>
      </c>
      <c r="D351" s="5">
        <v>2022</v>
      </c>
      <c r="E351" s="5" t="s">
        <v>39</v>
      </c>
      <c r="F351" s="5" t="s">
        <v>24</v>
      </c>
      <c r="G351" s="8" t="s">
        <v>49</v>
      </c>
      <c r="H351" s="5">
        <v>5000</v>
      </c>
      <c r="I351" s="6">
        <v>44926</v>
      </c>
      <c r="J351" s="5"/>
      <c r="K351" s="5"/>
    </row>
    <row r="352" spans="1:11" x14ac:dyDescent="0.25">
      <c r="A352" s="16">
        <f t="shared" si="5"/>
        <v>351</v>
      </c>
      <c r="B352" s="5" t="s">
        <v>12</v>
      </c>
      <c r="C352" s="5">
        <v>25369</v>
      </c>
      <c r="D352" s="5">
        <v>2022</v>
      </c>
      <c r="E352" s="5" t="s">
        <v>39</v>
      </c>
      <c r="F352" s="5" t="s">
        <v>24</v>
      </c>
      <c r="G352" s="5" t="s">
        <v>26</v>
      </c>
      <c r="H352" s="5">
        <v>5000</v>
      </c>
      <c r="I352" s="6">
        <v>44926</v>
      </c>
      <c r="J352" s="5"/>
      <c r="K352" s="5"/>
    </row>
    <row r="353" spans="1:11" x14ac:dyDescent="0.25">
      <c r="A353" s="16">
        <f t="shared" si="5"/>
        <v>352</v>
      </c>
      <c r="B353" s="5" t="s">
        <v>12</v>
      </c>
      <c r="C353" s="5">
        <v>25407</v>
      </c>
      <c r="D353" s="5">
        <v>2010</v>
      </c>
      <c r="E353" s="5" t="s">
        <v>39</v>
      </c>
      <c r="F353" s="5" t="s">
        <v>24</v>
      </c>
      <c r="G353" s="5" t="s">
        <v>30</v>
      </c>
      <c r="H353" s="5">
        <v>5000</v>
      </c>
      <c r="I353" s="6">
        <v>44926</v>
      </c>
      <c r="J353" s="5"/>
      <c r="K353" s="5"/>
    </row>
    <row r="354" spans="1:11" x14ac:dyDescent="0.25">
      <c r="A354" s="16">
        <f t="shared" si="5"/>
        <v>353</v>
      </c>
      <c r="B354" s="5" t="s">
        <v>12</v>
      </c>
      <c r="C354" s="5">
        <v>25440</v>
      </c>
      <c r="D354" s="5">
        <v>2022</v>
      </c>
      <c r="E354" s="5" t="s">
        <v>39</v>
      </c>
      <c r="F354" s="5" t="s">
        <v>24</v>
      </c>
      <c r="G354" s="8" t="s">
        <v>49</v>
      </c>
      <c r="H354" s="5">
        <v>5000</v>
      </c>
      <c r="I354" s="6">
        <v>44926</v>
      </c>
      <c r="J354" s="5"/>
      <c r="K354" s="5"/>
    </row>
    <row r="355" spans="1:11" x14ac:dyDescent="0.25">
      <c r="A355" s="16">
        <f t="shared" si="5"/>
        <v>354</v>
      </c>
      <c r="B355" s="5" t="s">
        <v>12</v>
      </c>
      <c r="C355" s="5">
        <v>25462</v>
      </c>
      <c r="D355" s="5">
        <v>2022</v>
      </c>
      <c r="E355" s="5" t="s">
        <v>39</v>
      </c>
      <c r="F355" s="5" t="s">
        <v>24</v>
      </c>
      <c r="G355" s="5" t="s">
        <v>19</v>
      </c>
      <c r="H355" s="5">
        <v>5000</v>
      </c>
      <c r="I355" s="6">
        <v>44926</v>
      </c>
      <c r="J355" s="5"/>
      <c r="K355" s="5"/>
    </row>
    <row r="356" spans="1:11" x14ac:dyDescent="0.25">
      <c r="A356" s="16">
        <f t="shared" si="5"/>
        <v>355</v>
      </c>
      <c r="B356" s="5" t="s">
        <v>12</v>
      </c>
      <c r="C356" s="5">
        <v>25469</v>
      </c>
      <c r="D356" s="5">
        <v>2022</v>
      </c>
      <c r="E356" s="5" t="s">
        <v>39</v>
      </c>
      <c r="F356" s="5" t="s">
        <v>24</v>
      </c>
      <c r="G356" s="5" t="s">
        <v>29</v>
      </c>
      <c r="H356" s="5">
        <v>5000</v>
      </c>
      <c r="I356" s="6">
        <v>44926</v>
      </c>
      <c r="J356" s="5"/>
      <c r="K356" s="5"/>
    </row>
    <row r="357" spans="1:11" x14ac:dyDescent="0.25">
      <c r="A357" s="16">
        <f t="shared" si="5"/>
        <v>356</v>
      </c>
      <c r="B357" s="5" t="s">
        <v>12</v>
      </c>
      <c r="C357" s="5">
        <v>25520</v>
      </c>
      <c r="D357" s="5">
        <v>2022</v>
      </c>
      <c r="E357" s="5" t="s">
        <v>39</v>
      </c>
      <c r="F357" s="5" t="s">
        <v>24</v>
      </c>
      <c r="G357" s="5" t="s">
        <v>30</v>
      </c>
      <c r="H357" s="5">
        <v>5000</v>
      </c>
      <c r="I357" s="6">
        <v>44926</v>
      </c>
      <c r="J357" s="5"/>
      <c r="K357" s="5"/>
    </row>
    <row r="358" spans="1:11" x14ac:dyDescent="0.25">
      <c r="A358" s="16">
        <f t="shared" si="5"/>
        <v>357</v>
      </c>
      <c r="B358" s="5" t="s">
        <v>12</v>
      </c>
      <c r="C358" s="5">
        <v>25535</v>
      </c>
      <c r="D358" s="5">
        <v>2022</v>
      </c>
      <c r="E358" s="5" t="s">
        <v>39</v>
      </c>
      <c r="F358" s="5" t="s">
        <v>24</v>
      </c>
      <c r="G358" s="5" t="s">
        <v>30</v>
      </c>
      <c r="H358" s="5">
        <v>5000</v>
      </c>
      <c r="I358" s="6">
        <v>44926</v>
      </c>
      <c r="J358" s="5"/>
      <c r="K358" s="5"/>
    </row>
    <row r="359" spans="1:11" x14ac:dyDescent="0.25">
      <c r="A359" s="16">
        <f t="shared" si="5"/>
        <v>358</v>
      </c>
      <c r="B359" s="5" t="s">
        <v>12</v>
      </c>
      <c r="C359" s="5">
        <v>25603</v>
      </c>
      <c r="D359" s="5">
        <v>2022</v>
      </c>
      <c r="E359" s="5" t="s">
        <v>39</v>
      </c>
      <c r="F359" s="5" t="s">
        <v>24</v>
      </c>
      <c r="G359" s="5" t="s">
        <v>26</v>
      </c>
      <c r="H359" s="5">
        <v>5000</v>
      </c>
      <c r="I359" s="6">
        <v>44926</v>
      </c>
      <c r="J359" s="5"/>
      <c r="K359" s="5"/>
    </row>
    <row r="360" spans="1:11" x14ac:dyDescent="0.25">
      <c r="A360" s="16">
        <f t="shared" si="5"/>
        <v>359</v>
      </c>
      <c r="B360" s="5" t="s">
        <v>12</v>
      </c>
      <c r="C360" s="5">
        <v>25612</v>
      </c>
      <c r="D360" s="5">
        <v>2022</v>
      </c>
      <c r="E360" s="5" t="s">
        <v>39</v>
      </c>
      <c r="F360" s="5" t="s">
        <v>24</v>
      </c>
      <c r="G360" s="5" t="s">
        <v>30</v>
      </c>
      <c r="H360" s="5">
        <v>5000</v>
      </c>
      <c r="I360" s="6">
        <v>44926</v>
      </c>
      <c r="J360" s="5"/>
      <c r="K360" s="5"/>
    </row>
    <row r="361" spans="1:11" x14ac:dyDescent="0.25">
      <c r="A361" s="16">
        <f t="shared" si="5"/>
        <v>360</v>
      </c>
      <c r="B361" s="5" t="s">
        <v>12</v>
      </c>
      <c r="C361" s="5">
        <v>25752</v>
      </c>
      <c r="D361" s="5">
        <v>2022</v>
      </c>
      <c r="E361" s="5" t="s">
        <v>39</v>
      </c>
      <c r="F361" s="5" t="s">
        <v>24</v>
      </c>
      <c r="G361" s="5" t="s">
        <v>27</v>
      </c>
      <c r="H361" s="5">
        <v>5000</v>
      </c>
      <c r="I361" s="6">
        <v>44926</v>
      </c>
      <c r="J361" s="5"/>
      <c r="K361" s="5"/>
    </row>
    <row r="362" spans="1:11" x14ac:dyDescent="0.25">
      <c r="A362" s="16">
        <f t="shared" si="5"/>
        <v>361</v>
      </c>
      <c r="B362" s="5" t="s">
        <v>12</v>
      </c>
      <c r="C362" s="5">
        <v>25799</v>
      </c>
      <c r="D362" s="5">
        <v>2022</v>
      </c>
      <c r="E362" s="5" t="s">
        <v>39</v>
      </c>
      <c r="F362" s="5" t="s">
        <v>24</v>
      </c>
      <c r="G362" s="5" t="s">
        <v>27</v>
      </c>
      <c r="H362" s="5">
        <v>5000</v>
      </c>
      <c r="I362" s="6">
        <v>44926</v>
      </c>
      <c r="J362" s="5"/>
      <c r="K362" s="5"/>
    </row>
    <row r="363" spans="1:11" x14ac:dyDescent="0.25">
      <c r="A363" s="16">
        <f t="shared" si="5"/>
        <v>362</v>
      </c>
      <c r="B363" s="5" t="s">
        <v>12</v>
      </c>
      <c r="C363" s="5">
        <v>25832</v>
      </c>
      <c r="D363" s="5">
        <v>2015</v>
      </c>
      <c r="E363" s="5" t="s">
        <v>39</v>
      </c>
      <c r="F363" s="5" t="s">
        <v>24</v>
      </c>
      <c r="G363" s="5" t="s">
        <v>26</v>
      </c>
      <c r="H363" s="5">
        <v>5000</v>
      </c>
      <c r="I363" s="6">
        <v>44926</v>
      </c>
      <c r="J363" s="5"/>
      <c r="K363" s="5"/>
    </row>
    <row r="364" spans="1:11" x14ac:dyDescent="0.25">
      <c r="A364" s="16">
        <f t="shared" si="5"/>
        <v>363</v>
      </c>
      <c r="B364" s="5" t="s">
        <v>12</v>
      </c>
      <c r="C364" s="5">
        <v>25904</v>
      </c>
      <c r="D364" s="5">
        <v>2009</v>
      </c>
      <c r="E364" s="5" t="s">
        <v>39</v>
      </c>
      <c r="F364" s="5" t="s">
        <v>24</v>
      </c>
      <c r="G364" s="5" t="s">
        <v>22</v>
      </c>
      <c r="H364" s="5">
        <v>5000</v>
      </c>
      <c r="I364" s="6">
        <v>44926</v>
      </c>
      <c r="J364" s="5"/>
      <c r="K364" s="5"/>
    </row>
    <row r="365" spans="1:11" x14ac:dyDescent="0.25">
      <c r="A365" s="16">
        <f t="shared" si="5"/>
        <v>364</v>
      </c>
      <c r="B365" s="5" t="s">
        <v>12</v>
      </c>
      <c r="C365" s="5">
        <v>26239</v>
      </c>
      <c r="D365" s="5">
        <v>2022</v>
      </c>
      <c r="E365" s="5" t="s">
        <v>39</v>
      </c>
      <c r="F365" s="5" t="s">
        <v>24</v>
      </c>
      <c r="G365" s="5" t="s">
        <v>19</v>
      </c>
      <c r="H365" s="5">
        <v>5000</v>
      </c>
      <c r="I365" s="6">
        <v>44926</v>
      </c>
      <c r="J365" s="5"/>
      <c r="K365" s="5"/>
    </row>
    <row r="366" spans="1:11" x14ac:dyDescent="0.25">
      <c r="A366" s="16">
        <f t="shared" si="5"/>
        <v>365</v>
      </c>
      <c r="B366" s="5" t="s">
        <v>12</v>
      </c>
      <c r="C366" s="5">
        <v>26273</v>
      </c>
      <c r="D366" s="5">
        <v>2015</v>
      </c>
      <c r="E366" s="5" t="s">
        <v>39</v>
      </c>
      <c r="F366" s="5" t="s">
        <v>24</v>
      </c>
      <c r="G366" s="5" t="s">
        <v>23</v>
      </c>
      <c r="H366" s="5">
        <v>5000</v>
      </c>
      <c r="I366" s="6">
        <v>44926</v>
      </c>
      <c r="J366" s="5"/>
      <c r="K366" s="5"/>
    </row>
    <row r="367" spans="1:11" x14ac:dyDescent="0.25">
      <c r="A367" s="16">
        <f t="shared" si="5"/>
        <v>366</v>
      </c>
      <c r="B367" s="5" t="s">
        <v>12</v>
      </c>
      <c r="C367" s="5">
        <v>26368</v>
      </c>
      <c r="D367" s="5">
        <v>2022</v>
      </c>
      <c r="E367" s="5" t="s">
        <v>39</v>
      </c>
      <c r="F367" s="5" t="s">
        <v>24</v>
      </c>
      <c r="G367" s="5" t="s">
        <v>21</v>
      </c>
      <c r="H367" s="5">
        <v>5000</v>
      </c>
      <c r="I367" s="6">
        <v>44926</v>
      </c>
      <c r="J367" s="5"/>
      <c r="K367" s="5"/>
    </row>
    <row r="368" spans="1:11" x14ac:dyDescent="0.25">
      <c r="A368" s="16">
        <f t="shared" si="5"/>
        <v>367</v>
      </c>
      <c r="B368" s="5" t="s">
        <v>12</v>
      </c>
      <c r="C368" s="5">
        <v>26584</v>
      </c>
      <c r="D368" s="5">
        <v>2021</v>
      </c>
      <c r="E368" s="5" t="s">
        <v>39</v>
      </c>
      <c r="F368" s="5" t="s">
        <v>24</v>
      </c>
      <c r="G368" s="5" t="s">
        <v>22</v>
      </c>
      <c r="H368" s="5">
        <v>5000</v>
      </c>
      <c r="I368" s="6">
        <v>44926</v>
      </c>
      <c r="J368" s="5"/>
      <c r="K368" s="5"/>
    </row>
    <row r="369" spans="1:11" x14ac:dyDescent="0.25">
      <c r="A369" s="16">
        <f t="shared" si="5"/>
        <v>368</v>
      </c>
      <c r="B369" s="5" t="s">
        <v>12</v>
      </c>
      <c r="C369" s="5">
        <v>26588</v>
      </c>
      <c r="D369" s="5">
        <v>2022</v>
      </c>
      <c r="E369" s="5" t="s">
        <v>39</v>
      </c>
      <c r="F369" s="5" t="s">
        <v>24</v>
      </c>
      <c r="G369" s="5" t="s">
        <v>17</v>
      </c>
      <c r="H369" s="5">
        <v>5000</v>
      </c>
      <c r="I369" s="6">
        <v>44926</v>
      </c>
      <c r="J369" s="5"/>
      <c r="K369" s="5"/>
    </row>
    <row r="370" spans="1:11" x14ac:dyDescent="0.25">
      <c r="A370" s="16">
        <f t="shared" si="5"/>
        <v>369</v>
      </c>
      <c r="B370" s="5" t="s">
        <v>12</v>
      </c>
      <c r="C370" s="5">
        <v>26613</v>
      </c>
      <c r="D370" s="5">
        <v>2021</v>
      </c>
      <c r="E370" s="5" t="s">
        <v>39</v>
      </c>
      <c r="F370" s="5" t="s">
        <v>24</v>
      </c>
      <c r="G370" s="8" t="s">
        <v>49</v>
      </c>
      <c r="H370" s="5">
        <v>5000</v>
      </c>
      <c r="I370" s="6">
        <v>44926</v>
      </c>
      <c r="J370" s="5"/>
      <c r="K370" s="5"/>
    </row>
    <row r="371" spans="1:11" x14ac:dyDescent="0.25">
      <c r="A371" s="16">
        <f t="shared" si="5"/>
        <v>370</v>
      </c>
      <c r="B371" s="5" t="s">
        <v>12</v>
      </c>
      <c r="C371" s="5">
        <v>26686</v>
      </c>
      <c r="D371" s="5">
        <v>2022</v>
      </c>
      <c r="E371" s="5" t="s">
        <v>39</v>
      </c>
      <c r="F371" s="5" t="s">
        <v>24</v>
      </c>
      <c r="G371" s="8" t="s">
        <v>49</v>
      </c>
      <c r="H371" s="5">
        <v>5000</v>
      </c>
      <c r="I371" s="6">
        <v>44926</v>
      </c>
      <c r="J371" s="5"/>
      <c r="K371" s="5"/>
    </row>
    <row r="372" spans="1:11" x14ac:dyDescent="0.25">
      <c r="A372" s="16">
        <f t="shared" si="5"/>
        <v>371</v>
      </c>
      <c r="B372" s="5" t="s">
        <v>12</v>
      </c>
      <c r="C372" s="5">
        <v>26723</v>
      </c>
      <c r="D372" s="5">
        <v>2022</v>
      </c>
      <c r="E372" s="5" t="s">
        <v>39</v>
      </c>
      <c r="F372" s="5" t="s">
        <v>24</v>
      </c>
      <c r="G372" s="5" t="s">
        <v>27</v>
      </c>
      <c r="H372" s="5">
        <v>5000</v>
      </c>
      <c r="I372" s="6">
        <v>44926</v>
      </c>
      <c r="J372" s="5"/>
      <c r="K372" s="5"/>
    </row>
    <row r="373" spans="1:11" x14ac:dyDescent="0.25">
      <c r="A373" s="16">
        <f t="shared" si="5"/>
        <v>372</v>
      </c>
      <c r="B373" s="5" t="s">
        <v>12</v>
      </c>
      <c r="C373" s="5">
        <v>26727</v>
      </c>
      <c r="D373" s="5">
        <v>2022</v>
      </c>
      <c r="E373" s="5" t="s">
        <v>39</v>
      </c>
      <c r="F373" s="5" t="s">
        <v>24</v>
      </c>
      <c r="G373" s="5" t="s">
        <v>18</v>
      </c>
      <c r="H373" s="5">
        <v>5000</v>
      </c>
      <c r="I373" s="6">
        <v>44926</v>
      </c>
      <c r="J373" s="5"/>
      <c r="K373" s="5"/>
    </row>
    <row r="374" spans="1:11" x14ac:dyDescent="0.25">
      <c r="A374" s="16">
        <f t="shared" si="5"/>
        <v>373</v>
      </c>
      <c r="B374" s="5" t="s">
        <v>12</v>
      </c>
      <c r="C374" s="5">
        <v>26746</v>
      </c>
      <c r="D374" s="5">
        <v>2017</v>
      </c>
      <c r="E374" s="5" t="s">
        <v>39</v>
      </c>
      <c r="F374" s="5" t="s">
        <v>24</v>
      </c>
      <c r="G374" s="5" t="s">
        <v>35</v>
      </c>
      <c r="H374" s="5">
        <v>5000</v>
      </c>
      <c r="I374" s="6">
        <v>44926</v>
      </c>
      <c r="J374" s="5"/>
      <c r="K374" s="5"/>
    </row>
    <row r="375" spans="1:11" x14ac:dyDescent="0.25">
      <c r="A375" s="16">
        <f t="shared" si="5"/>
        <v>374</v>
      </c>
      <c r="B375" s="5" t="s">
        <v>12</v>
      </c>
      <c r="C375" s="5">
        <v>27178</v>
      </c>
      <c r="D375" s="5">
        <v>2019</v>
      </c>
      <c r="E375" s="5" t="s">
        <v>39</v>
      </c>
      <c r="F375" s="5" t="s">
        <v>24</v>
      </c>
      <c r="G375" s="5" t="s">
        <v>23</v>
      </c>
      <c r="H375" s="5">
        <v>5000</v>
      </c>
      <c r="I375" s="6">
        <v>44926</v>
      </c>
      <c r="J375" s="5"/>
      <c r="K375" s="5"/>
    </row>
    <row r="376" spans="1:11" x14ac:dyDescent="0.25">
      <c r="A376" s="16">
        <f t="shared" si="5"/>
        <v>375</v>
      </c>
      <c r="B376" s="5" t="s">
        <v>12</v>
      </c>
      <c r="C376" s="5">
        <v>27823</v>
      </c>
      <c r="D376" s="5">
        <v>2013</v>
      </c>
      <c r="E376" s="5" t="s">
        <v>39</v>
      </c>
      <c r="F376" s="5" t="s">
        <v>24</v>
      </c>
      <c r="G376" s="5" t="s">
        <v>41</v>
      </c>
      <c r="H376" s="5">
        <v>5000</v>
      </c>
      <c r="I376" s="6">
        <v>44926</v>
      </c>
      <c r="J376" s="5"/>
      <c r="K376" s="5"/>
    </row>
    <row r="377" spans="1:11" x14ac:dyDescent="0.25">
      <c r="A377" s="16">
        <f t="shared" si="5"/>
        <v>376</v>
      </c>
      <c r="B377" s="5" t="s">
        <v>12</v>
      </c>
      <c r="C377" s="5">
        <v>28126</v>
      </c>
      <c r="D377" s="5">
        <v>2022</v>
      </c>
      <c r="E377" s="5" t="s">
        <v>39</v>
      </c>
      <c r="F377" s="5" t="s">
        <v>24</v>
      </c>
      <c r="G377" s="5" t="s">
        <v>19</v>
      </c>
      <c r="H377" s="5">
        <v>5000</v>
      </c>
      <c r="I377" s="6">
        <v>44926</v>
      </c>
      <c r="J377" s="5"/>
      <c r="K377" s="5"/>
    </row>
    <row r="378" spans="1:11" x14ac:dyDescent="0.25">
      <c r="A378" s="16">
        <f t="shared" si="5"/>
        <v>377</v>
      </c>
      <c r="B378" s="5" t="s">
        <v>12</v>
      </c>
      <c r="C378" s="5">
        <v>28244</v>
      </c>
      <c r="D378" s="5">
        <v>2018</v>
      </c>
      <c r="E378" s="5" t="s">
        <v>39</v>
      </c>
      <c r="F378" s="5" t="s">
        <v>24</v>
      </c>
      <c r="G378" s="5" t="s">
        <v>42</v>
      </c>
      <c r="H378" s="5">
        <v>5000</v>
      </c>
      <c r="I378" s="6">
        <v>44926</v>
      </c>
      <c r="J378" s="5"/>
      <c r="K378" s="5"/>
    </row>
    <row r="379" spans="1:11" x14ac:dyDescent="0.25">
      <c r="A379" s="16">
        <f t="shared" si="5"/>
        <v>378</v>
      </c>
      <c r="B379" s="5" t="s">
        <v>12</v>
      </c>
      <c r="C379" s="5">
        <v>28483</v>
      </c>
      <c r="D379" s="5">
        <v>2019</v>
      </c>
      <c r="E379" s="5" t="s">
        <v>39</v>
      </c>
      <c r="F379" s="5" t="s">
        <v>24</v>
      </c>
      <c r="G379" s="5" t="s">
        <v>22</v>
      </c>
      <c r="H379" s="5">
        <v>5000</v>
      </c>
      <c r="I379" s="6">
        <v>44926</v>
      </c>
      <c r="J379" s="5"/>
      <c r="K379" s="5"/>
    </row>
    <row r="380" spans="1:11" x14ac:dyDescent="0.25">
      <c r="A380" s="16">
        <f t="shared" si="5"/>
        <v>379</v>
      </c>
      <c r="B380" s="5" t="s">
        <v>12</v>
      </c>
      <c r="C380" s="5">
        <v>29062</v>
      </c>
      <c r="D380" s="5">
        <v>2010</v>
      </c>
      <c r="E380" s="5" t="s">
        <v>39</v>
      </c>
      <c r="F380" s="5" t="s">
        <v>24</v>
      </c>
      <c r="G380" s="5" t="s">
        <v>42</v>
      </c>
      <c r="H380" s="5">
        <v>5000</v>
      </c>
      <c r="I380" s="6">
        <v>44926</v>
      </c>
      <c r="J380" s="5"/>
      <c r="K380" s="5"/>
    </row>
    <row r="381" spans="1:11" x14ac:dyDescent="0.25">
      <c r="A381" s="16">
        <f t="shared" si="5"/>
        <v>380</v>
      </c>
      <c r="B381" s="5" t="s">
        <v>12</v>
      </c>
      <c r="C381" s="5">
        <v>29386</v>
      </c>
      <c r="D381" s="5">
        <v>2010</v>
      </c>
      <c r="E381" s="5" t="s">
        <v>39</v>
      </c>
      <c r="F381" s="5" t="s">
        <v>24</v>
      </c>
      <c r="G381" s="5" t="s">
        <v>42</v>
      </c>
      <c r="H381" s="5">
        <v>5000</v>
      </c>
      <c r="I381" s="6">
        <v>44926</v>
      </c>
      <c r="J381" s="5"/>
      <c r="K381" s="5"/>
    </row>
    <row r="382" spans="1:11" x14ac:dyDescent="0.25">
      <c r="A382" s="16">
        <f t="shared" si="5"/>
        <v>381</v>
      </c>
      <c r="B382" s="5" t="s">
        <v>12</v>
      </c>
      <c r="C382" s="5">
        <v>30924</v>
      </c>
      <c r="D382" s="5">
        <v>2010</v>
      </c>
      <c r="E382" s="5" t="s">
        <v>39</v>
      </c>
      <c r="F382" s="5" t="s">
        <v>24</v>
      </c>
      <c r="G382" s="5" t="s">
        <v>42</v>
      </c>
      <c r="H382" s="5">
        <v>5000</v>
      </c>
      <c r="I382" s="6">
        <v>44926</v>
      </c>
      <c r="J382" s="5"/>
      <c r="K382" s="5"/>
    </row>
    <row r="383" spans="1:11" x14ac:dyDescent="0.25">
      <c r="A383" s="16">
        <f t="shared" si="5"/>
        <v>382</v>
      </c>
      <c r="B383" s="5" t="s">
        <v>12</v>
      </c>
      <c r="C383" s="5">
        <v>30964</v>
      </c>
      <c r="D383" s="5">
        <v>2010</v>
      </c>
      <c r="E383" s="5" t="s">
        <v>39</v>
      </c>
      <c r="F383" s="5" t="s">
        <v>24</v>
      </c>
      <c r="G383" s="5" t="s">
        <v>42</v>
      </c>
      <c r="H383" s="5">
        <v>5000</v>
      </c>
      <c r="I383" s="6">
        <v>44926</v>
      </c>
      <c r="J383" s="5"/>
      <c r="K383" s="5"/>
    </row>
    <row r="384" spans="1:11" x14ac:dyDescent="0.25">
      <c r="A384" s="16">
        <f t="shared" si="5"/>
        <v>383</v>
      </c>
      <c r="B384" s="5" t="s">
        <v>12</v>
      </c>
      <c r="C384" s="5">
        <v>31247</v>
      </c>
      <c r="D384" s="5">
        <v>2010</v>
      </c>
      <c r="E384" s="5" t="s">
        <v>39</v>
      </c>
      <c r="F384" s="5" t="s">
        <v>24</v>
      </c>
      <c r="G384" s="5" t="s">
        <v>19</v>
      </c>
      <c r="H384" s="5">
        <v>5000</v>
      </c>
      <c r="I384" s="6">
        <v>44926</v>
      </c>
      <c r="J384" s="5"/>
      <c r="K384" s="5"/>
    </row>
    <row r="385" spans="1:11" x14ac:dyDescent="0.25">
      <c r="A385" s="16">
        <f t="shared" si="5"/>
        <v>384</v>
      </c>
      <c r="B385" s="5" t="s">
        <v>12</v>
      </c>
      <c r="C385" s="5">
        <v>31263</v>
      </c>
      <c r="D385" s="5">
        <v>2010</v>
      </c>
      <c r="E385" s="5" t="s">
        <v>39</v>
      </c>
      <c r="F385" s="5" t="s">
        <v>24</v>
      </c>
      <c r="G385" s="5" t="s">
        <v>42</v>
      </c>
      <c r="H385" s="5">
        <v>5000</v>
      </c>
      <c r="I385" s="6">
        <v>44926</v>
      </c>
      <c r="J385" s="5"/>
      <c r="K385" s="5"/>
    </row>
    <row r="386" spans="1:11" x14ac:dyDescent="0.25">
      <c r="A386" s="16">
        <f t="shared" si="5"/>
        <v>385</v>
      </c>
      <c r="B386" s="5" t="s">
        <v>12</v>
      </c>
      <c r="C386" s="5">
        <v>31273</v>
      </c>
      <c r="D386" s="5">
        <v>2010</v>
      </c>
      <c r="E386" s="5" t="s">
        <v>39</v>
      </c>
      <c r="F386" s="5" t="s">
        <v>24</v>
      </c>
      <c r="G386" s="5" t="s">
        <v>17</v>
      </c>
      <c r="H386" s="5">
        <v>5000</v>
      </c>
      <c r="I386" s="6">
        <v>44926</v>
      </c>
      <c r="J386" s="5"/>
      <c r="K386" s="5"/>
    </row>
    <row r="387" spans="1:11" x14ac:dyDescent="0.25">
      <c r="A387" s="16">
        <f t="shared" si="5"/>
        <v>386</v>
      </c>
      <c r="B387" s="5" t="s">
        <v>12</v>
      </c>
      <c r="C387" s="5">
        <v>31337</v>
      </c>
      <c r="D387" s="5">
        <v>2010</v>
      </c>
      <c r="E387" s="5" t="s">
        <v>39</v>
      </c>
      <c r="F387" s="5" t="s">
        <v>24</v>
      </c>
      <c r="G387" s="5" t="s">
        <v>16</v>
      </c>
      <c r="H387" s="5">
        <v>5000</v>
      </c>
      <c r="I387" s="6">
        <v>44926</v>
      </c>
      <c r="J387" s="5"/>
      <c r="K387" s="5"/>
    </row>
    <row r="388" spans="1:11" x14ac:dyDescent="0.25">
      <c r="A388" s="16">
        <f t="shared" ref="A388:A451" si="6">A387+1</f>
        <v>387</v>
      </c>
      <c r="B388" s="5" t="s">
        <v>12</v>
      </c>
      <c r="C388" s="5">
        <v>31346</v>
      </c>
      <c r="D388" s="5">
        <v>2022</v>
      </c>
      <c r="E388" s="5" t="s">
        <v>39</v>
      </c>
      <c r="F388" s="5" t="s">
        <v>24</v>
      </c>
      <c r="G388" s="5" t="s">
        <v>15</v>
      </c>
      <c r="H388" s="5">
        <v>5000</v>
      </c>
      <c r="I388" s="6">
        <v>44926</v>
      </c>
      <c r="J388" s="5"/>
      <c r="K388" s="5"/>
    </row>
    <row r="389" spans="1:11" x14ac:dyDescent="0.25">
      <c r="A389" s="16">
        <f t="shared" si="6"/>
        <v>388</v>
      </c>
      <c r="B389" s="5" t="s">
        <v>12</v>
      </c>
      <c r="C389" s="5">
        <v>31388</v>
      </c>
      <c r="D389" s="5">
        <v>2022</v>
      </c>
      <c r="E389" s="5" t="s">
        <v>39</v>
      </c>
      <c r="F389" s="5" t="s">
        <v>24</v>
      </c>
      <c r="G389" s="5" t="s">
        <v>15</v>
      </c>
      <c r="H389" s="5">
        <v>5000</v>
      </c>
      <c r="I389" s="6">
        <v>44926</v>
      </c>
      <c r="J389" s="5"/>
      <c r="K389" s="5"/>
    </row>
    <row r="390" spans="1:11" x14ac:dyDescent="0.25">
      <c r="A390" s="16">
        <f t="shared" si="6"/>
        <v>389</v>
      </c>
      <c r="B390" s="5" t="s">
        <v>12</v>
      </c>
      <c r="C390" s="5">
        <v>32036</v>
      </c>
      <c r="D390" s="5">
        <v>2022</v>
      </c>
      <c r="E390" s="5" t="s">
        <v>39</v>
      </c>
      <c r="F390" s="5" t="s">
        <v>24</v>
      </c>
      <c r="G390" s="8" t="s">
        <v>34</v>
      </c>
      <c r="H390" s="5">
        <v>5000</v>
      </c>
      <c r="I390" s="6">
        <v>44926</v>
      </c>
      <c r="J390" s="5"/>
      <c r="K390" s="5"/>
    </row>
    <row r="391" spans="1:11" x14ac:dyDescent="0.25">
      <c r="A391" s="16">
        <f t="shared" si="6"/>
        <v>390</v>
      </c>
      <c r="B391" s="5" t="s">
        <v>12</v>
      </c>
      <c r="C391" s="5">
        <v>33914</v>
      </c>
      <c r="D391" s="5">
        <v>2022</v>
      </c>
      <c r="E391" s="5" t="s">
        <v>39</v>
      </c>
      <c r="F391" s="5" t="s">
        <v>24</v>
      </c>
      <c r="G391" s="5" t="s">
        <v>21</v>
      </c>
      <c r="H391" s="5">
        <v>5000</v>
      </c>
      <c r="I391" s="6">
        <v>44926</v>
      </c>
      <c r="J391" s="5"/>
      <c r="K391" s="5"/>
    </row>
    <row r="392" spans="1:11" x14ac:dyDescent="0.25">
      <c r="A392" s="16">
        <f t="shared" si="6"/>
        <v>391</v>
      </c>
      <c r="B392" s="5" t="s">
        <v>12</v>
      </c>
      <c r="C392" s="5">
        <v>36811</v>
      </c>
      <c r="D392" s="5">
        <v>2022</v>
      </c>
      <c r="E392" s="5" t="s">
        <v>39</v>
      </c>
      <c r="F392" s="5" t="s">
        <v>24</v>
      </c>
      <c r="G392" s="5" t="s">
        <v>21</v>
      </c>
      <c r="H392" s="5">
        <v>5000</v>
      </c>
      <c r="I392" s="6">
        <v>44926</v>
      </c>
      <c r="J392" s="5"/>
      <c r="K392" s="5"/>
    </row>
    <row r="393" spans="1:11" x14ac:dyDescent="0.25">
      <c r="A393" s="16">
        <f t="shared" si="6"/>
        <v>392</v>
      </c>
      <c r="B393" s="5" t="s">
        <v>12</v>
      </c>
      <c r="C393" s="5">
        <v>39683</v>
      </c>
      <c r="D393" s="5">
        <v>2022</v>
      </c>
      <c r="E393" s="5" t="s">
        <v>39</v>
      </c>
      <c r="F393" s="5" t="s">
        <v>24</v>
      </c>
      <c r="G393" s="8" t="s">
        <v>28</v>
      </c>
      <c r="H393" s="5">
        <v>5000</v>
      </c>
      <c r="I393" s="6">
        <v>44926</v>
      </c>
      <c r="J393" s="5"/>
      <c r="K393" s="5"/>
    </row>
    <row r="394" spans="1:11" x14ac:dyDescent="0.25">
      <c r="A394" s="16">
        <f t="shared" si="6"/>
        <v>393</v>
      </c>
      <c r="B394" s="5" t="s">
        <v>12</v>
      </c>
      <c r="C394" s="5">
        <v>40549</v>
      </c>
      <c r="D394" s="5">
        <v>2022</v>
      </c>
      <c r="E394" s="5" t="s">
        <v>39</v>
      </c>
      <c r="F394" s="5" t="s">
        <v>24</v>
      </c>
      <c r="G394" s="5" t="s">
        <v>27</v>
      </c>
      <c r="H394" s="5">
        <v>5000</v>
      </c>
      <c r="I394" s="6">
        <v>44926</v>
      </c>
      <c r="J394" s="5"/>
      <c r="K394" s="5"/>
    </row>
    <row r="395" spans="1:11" x14ac:dyDescent="0.25">
      <c r="A395" s="16">
        <f t="shared" si="6"/>
        <v>394</v>
      </c>
      <c r="B395" s="5" t="s">
        <v>12</v>
      </c>
      <c r="C395" s="5">
        <v>41164</v>
      </c>
      <c r="D395" s="5">
        <v>2022</v>
      </c>
      <c r="E395" s="5" t="s">
        <v>39</v>
      </c>
      <c r="F395" s="5" t="s">
        <v>24</v>
      </c>
      <c r="G395" s="5" t="s">
        <v>23</v>
      </c>
      <c r="H395" s="5">
        <v>5000</v>
      </c>
      <c r="I395" s="6">
        <v>44926</v>
      </c>
      <c r="J395" s="5"/>
      <c r="K395" s="5"/>
    </row>
    <row r="396" spans="1:11" x14ac:dyDescent="0.25">
      <c r="A396" s="16">
        <f t="shared" si="6"/>
        <v>395</v>
      </c>
      <c r="B396" s="5" t="s">
        <v>12</v>
      </c>
      <c r="C396" s="5">
        <v>41408</v>
      </c>
      <c r="D396" s="5">
        <v>2022</v>
      </c>
      <c r="E396" s="5" t="s">
        <v>39</v>
      </c>
      <c r="F396" s="5" t="s">
        <v>24</v>
      </c>
      <c r="G396" s="5" t="s">
        <v>26</v>
      </c>
      <c r="H396" s="5">
        <v>5000</v>
      </c>
      <c r="I396" s="6">
        <v>44926</v>
      </c>
      <c r="J396" s="5"/>
      <c r="K396" s="5"/>
    </row>
    <row r="397" spans="1:11" x14ac:dyDescent="0.25">
      <c r="A397" s="16">
        <f t="shared" si="6"/>
        <v>396</v>
      </c>
      <c r="B397" s="5" t="s">
        <v>12</v>
      </c>
      <c r="C397" s="5">
        <v>41409</v>
      </c>
      <c r="D397" s="5">
        <v>2022</v>
      </c>
      <c r="E397" s="5" t="s">
        <v>39</v>
      </c>
      <c r="F397" s="5" t="s">
        <v>24</v>
      </c>
      <c r="G397" s="5" t="s">
        <v>41</v>
      </c>
      <c r="H397" s="5">
        <v>5000</v>
      </c>
      <c r="I397" s="6">
        <v>44926</v>
      </c>
      <c r="J397" s="5"/>
      <c r="K397" s="5"/>
    </row>
    <row r="398" spans="1:11" x14ac:dyDescent="0.25">
      <c r="A398" s="16">
        <f t="shared" si="6"/>
        <v>397</v>
      </c>
      <c r="B398" s="5" t="s">
        <v>12</v>
      </c>
      <c r="C398" s="5">
        <v>41504</v>
      </c>
      <c r="D398" s="5">
        <v>2022</v>
      </c>
      <c r="E398" s="5" t="s">
        <v>39</v>
      </c>
      <c r="F398" s="5" t="s">
        <v>24</v>
      </c>
      <c r="G398" s="5" t="s">
        <v>41</v>
      </c>
      <c r="H398" s="5">
        <v>5000</v>
      </c>
      <c r="I398" s="6">
        <v>44926</v>
      </c>
      <c r="J398" s="5"/>
      <c r="K398" s="5"/>
    </row>
    <row r="399" spans="1:11" x14ac:dyDescent="0.25">
      <c r="A399" s="16">
        <f t="shared" si="6"/>
        <v>398</v>
      </c>
      <c r="B399" s="5" t="s">
        <v>12</v>
      </c>
      <c r="C399" s="5">
        <v>42046</v>
      </c>
      <c r="D399" s="5">
        <v>2022</v>
      </c>
      <c r="E399" s="5" t="s">
        <v>39</v>
      </c>
      <c r="F399" s="5" t="s">
        <v>24</v>
      </c>
      <c r="G399" s="5" t="s">
        <v>30</v>
      </c>
      <c r="H399" s="5">
        <v>5000</v>
      </c>
      <c r="I399" s="6">
        <v>44926</v>
      </c>
      <c r="J399" s="5"/>
      <c r="K399" s="5"/>
    </row>
    <row r="400" spans="1:11" x14ac:dyDescent="0.25">
      <c r="A400" s="16">
        <f t="shared" si="6"/>
        <v>399</v>
      </c>
      <c r="B400" s="5" t="s">
        <v>12</v>
      </c>
      <c r="C400" s="5">
        <v>42166</v>
      </c>
      <c r="D400" s="5">
        <v>2022</v>
      </c>
      <c r="E400" s="5" t="s">
        <v>39</v>
      </c>
      <c r="F400" s="5" t="s">
        <v>24</v>
      </c>
      <c r="G400" s="5" t="s">
        <v>27</v>
      </c>
      <c r="H400" s="5">
        <v>5000</v>
      </c>
      <c r="I400" s="6">
        <v>44926</v>
      </c>
      <c r="J400" s="5"/>
      <c r="K400" s="5"/>
    </row>
    <row r="401" spans="1:11" x14ac:dyDescent="0.25">
      <c r="A401" s="16">
        <f t="shared" si="6"/>
        <v>400</v>
      </c>
      <c r="B401" s="5" t="s">
        <v>12</v>
      </c>
      <c r="C401" s="5">
        <v>42395</v>
      </c>
      <c r="D401" s="5">
        <v>2022</v>
      </c>
      <c r="E401" s="5" t="s">
        <v>39</v>
      </c>
      <c r="F401" s="5" t="s">
        <v>24</v>
      </c>
      <c r="G401" s="5" t="s">
        <v>17</v>
      </c>
      <c r="H401" s="5">
        <v>5000</v>
      </c>
      <c r="I401" s="6">
        <v>44926</v>
      </c>
      <c r="J401" s="5"/>
      <c r="K401" s="5"/>
    </row>
    <row r="402" spans="1:11" x14ac:dyDescent="0.25">
      <c r="A402" s="16">
        <f t="shared" si="6"/>
        <v>401</v>
      </c>
      <c r="B402" s="5" t="s">
        <v>12</v>
      </c>
      <c r="C402" s="5">
        <v>42456</v>
      </c>
      <c r="D402" s="5">
        <v>2022</v>
      </c>
      <c r="E402" s="5" t="s">
        <v>39</v>
      </c>
      <c r="F402" s="5" t="s">
        <v>24</v>
      </c>
      <c r="G402" s="5" t="s">
        <v>40</v>
      </c>
      <c r="H402" s="5">
        <v>5000</v>
      </c>
      <c r="I402" s="6">
        <v>44926</v>
      </c>
      <c r="J402" s="5"/>
      <c r="K402" s="5"/>
    </row>
    <row r="403" spans="1:11" x14ac:dyDescent="0.25">
      <c r="A403" s="16">
        <f t="shared" si="6"/>
        <v>402</v>
      </c>
      <c r="B403" s="5" t="s">
        <v>12</v>
      </c>
      <c r="C403" s="5">
        <v>42735</v>
      </c>
      <c r="D403" s="5">
        <v>2022</v>
      </c>
      <c r="E403" s="5" t="s">
        <v>39</v>
      </c>
      <c r="F403" s="5" t="s">
        <v>24</v>
      </c>
      <c r="G403" s="5" t="s">
        <v>25</v>
      </c>
      <c r="H403" s="5">
        <v>5000</v>
      </c>
      <c r="I403" s="6">
        <v>44926</v>
      </c>
      <c r="J403" s="5"/>
      <c r="K403" s="5"/>
    </row>
    <row r="404" spans="1:11" x14ac:dyDescent="0.25">
      <c r="A404" s="16">
        <f t="shared" si="6"/>
        <v>403</v>
      </c>
      <c r="B404" s="5" t="s">
        <v>12</v>
      </c>
      <c r="C404" s="5">
        <v>43326</v>
      </c>
      <c r="D404" s="5">
        <v>2022</v>
      </c>
      <c r="E404" s="5" t="s">
        <v>39</v>
      </c>
      <c r="F404" s="5" t="s">
        <v>24</v>
      </c>
      <c r="G404" s="5" t="s">
        <v>25</v>
      </c>
      <c r="H404" s="5">
        <v>5000</v>
      </c>
      <c r="I404" s="6">
        <v>44926</v>
      </c>
      <c r="J404" s="5"/>
      <c r="K404" s="5"/>
    </row>
    <row r="405" spans="1:11" x14ac:dyDescent="0.25">
      <c r="A405" s="16">
        <f t="shared" si="6"/>
        <v>404</v>
      </c>
      <c r="B405" s="5" t="s">
        <v>12</v>
      </c>
      <c r="C405" s="5">
        <v>43404</v>
      </c>
      <c r="D405" s="5">
        <v>2022</v>
      </c>
      <c r="E405" s="5" t="s">
        <v>39</v>
      </c>
      <c r="F405" s="5" t="s">
        <v>24</v>
      </c>
      <c r="G405" s="5" t="s">
        <v>23</v>
      </c>
      <c r="H405" s="5">
        <v>5000</v>
      </c>
      <c r="I405" s="6">
        <v>44926</v>
      </c>
      <c r="J405" s="5"/>
      <c r="K405" s="5"/>
    </row>
    <row r="406" spans="1:11" x14ac:dyDescent="0.25">
      <c r="A406" s="16">
        <f t="shared" si="6"/>
        <v>405</v>
      </c>
      <c r="B406" s="5" t="s">
        <v>12</v>
      </c>
      <c r="C406" s="5">
        <v>43506</v>
      </c>
      <c r="D406" s="5">
        <v>2022</v>
      </c>
      <c r="E406" s="5" t="s">
        <v>39</v>
      </c>
      <c r="F406" s="5" t="s">
        <v>24</v>
      </c>
      <c r="G406" s="5" t="s">
        <v>16</v>
      </c>
      <c r="H406" s="5">
        <v>5000</v>
      </c>
      <c r="I406" s="6">
        <v>44926</v>
      </c>
      <c r="J406" s="5"/>
      <c r="K406" s="5"/>
    </row>
    <row r="407" spans="1:11" x14ac:dyDescent="0.25">
      <c r="A407" s="16">
        <f t="shared" si="6"/>
        <v>406</v>
      </c>
      <c r="B407" s="5" t="s">
        <v>12</v>
      </c>
      <c r="C407" s="5">
        <v>43518</v>
      </c>
      <c r="D407" s="5">
        <v>2022</v>
      </c>
      <c r="E407" s="5" t="s">
        <v>39</v>
      </c>
      <c r="F407" s="5" t="s">
        <v>24</v>
      </c>
      <c r="G407" s="8" t="s">
        <v>28</v>
      </c>
      <c r="H407" s="5">
        <v>5000</v>
      </c>
      <c r="I407" s="6">
        <v>44926</v>
      </c>
      <c r="J407" s="5"/>
      <c r="K407" s="5"/>
    </row>
    <row r="408" spans="1:11" x14ac:dyDescent="0.25">
      <c r="A408" s="16">
        <f t="shared" si="6"/>
        <v>407</v>
      </c>
      <c r="B408" s="5" t="s">
        <v>12</v>
      </c>
      <c r="C408" s="5">
        <v>43701</v>
      </c>
      <c r="D408" s="5">
        <v>2022</v>
      </c>
      <c r="E408" s="5" t="s">
        <v>39</v>
      </c>
      <c r="F408" s="5" t="s">
        <v>24</v>
      </c>
      <c r="G408" s="5" t="s">
        <v>29</v>
      </c>
      <c r="H408" s="5">
        <v>5000</v>
      </c>
      <c r="I408" s="6">
        <v>44926</v>
      </c>
      <c r="J408" s="5"/>
      <c r="K408" s="5"/>
    </row>
    <row r="409" spans="1:11" x14ac:dyDescent="0.25">
      <c r="A409" s="16">
        <f t="shared" si="6"/>
        <v>408</v>
      </c>
      <c r="B409" s="5" t="s">
        <v>12</v>
      </c>
      <c r="C409" s="5">
        <v>43790</v>
      </c>
      <c r="D409" s="5">
        <v>2022</v>
      </c>
      <c r="E409" s="5" t="s">
        <v>39</v>
      </c>
      <c r="F409" s="5" t="s">
        <v>24</v>
      </c>
      <c r="G409" s="5" t="s">
        <v>15</v>
      </c>
      <c r="H409" s="5">
        <v>5000</v>
      </c>
      <c r="I409" s="6">
        <v>44926</v>
      </c>
      <c r="J409" s="5"/>
      <c r="K409" s="5"/>
    </row>
    <row r="410" spans="1:11" x14ac:dyDescent="0.25">
      <c r="A410" s="16">
        <f t="shared" si="6"/>
        <v>409</v>
      </c>
      <c r="B410" s="5" t="s">
        <v>12</v>
      </c>
      <c r="C410" s="5">
        <v>43793</v>
      </c>
      <c r="D410" s="5">
        <v>2022</v>
      </c>
      <c r="E410" s="5" t="s">
        <v>39</v>
      </c>
      <c r="F410" s="5" t="s">
        <v>24</v>
      </c>
      <c r="G410" s="8" t="s">
        <v>28</v>
      </c>
      <c r="H410" s="5">
        <v>5000</v>
      </c>
      <c r="I410" s="6">
        <v>44926</v>
      </c>
      <c r="J410" s="5"/>
      <c r="K410" s="5"/>
    </row>
    <row r="411" spans="1:11" x14ac:dyDescent="0.25">
      <c r="A411" s="16">
        <f t="shared" si="6"/>
        <v>410</v>
      </c>
      <c r="B411" s="5" t="s">
        <v>12</v>
      </c>
      <c r="C411" s="5">
        <v>43794</v>
      </c>
      <c r="D411" s="5">
        <v>2022</v>
      </c>
      <c r="E411" s="5" t="s">
        <v>39</v>
      </c>
      <c r="F411" s="5" t="s">
        <v>24</v>
      </c>
      <c r="G411" s="5" t="s">
        <v>23</v>
      </c>
      <c r="H411" s="5">
        <v>5000</v>
      </c>
      <c r="I411" s="6">
        <v>44926</v>
      </c>
      <c r="J411" s="5"/>
      <c r="K411" s="5"/>
    </row>
    <row r="412" spans="1:11" x14ac:dyDescent="0.25">
      <c r="A412" s="16">
        <f t="shared" si="6"/>
        <v>411</v>
      </c>
      <c r="B412" s="5" t="s">
        <v>12</v>
      </c>
      <c r="C412" s="5">
        <v>43810</v>
      </c>
      <c r="D412" s="5">
        <v>2022</v>
      </c>
      <c r="E412" s="5" t="s">
        <v>39</v>
      </c>
      <c r="F412" s="5" t="s">
        <v>24</v>
      </c>
      <c r="G412" s="5" t="s">
        <v>23</v>
      </c>
      <c r="H412" s="5">
        <v>5000</v>
      </c>
      <c r="I412" s="6">
        <v>44926</v>
      </c>
      <c r="J412" s="5"/>
      <c r="K412" s="5"/>
    </row>
    <row r="413" spans="1:11" x14ac:dyDescent="0.25">
      <c r="A413" s="16">
        <f t="shared" si="6"/>
        <v>412</v>
      </c>
      <c r="B413" s="5" t="s">
        <v>12</v>
      </c>
      <c r="C413" s="5">
        <v>43979</v>
      </c>
      <c r="D413" s="5">
        <v>2022</v>
      </c>
      <c r="E413" s="5" t="s">
        <v>39</v>
      </c>
      <c r="F413" s="5" t="s">
        <v>24</v>
      </c>
      <c r="G413" s="5" t="s">
        <v>16</v>
      </c>
      <c r="H413" s="5">
        <v>5000</v>
      </c>
      <c r="I413" s="6">
        <v>44926</v>
      </c>
      <c r="J413" s="5"/>
      <c r="K413" s="5"/>
    </row>
    <row r="414" spans="1:11" x14ac:dyDescent="0.25">
      <c r="A414" s="16">
        <f t="shared" si="6"/>
        <v>413</v>
      </c>
      <c r="B414" s="5" t="s">
        <v>12</v>
      </c>
      <c r="C414" s="5">
        <v>43983</v>
      </c>
      <c r="D414" s="5">
        <v>2022</v>
      </c>
      <c r="E414" s="5" t="s">
        <v>39</v>
      </c>
      <c r="F414" s="5" t="s">
        <v>24</v>
      </c>
      <c r="G414" s="5" t="s">
        <v>16</v>
      </c>
      <c r="H414" s="5">
        <v>5000</v>
      </c>
      <c r="I414" s="6">
        <v>44926</v>
      </c>
      <c r="J414" s="5"/>
      <c r="K414" s="5"/>
    </row>
    <row r="415" spans="1:11" x14ac:dyDescent="0.25">
      <c r="A415" s="16">
        <f t="shared" si="6"/>
        <v>414</v>
      </c>
      <c r="B415" s="5" t="s">
        <v>12</v>
      </c>
      <c r="C415" s="5">
        <v>44132</v>
      </c>
      <c r="D415" s="5">
        <v>2022</v>
      </c>
      <c r="E415" s="5" t="s">
        <v>39</v>
      </c>
      <c r="F415" s="5" t="s">
        <v>24</v>
      </c>
      <c r="G415" s="5" t="s">
        <v>23</v>
      </c>
      <c r="H415" s="5">
        <v>5000</v>
      </c>
      <c r="I415" s="6">
        <v>44926</v>
      </c>
      <c r="J415" s="5"/>
      <c r="K415" s="5"/>
    </row>
    <row r="416" spans="1:11" x14ac:dyDescent="0.25">
      <c r="A416" s="16">
        <f t="shared" si="6"/>
        <v>415</v>
      </c>
      <c r="B416" s="5" t="s">
        <v>12</v>
      </c>
      <c r="C416" s="5">
        <v>44170</v>
      </c>
      <c r="D416" s="5">
        <v>2022</v>
      </c>
      <c r="E416" s="5" t="s">
        <v>39</v>
      </c>
      <c r="F416" s="5" t="s">
        <v>24</v>
      </c>
      <c r="G416" s="8" t="s">
        <v>34</v>
      </c>
      <c r="H416" s="5">
        <v>5000</v>
      </c>
      <c r="I416" s="6">
        <v>44926</v>
      </c>
      <c r="J416" s="5"/>
      <c r="K416" s="5"/>
    </row>
    <row r="417" spans="1:11" x14ac:dyDescent="0.25">
      <c r="A417" s="16">
        <f t="shared" si="6"/>
        <v>416</v>
      </c>
      <c r="B417" s="5" t="s">
        <v>12</v>
      </c>
      <c r="C417" s="5">
        <v>44277</v>
      </c>
      <c r="D417" s="5">
        <v>2022</v>
      </c>
      <c r="E417" s="5" t="s">
        <v>39</v>
      </c>
      <c r="F417" s="5" t="s">
        <v>24</v>
      </c>
      <c r="G417" s="5" t="s">
        <v>23</v>
      </c>
      <c r="H417" s="5">
        <v>5000</v>
      </c>
      <c r="I417" s="6">
        <v>44926</v>
      </c>
      <c r="J417" s="5"/>
      <c r="K417" s="5"/>
    </row>
    <row r="418" spans="1:11" x14ac:dyDescent="0.25">
      <c r="A418" s="16">
        <f t="shared" si="6"/>
        <v>417</v>
      </c>
      <c r="B418" s="5" t="s">
        <v>12</v>
      </c>
      <c r="C418" s="5">
        <v>44278</v>
      </c>
      <c r="D418" s="5">
        <v>2022</v>
      </c>
      <c r="E418" s="5" t="s">
        <v>39</v>
      </c>
      <c r="F418" s="5" t="s">
        <v>24</v>
      </c>
      <c r="G418" s="5" t="s">
        <v>23</v>
      </c>
      <c r="H418" s="5">
        <v>5000</v>
      </c>
      <c r="I418" s="6">
        <v>44926</v>
      </c>
      <c r="J418" s="5"/>
      <c r="K418" s="5"/>
    </row>
    <row r="419" spans="1:11" x14ac:dyDescent="0.25">
      <c r="A419" s="16">
        <f t="shared" si="6"/>
        <v>418</v>
      </c>
      <c r="B419" s="5" t="s">
        <v>12</v>
      </c>
      <c r="C419" s="5">
        <v>44279</v>
      </c>
      <c r="D419" s="5">
        <v>2022</v>
      </c>
      <c r="E419" s="5" t="s">
        <v>39</v>
      </c>
      <c r="F419" s="5" t="s">
        <v>24</v>
      </c>
      <c r="G419" s="5" t="s">
        <v>23</v>
      </c>
      <c r="H419" s="5">
        <v>5000</v>
      </c>
      <c r="I419" s="6">
        <v>44926</v>
      </c>
      <c r="J419" s="5"/>
      <c r="K419" s="5"/>
    </row>
    <row r="420" spans="1:11" x14ac:dyDescent="0.25">
      <c r="A420" s="16">
        <f t="shared" si="6"/>
        <v>419</v>
      </c>
      <c r="B420" s="5" t="s">
        <v>12</v>
      </c>
      <c r="C420" s="5">
        <v>44289</v>
      </c>
      <c r="D420" s="5">
        <v>2022</v>
      </c>
      <c r="E420" s="5" t="s">
        <v>39</v>
      </c>
      <c r="F420" s="5" t="s">
        <v>24</v>
      </c>
      <c r="G420" s="5" t="s">
        <v>23</v>
      </c>
      <c r="H420" s="5">
        <v>5000</v>
      </c>
      <c r="I420" s="6">
        <v>44926</v>
      </c>
      <c r="J420" s="5"/>
      <c r="K420" s="5"/>
    </row>
    <row r="421" spans="1:11" x14ac:dyDescent="0.25">
      <c r="A421" s="16">
        <f t="shared" si="6"/>
        <v>420</v>
      </c>
      <c r="B421" s="5" t="s">
        <v>12</v>
      </c>
      <c r="C421" s="5">
        <v>44292</v>
      </c>
      <c r="D421" s="5">
        <v>2022</v>
      </c>
      <c r="E421" s="5" t="s">
        <v>39</v>
      </c>
      <c r="F421" s="5" t="s">
        <v>24</v>
      </c>
      <c r="G421" s="5" t="s">
        <v>23</v>
      </c>
      <c r="H421" s="5">
        <v>5000</v>
      </c>
      <c r="I421" s="6">
        <v>44926</v>
      </c>
      <c r="J421" s="5"/>
      <c r="K421" s="5"/>
    </row>
    <row r="422" spans="1:11" x14ac:dyDescent="0.25">
      <c r="A422" s="16">
        <f t="shared" si="6"/>
        <v>421</v>
      </c>
      <c r="B422" s="5" t="s">
        <v>12</v>
      </c>
      <c r="C422" s="5">
        <v>44524</v>
      </c>
      <c r="D422" s="5">
        <v>2022</v>
      </c>
      <c r="E422" s="5" t="s">
        <v>39</v>
      </c>
      <c r="F422" s="5" t="s">
        <v>24</v>
      </c>
      <c r="G422" s="5" t="s">
        <v>19</v>
      </c>
      <c r="H422" s="5">
        <v>5000</v>
      </c>
      <c r="I422" s="6">
        <v>44926</v>
      </c>
      <c r="J422" s="5"/>
      <c r="K422" s="5"/>
    </row>
    <row r="423" spans="1:11" x14ac:dyDescent="0.25">
      <c r="A423" s="16">
        <f t="shared" si="6"/>
        <v>422</v>
      </c>
      <c r="B423" s="5" t="s">
        <v>12</v>
      </c>
      <c r="C423" s="5">
        <v>44555</v>
      </c>
      <c r="D423" s="5">
        <v>2022</v>
      </c>
      <c r="E423" s="5" t="s">
        <v>39</v>
      </c>
      <c r="F423" s="5" t="s">
        <v>24</v>
      </c>
      <c r="G423" s="5" t="s">
        <v>23</v>
      </c>
      <c r="H423" s="5">
        <v>5000</v>
      </c>
      <c r="I423" s="6">
        <v>44926</v>
      </c>
      <c r="J423" s="5"/>
      <c r="K423" s="5"/>
    </row>
    <row r="424" spans="1:11" x14ac:dyDescent="0.25">
      <c r="A424" s="16">
        <f t="shared" si="6"/>
        <v>423</v>
      </c>
      <c r="B424" s="5" t="s">
        <v>12</v>
      </c>
      <c r="C424" s="5">
        <v>44581</v>
      </c>
      <c r="D424" s="5">
        <v>2022</v>
      </c>
      <c r="E424" s="5" t="s">
        <v>39</v>
      </c>
      <c r="F424" s="5" t="s">
        <v>24</v>
      </c>
      <c r="G424" s="5" t="s">
        <v>23</v>
      </c>
      <c r="H424" s="5">
        <v>5000</v>
      </c>
      <c r="I424" s="6">
        <v>44926</v>
      </c>
      <c r="J424" s="5"/>
      <c r="K424" s="5"/>
    </row>
    <row r="425" spans="1:11" x14ac:dyDescent="0.25">
      <c r="A425" s="16">
        <f t="shared" si="6"/>
        <v>424</v>
      </c>
      <c r="B425" s="5" t="s">
        <v>12</v>
      </c>
      <c r="C425" s="5">
        <v>44669</v>
      </c>
      <c r="D425" s="5">
        <v>2022</v>
      </c>
      <c r="E425" s="5" t="s">
        <v>39</v>
      </c>
      <c r="F425" s="5" t="s">
        <v>24</v>
      </c>
      <c r="G425" s="5" t="s">
        <v>21</v>
      </c>
      <c r="H425" s="5">
        <v>5000</v>
      </c>
      <c r="I425" s="6">
        <v>44926</v>
      </c>
      <c r="J425" s="5"/>
      <c r="K425" s="5"/>
    </row>
    <row r="426" spans="1:11" x14ac:dyDescent="0.25">
      <c r="A426" s="16">
        <f t="shared" si="6"/>
        <v>425</v>
      </c>
      <c r="B426" s="5" t="s">
        <v>12</v>
      </c>
      <c r="C426" s="5">
        <v>44754</v>
      </c>
      <c r="D426" s="5">
        <v>2022</v>
      </c>
      <c r="E426" s="5" t="s">
        <v>39</v>
      </c>
      <c r="F426" s="5" t="s">
        <v>24</v>
      </c>
      <c r="G426" s="8" t="s">
        <v>28</v>
      </c>
      <c r="H426" s="5">
        <v>5000</v>
      </c>
      <c r="I426" s="6">
        <v>44926</v>
      </c>
      <c r="J426" s="5"/>
      <c r="K426" s="5"/>
    </row>
    <row r="427" spans="1:11" x14ac:dyDescent="0.25">
      <c r="A427" s="16">
        <f t="shared" si="6"/>
        <v>426</v>
      </c>
      <c r="B427" s="5" t="s">
        <v>12</v>
      </c>
      <c r="C427" s="5">
        <v>45307</v>
      </c>
      <c r="D427" s="5">
        <v>2022</v>
      </c>
      <c r="E427" s="5" t="s">
        <v>39</v>
      </c>
      <c r="F427" s="5" t="s">
        <v>24</v>
      </c>
      <c r="G427" s="5" t="s">
        <v>16</v>
      </c>
      <c r="H427" s="5">
        <v>5000</v>
      </c>
      <c r="I427" s="6">
        <v>44926</v>
      </c>
      <c r="J427" s="5"/>
      <c r="K427" s="5"/>
    </row>
    <row r="428" spans="1:11" x14ac:dyDescent="0.25">
      <c r="A428" s="16">
        <f t="shared" si="6"/>
        <v>427</v>
      </c>
      <c r="B428" s="5" t="s">
        <v>12</v>
      </c>
      <c r="C428" s="5">
        <v>45310</v>
      </c>
      <c r="D428" s="5">
        <v>2022</v>
      </c>
      <c r="E428" s="5" t="s">
        <v>39</v>
      </c>
      <c r="F428" s="5" t="s">
        <v>24</v>
      </c>
      <c r="G428" s="5" t="s">
        <v>23</v>
      </c>
      <c r="H428" s="5">
        <v>5000</v>
      </c>
      <c r="I428" s="6">
        <v>44926</v>
      </c>
      <c r="J428" s="5"/>
      <c r="K428" s="5"/>
    </row>
    <row r="429" spans="1:11" x14ac:dyDescent="0.25">
      <c r="A429" s="16">
        <f t="shared" si="6"/>
        <v>428</v>
      </c>
      <c r="B429" s="5" t="s">
        <v>12</v>
      </c>
      <c r="C429" s="5">
        <v>45325</v>
      </c>
      <c r="D429" s="5">
        <v>2022</v>
      </c>
      <c r="E429" s="5" t="s">
        <v>39</v>
      </c>
      <c r="F429" s="5" t="s">
        <v>24</v>
      </c>
      <c r="G429" s="5" t="s">
        <v>16</v>
      </c>
      <c r="H429" s="5">
        <v>5000</v>
      </c>
      <c r="I429" s="6">
        <v>44926</v>
      </c>
      <c r="J429" s="5"/>
      <c r="K429" s="5"/>
    </row>
    <row r="430" spans="1:11" x14ac:dyDescent="0.25">
      <c r="A430" s="16">
        <f t="shared" si="6"/>
        <v>429</v>
      </c>
      <c r="B430" s="5" t="s">
        <v>12</v>
      </c>
      <c r="C430" s="5">
        <v>45499</v>
      </c>
      <c r="D430" s="5">
        <v>2022</v>
      </c>
      <c r="E430" s="5" t="s">
        <v>39</v>
      </c>
      <c r="F430" s="5" t="s">
        <v>24</v>
      </c>
      <c r="G430" s="8" t="s">
        <v>28</v>
      </c>
      <c r="H430" s="5">
        <v>5000</v>
      </c>
      <c r="I430" s="6">
        <v>44926</v>
      </c>
      <c r="J430" s="5"/>
      <c r="K430" s="5"/>
    </row>
    <row r="431" spans="1:11" x14ac:dyDescent="0.25">
      <c r="A431" s="16">
        <f t="shared" si="6"/>
        <v>430</v>
      </c>
      <c r="B431" s="5" t="s">
        <v>12</v>
      </c>
      <c r="C431" s="5">
        <v>45686</v>
      </c>
      <c r="D431" s="5">
        <v>2022</v>
      </c>
      <c r="E431" s="5" t="s">
        <v>39</v>
      </c>
      <c r="F431" s="5" t="s">
        <v>24</v>
      </c>
      <c r="G431" s="5" t="s">
        <v>23</v>
      </c>
      <c r="H431" s="5">
        <v>5000</v>
      </c>
      <c r="I431" s="6">
        <v>44926</v>
      </c>
      <c r="J431" s="5"/>
      <c r="K431" s="5"/>
    </row>
    <row r="432" spans="1:11" x14ac:dyDescent="0.25">
      <c r="A432" s="16">
        <f t="shared" si="6"/>
        <v>431</v>
      </c>
      <c r="B432" s="5" t="s">
        <v>12</v>
      </c>
      <c r="C432" s="5">
        <v>45693</v>
      </c>
      <c r="D432" s="5">
        <v>2022</v>
      </c>
      <c r="E432" s="5" t="s">
        <v>39</v>
      </c>
      <c r="F432" s="5" t="s">
        <v>24</v>
      </c>
      <c r="G432" s="8" t="s">
        <v>28</v>
      </c>
      <c r="H432" s="5">
        <v>5000</v>
      </c>
      <c r="I432" s="6">
        <v>44926</v>
      </c>
      <c r="J432" s="5"/>
      <c r="K432" s="5"/>
    </row>
    <row r="433" spans="1:11" x14ac:dyDescent="0.25">
      <c r="A433" s="16">
        <f t="shared" si="6"/>
        <v>432</v>
      </c>
      <c r="B433" s="5" t="s">
        <v>12</v>
      </c>
      <c r="C433" s="5">
        <v>45697</v>
      </c>
      <c r="D433" s="5">
        <v>2022</v>
      </c>
      <c r="E433" s="5" t="s">
        <v>39</v>
      </c>
      <c r="F433" s="5" t="s">
        <v>24</v>
      </c>
      <c r="G433" s="5" t="s">
        <v>23</v>
      </c>
      <c r="H433" s="5">
        <v>5000</v>
      </c>
      <c r="I433" s="6">
        <v>44926</v>
      </c>
      <c r="J433" s="5"/>
      <c r="K433" s="5"/>
    </row>
    <row r="434" spans="1:11" x14ac:dyDescent="0.25">
      <c r="A434" s="16">
        <f t="shared" si="6"/>
        <v>433</v>
      </c>
      <c r="B434" s="5" t="s">
        <v>12</v>
      </c>
      <c r="C434" s="5">
        <v>45713</v>
      </c>
      <c r="D434" s="5">
        <v>2022</v>
      </c>
      <c r="E434" s="5" t="s">
        <v>39</v>
      </c>
      <c r="F434" s="5" t="s">
        <v>24</v>
      </c>
      <c r="G434" s="5" t="s">
        <v>23</v>
      </c>
      <c r="H434" s="5">
        <v>5000</v>
      </c>
      <c r="I434" s="6">
        <v>44926</v>
      </c>
      <c r="J434" s="5"/>
      <c r="K434" s="5"/>
    </row>
    <row r="435" spans="1:11" x14ac:dyDescent="0.25">
      <c r="A435" s="16">
        <f t="shared" si="6"/>
        <v>434</v>
      </c>
      <c r="B435" s="5" t="s">
        <v>12</v>
      </c>
      <c r="C435" s="5">
        <v>45727</v>
      </c>
      <c r="D435" s="5">
        <v>2022</v>
      </c>
      <c r="E435" s="5" t="s">
        <v>39</v>
      </c>
      <c r="F435" s="5" t="s">
        <v>24</v>
      </c>
      <c r="G435" s="5" t="s">
        <v>23</v>
      </c>
      <c r="H435" s="5">
        <v>5000</v>
      </c>
      <c r="I435" s="6">
        <v>44926</v>
      </c>
      <c r="J435" s="5"/>
      <c r="K435" s="5"/>
    </row>
    <row r="436" spans="1:11" x14ac:dyDescent="0.25">
      <c r="A436" s="16">
        <f t="shared" si="6"/>
        <v>435</v>
      </c>
      <c r="B436" s="5" t="s">
        <v>12</v>
      </c>
      <c r="C436" s="5">
        <v>45789</v>
      </c>
      <c r="D436" s="5">
        <v>2022</v>
      </c>
      <c r="E436" s="5" t="s">
        <v>39</v>
      </c>
      <c r="F436" s="5" t="s">
        <v>24</v>
      </c>
      <c r="G436" s="5" t="s">
        <v>16</v>
      </c>
      <c r="H436" s="5">
        <v>5000</v>
      </c>
      <c r="I436" s="6">
        <v>44926</v>
      </c>
      <c r="J436" s="5"/>
      <c r="K436" s="5"/>
    </row>
    <row r="437" spans="1:11" x14ac:dyDescent="0.25">
      <c r="A437" s="16">
        <f t="shared" si="6"/>
        <v>436</v>
      </c>
      <c r="B437" s="5" t="s">
        <v>12</v>
      </c>
      <c r="C437" s="5">
        <v>45802</v>
      </c>
      <c r="D437" s="5">
        <v>2022</v>
      </c>
      <c r="E437" s="5" t="s">
        <v>39</v>
      </c>
      <c r="F437" s="5" t="s">
        <v>24</v>
      </c>
      <c r="G437" s="5" t="s">
        <v>23</v>
      </c>
      <c r="H437" s="5">
        <v>5000</v>
      </c>
      <c r="I437" s="6">
        <v>44926</v>
      </c>
      <c r="J437" s="5"/>
      <c r="K437" s="5"/>
    </row>
    <row r="438" spans="1:11" x14ac:dyDescent="0.25">
      <c r="A438" s="16">
        <f t="shared" si="6"/>
        <v>437</v>
      </c>
      <c r="B438" s="5" t="s">
        <v>12</v>
      </c>
      <c r="C438" s="5">
        <v>45829</v>
      </c>
      <c r="D438" s="5">
        <v>2022</v>
      </c>
      <c r="E438" s="5" t="s">
        <v>39</v>
      </c>
      <c r="F438" s="5" t="s">
        <v>24</v>
      </c>
      <c r="G438" s="8" t="s">
        <v>34</v>
      </c>
      <c r="H438" s="5">
        <v>5000</v>
      </c>
      <c r="I438" s="6">
        <v>44926</v>
      </c>
      <c r="J438" s="5"/>
      <c r="K438" s="5"/>
    </row>
    <row r="439" spans="1:11" x14ac:dyDescent="0.25">
      <c r="A439" s="16">
        <f t="shared" si="6"/>
        <v>438</v>
      </c>
      <c r="B439" s="5" t="s">
        <v>12</v>
      </c>
      <c r="C439" s="5">
        <v>45856</v>
      </c>
      <c r="D439" s="5">
        <v>2022</v>
      </c>
      <c r="E439" s="5" t="s">
        <v>39</v>
      </c>
      <c r="F439" s="5" t="s">
        <v>24</v>
      </c>
      <c r="G439" s="5" t="s">
        <v>23</v>
      </c>
      <c r="H439" s="5">
        <v>5000</v>
      </c>
      <c r="I439" s="6">
        <v>44926</v>
      </c>
      <c r="J439" s="5"/>
      <c r="K439" s="5"/>
    </row>
    <row r="440" spans="1:11" x14ac:dyDescent="0.25">
      <c r="A440" s="16">
        <f t="shared" si="6"/>
        <v>439</v>
      </c>
      <c r="B440" s="5" t="s">
        <v>12</v>
      </c>
      <c r="C440" s="5">
        <v>45926</v>
      </c>
      <c r="D440" s="5">
        <v>2022</v>
      </c>
      <c r="E440" s="5" t="s">
        <v>39</v>
      </c>
      <c r="F440" s="5" t="s">
        <v>24</v>
      </c>
      <c r="G440" s="8" t="s">
        <v>34</v>
      </c>
      <c r="H440" s="5">
        <v>5000</v>
      </c>
      <c r="I440" s="6">
        <v>44926</v>
      </c>
      <c r="J440" s="5"/>
      <c r="K440" s="5"/>
    </row>
    <row r="441" spans="1:11" x14ac:dyDescent="0.25">
      <c r="A441" s="16">
        <f t="shared" si="6"/>
        <v>440</v>
      </c>
      <c r="B441" s="5" t="s">
        <v>12</v>
      </c>
      <c r="C441" s="5">
        <v>45928</v>
      </c>
      <c r="D441" s="5">
        <v>2022</v>
      </c>
      <c r="E441" s="5" t="s">
        <v>39</v>
      </c>
      <c r="F441" s="5" t="s">
        <v>24</v>
      </c>
      <c r="G441" s="5" t="s">
        <v>16</v>
      </c>
      <c r="H441" s="5">
        <v>5000</v>
      </c>
      <c r="I441" s="6">
        <v>44926</v>
      </c>
      <c r="J441" s="5"/>
      <c r="K441" s="5"/>
    </row>
    <row r="442" spans="1:11" x14ac:dyDescent="0.25">
      <c r="A442" s="16">
        <f t="shared" si="6"/>
        <v>441</v>
      </c>
      <c r="B442" s="5" t="s">
        <v>12</v>
      </c>
      <c r="C442" s="5">
        <v>46082</v>
      </c>
      <c r="D442" s="5">
        <v>2022</v>
      </c>
      <c r="E442" s="5" t="s">
        <v>39</v>
      </c>
      <c r="F442" s="5" t="s">
        <v>24</v>
      </c>
      <c r="G442" s="8" t="s">
        <v>28</v>
      </c>
      <c r="H442" s="5">
        <v>5000</v>
      </c>
      <c r="I442" s="6">
        <v>44926</v>
      </c>
      <c r="J442" s="5"/>
      <c r="K442" s="5"/>
    </row>
    <row r="443" spans="1:11" x14ac:dyDescent="0.25">
      <c r="A443" s="16">
        <f t="shared" si="6"/>
        <v>442</v>
      </c>
      <c r="B443" s="5" t="s">
        <v>12</v>
      </c>
      <c r="C443" s="5">
        <v>46099</v>
      </c>
      <c r="D443" s="5">
        <v>2022</v>
      </c>
      <c r="E443" s="5" t="s">
        <v>39</v>
      </c>
      <c r="F443" s="5" t="s">
        <v>24</v>
      </c>
      <c r="G443" s="5" t="s">
        <v>16</v>
      </c>
      <c r="H443" s="5">
        <v>5000</v>
      </c>
      <c r="I443" s="6">
        <v>44926</v>
      </c>
      <c r="J443" s="5"/>
      <c r="K443" s="5"/>
    </row>
    <row r="444" spans="1:11" x14ac:dyDescent="0.25">
      <c r="A444" s="16">
        <f t="shared" si="6"/>
        <v>443</v>
      </c>
      <c r="B444" s="5" t="s">
        <v>12</v>
      </c>
      <c r="C444" s="5">
        <v>46104</v>
      </c>
      <c r="D444" s="5">
        <v>2022</v>
      </c>
      <c r="E444" s="5" t="s">
        <v>39</v>
      </c>
      <c r="F444" s="5" t="s">
        <v>24</v>
      </c>
      <c r="G444" s="5" t="s">
        <v>23</v>
      </c>
      <c r="H444" s="5">
        <v>5000</v>
      </c>
      <c r="I444" s="6">
        <v>44926</v>
      </c>
      <c r="J444" s="5"/>
      <c r="K444" s="5"/>
    </row>
    <row r="445" spans="1:11" x14ac:dyDescent="0.25">
      <c r="A445" s="16">
        <f t="shared" si="6"/>
        <v>444</v>
      </c>
      <c r="B445" s="5" t="s">
        <v>12</v>
      </c>
      <c r="C445" s="5">
        <v>46196</v>
      </c>
      <c r="D445" s="5">
        <v>2022</v>
      </c>
      <c r="E445" s="5" t="s">
        <v>39</v>
      </c>
      <c r="F445" s="5" t="s">
        <v>24</v>
      </c>
      <c r="G445" s="5" t="s">
        <v>23</v>
      </c>
      <c r="H445" s="5">
        <v>5000</v>
      </c>
      <c r="I445" s="6">
        <v>44926</v>
      </c>
      <c r="J445" s="5"/>
      <c r="K445" s="5"/>
    </row>
    <row r="446" spans="1:11" x14ac:dyDescent="0.25">
      <c r="A446" s="16">
        <f t="shared" si="6"/>
        <v>445</v>
      </c>
      <c r="B446" s="5" t="s">
        <v>12</v>
      </c>
      <c r="C446" s="5">
        <v>46211</v>
      </c>
      <c r="D446" s="5">
        <v>2022</v>
      </c>
      <c r="E446" s="5" t="s">
        <v>39</v>
      </c>
      <c r="F446" s="5" t="s">
        <v>24</v>
      </c>
      <c r="G446" s="5" t="s">
        <v>23</v>
      </c>
      <c r="H446" s="5">
        <v>5000</v>
      </c>
      <c r="I446" s="6">
        <v>44926</v>
      </c>
      <c r="J446" s="5"/>
      <c r="K446" s="5"/>
    </row>
    <row r="447" spans="1:11" x14ac:dyDescent="0.25">
      <c r="A447" s="16">
        <f t="shared" si="6"/>
        <v>446</v>
      </c>
      <c r="B447" s="5" t="s">
        <v>12</v>
      </c>
      <c r="C447" s="5">
        <v>46227</v>
      </c>
      <c r="D447" s="5">
        <v>2022</v>
      </c>
      <c r="E447" s="5" t="s">
        <v>39</v>
      </c>
      <c r="F447" s="5" t="s">
        <v>24</v>
      </c>
      <c r="G447" s="5" t="s">
        <v>23</v>
      </c>
      <c r="H447" s="5">
        <v>5000</v>
      </c>
      <c r="I447" s="6">
        <v>44926</v>
      </c>
      <c r="J447" s="5"/>
      <c r="K447" s="5"/>
    </row>
    <row r="448" spans="1:11" x14ac:dyDescent="0.25">
      <c r="A448" s="16">
        <f t="shared" si="6"/>
        <v>447</v>
      </c>
      <c r="B448" s="5" t="s">
        <v>12</v>
      </c>
      <c r="C448" s="5">
        <v>46259</v>
      </c>
      <c r="D448" s="5">
        <v>2022</v>
      </c>
      <c r="E448" s="5" t="s">
        <v>39</v>
      </c>
      <c r="F448" s="5" t="s">
        <v>24</v>
      </c>
      <c r="G448" s="5" t="s">
        <v>16</v>
      </c>
      <c r="H448" s="5">
        <v>5000</v>
      </c>
      <c r="I448" s="6">
        <v>44926</v>
      </c>
      <c r="J448" s="5"/>
      <c r="K448" s="5"/>
    </row>
    <row r="449" spans="1:11" x14ac:dyDescent="0.25">
      <c r="A449" s="16">
        <f t="shared" si="6"/>
        <v>448</v>
      </c>
      <c r="B449" s="5" t="s">
        <v>12</v>
      </c>
      <c r="C449" s="5">
        <v>46281</v>
      </c>
      <c r="D449" s="5">
        <v>2022</v>
      </c>
      <c r="E449" s="5" t="s">
        <v>39</v>
      </c>
      <c r="F449" s="5" t="s">
        <v>24</v>
      </c>
      <c r="G449" s="5" t="s">
        <v>23</v>
      </c>
      <c r="H449" s="5">
        <v>5000</v>
      </c>
      <c r="I449" s="6">
        <v>44926</v>
      </c>
      <c r="J449" s="5"/>
      <c r="K449" s="5"/>
    </row>
    <row r="450" spans="1:11" x14ac:dyDescent="0.25">
      <c r="A450" s="16">
        <f t="shared" si="6"/>
        <v>449</v>
      </c>
      <c r="B450" s="5" t="s">
        <v>12</v>
      </c>
      <c r="C450" s="5">
        <v>46324</v>
      </c>
      <c r="D450" s="5">
        <v>2022</v>
      </c>
      <c r="E450" s="5" t="s">
        <v>39</v>
      </c>
      <c r="F450" s="5" t="s">
        <v>24</v>
      </c>
      <c r="G450" s="5" t="s">
        <v>25</v>
      </c>
      <c r="H450" s="5">
        <v>5000</v>
      </c>
      <c r="I450" s="6">
        <v>44926</v>
      </c>
      <c r="J450" s="5"/>
      <c r="K450" s="5"/>
    </row>
    <row r="451" spans="1:11" x14ac:dyDescent="0.25">
      <c r="A451" s="16">
        <f t="shared" si="6"/>
        <v>450</v>
      </c>
      <c r="B451" s="5" t="s">
        <v>12</v>
      </c>
      <c r="C451" s="5">
        <v>46397</v>
      </c>
      <c r="D451" s="5">
        <v>2022</v>
      </c>
      <c r="E451" s="5" t="s">
        <v>39</v>
      </c>
      <c r="F451" s="5" t="s">
        <v>24</v>
      </c>
      <c r="G451" s="5" t="s">
        <v>23</v>
      </c>
      <c r="H451" s="5">
        <v>5000</v>
      </c>
      <c r="I451" s="6">
        <v>44926</v>
      </c>
      <c r="J451" s="5"/>
      <c r="K451" s="5"/>
    </row>
    <row r="452" spans="1:11" x14ac:dyDescent="0.25">
      <c r="A452" s="16">
        <f t="shared" ref="A452:A461" si="7">A451+1</f>
        <v>451</v>
      </c>
      <c r="B452" s="5" t="s">
        <v>12</v>
      </c>
      <c r="C452" s="5">
        <v>46439</v>
      </c>
      <c r="D452" s="5">
        <v>2022</v>
      </c>
      <c r="E452" s="5" t="s">
        <v>39</v>
      </c>
      <c r="F452" s="5" t="s">
        <v>24</v>
      </c>
      <c r="G452" s="5" t="s">
        <v>23</v>
      </c>
      <c r="H452" s="5">
        <v>5000</v>
      </c>
      <c r="I452" s="6">
        <v>44926</v>
      </c>
      <c r="J452" s="5"/>
      <c r="K452" s="5"/>
    </row>
    <row r="453" spans="1:11" x14ac:dyDescent="0.25">
      <c r="A453" s="16">
        <f t="shared" si="7"/>
        <v>452</v>
      </c>
      <c r="B453" s="5" t="s">
        <v>12</v>
      </c>
      <c r="C453" s="5">
        <v>46449</v>
      </c>
      <c r="D453" s="5">
        <v>2022</v>
      </c>
      <c r="E453" s="5" t="s">
        <v>39</v>
      </c>
      <c r="F453" s="5" t="s">
        <v>24</v>
      </c>
      <c r="G453" s="5" t="s">
        <v>23</v>
      </c>
      <c r="H453" s="5">
        <v>5000</v>
      </c>
      <c r="I453" s="6">
        <v>44926</v>
      </c>
      <c r="J453" s="5"/>
      <c r="K453" s="5"/>
    </row>
    <row r="454" spans="1:11" x14ac:dyDescent="0.25">
      <c r="A454" s="16">
        <f t="shared" si="7"/>
        <v>453</v>
      </c>
      <c r="B454" s="5" t="s">
        <v>12</v>
      </c>
      <c r="C454" s="5">
        <v>46454</v>
      </c>
      <c r="D454" s="5">
        <v>2022</v>
      </c>
      <c r="E454" s="5" t="s">
        <v>39</v>
      </c>
      <c r="F454" s="5" t="s">
        <v>24</v>
      </c>
      <c r="G454" s="5" t="s">
        <v>23</v>
      </c>
      <c r="H454" s="5">
        <v>5000</v>
      </c>
      <c r="I454" s="6">
        <v>44926</v>
      </c>
      <c r="J454" s="5"/>
      <c r="K454" s="5"/>
    </row>
    <row r="455" spans="1:11" x14ac:dyDescent="0.25">
      <c r="A455" s="16">
        <f t="shared" si="7"/>
        <v>454</v>
      </c>
      <c r="B455" s="5" t="s">
        <v>12</v>
      </c>
      <c r="C455" s="5">
        <v>46476</v>
      </c>
      <c r="D455" s="5">
        <v>2022</v>
      </c>
      <c r="E455" s="5" t="s">
        <v>39</v>
      </c>
      <c r="F455" s="5" t="s">
        <v>24</v>
      </c>
      <c r="G455" s="5" t="s">
        <v>23</v>
      </c>
      <c r="H455" s="5">
        <v>5000</v>
      </c>
      <c r="I455" s="6">
        <v>44926</v>
      </c>
      <c r="J455" s="5"/>
      <c r="K455" s="5"/>
    </row>
    <row r="456" spans="1:11" x14ac:dyDescent="0.25">
      <c r="A456" s="16">
        <f t="shared" si="7"/>
        <v>455</v>
      </c>
      <c r="B456" s="5" t="s">
        <v>12</v>
      </c>
      <c r="C456" s="5">
        <v>46515</v>
      </c>
      <c r="D456" s="5">
        <v>2022</v>
      </c>
      <c r="E456" s="5" t="s">
        <v>39</v>
      </c>
      <c r="F456" s="5" t="s">
        <v>24</v>
      </c>
      <c r="G456" s="5" t="s">
        <v>23</v>
      </c>
      <c r="H456" s="5">
        <v>5000</v>
      </c>
      <c r="I456" s="6">
        <v>44926</v>
      </c>
      <c r="J456" s="5"/>
      <c r="K456" s="5"/>
    </row>
    <row r="457" spans="1:11" x14ac:dyDescent="0.25">
      <c r="A457" s="16">
        <f t="shared" si="7"/>
        <v>456</v>
      </c>
      <c r="B457" s="5" t="s">
        <v>12</v>
      </c>
      <c r="C457" s="5">
        <v>46518</v>
      </c>
      <c r="D457" s="5">
        <v>2022</v>
      </c>
      <c r="E457" s="5" t="s">
        <v>39</v>
      </c>
      <c r="F457" s="5" t="s">
        <v>24</v>
      </c>
      <c r="G457" s="5" t="s">
        <v>23</v>
      </c>
      <c r="H457" s="5">
        <v>5000</v>
      </c>
      <c r="I457" s="6">
        <v>44926</v>
      </c>
      <c r="J457" s="5"/>
      <c r="K457" s="5"/>
    </row>
    <row r="458" spans="1:11" x14ac:dyDescent="0.25">
      <c r="A458" s="16">
        <f t="shared" si="7"/>
        <v>457</v>
      </c>
      <c r="B458" s="5" t="s">
        <v>71</v>
      </c>
      <c r="C458" s="5" t="s">
        <v>72</v>
      </c>
      <c r="D458" s="5">
        <v>2022</v>
      </c>
      <c r="E458" s="5" t="s">
        <v>54</v>
      </c>
      <c r="F458" s="5" t="s">
        <v>71</v>
      </c>
      <c r="G458" s="5" t="s">
        <v>38</v>
      </c>
      <c r="H458" s="5">
        <v>2000</v>
      </c>
      <c r="I458" s="6">
        <v>44926</v>
      </c>
      <c r="J458" s="5"/>
      <c r="K458" s="5"/>
    </row>
    <row r="459" spans="1:11" x14ac:dyDescent="0.25">
      <c r="A459" s="16">
        <f t="shared" si="7"/>
        <v>458</v>
      </c>
      <c r="B459" s="5" t="s">
        <v>73</v>
      </c>
      <c r="C459" s="5" t="s">
        <v>74</v>
      </c>
      <c r="D459" s="5">
        <v>2022</v>
      </c>
      <c r="E459" s="5" t="s">
        <v>54</v>
      </c>
      <c r="F459" s="5" t="s">
        <v>73</v>
      </c>
      <c r="G459" s="5" t="s">
        <v>25</v>
      </c>
      <c r="H459" s="5">
        <v>2000</v>
      </c>
      <c r="I459" s="6">
        <v>44926</v>
      </c>
      <c r="J459" s="5"/>
      <c r="K459" s="5"/>
    </row>
    <row r="460" spans="1:11" x14ac:dyDescent="0.25">
      <c r="A460" s="16">
        <f t="shared" si="7"/>
        <v>459</v>
      </c>
      <c r="B460" s="5" t="s">
        <v>73</v>
      </c>
      <c r="C460" s="5" t="s">
        <v>75</v>
      </c>
      <c r="D460" s="5">
        <v>2022</v>
      </c>
      <c r="E460" s="5" t="s">
        <v>54</v>
      </c>
      <c r="F460" s="5" t="s">
        <v>73</v>
      </c>
      <c r="G460" s="5" t="s">
        <v>22</v>
      </c>
      <c r="H460" s="5">
        <v>2000</v>
      </c>
      <c r="I460" s="6">
        <v>44926</v>
      </c>
      <c r="J460" s="5"/>
      <c r="K460" s="5"/>
    </row>
    <row r="461" spans="1:11" x14ac:dyDescent="0.25">
      <c r="A461" s="16">
        <f t="shared" si="7"/>
        <v>460</v>
      </c>
      <c r="B461" s="5" t="s">
        <v>76</v>
      </c>
      <c r="C461" s="5">
        <v>11610</v>
      </c>
      <c r="D461" s="5">
        <v>2021</v>
      </c>
      <c r="E461" s="5" t="s">
        <v>54</v>
      </c>
      <c r="F461" s="5" t="s">
        <v>76</v>
      </c>
      <c r="G461" s="5" t="s">
        <v>31</v>
      </c>
      <c r="H461" s="5">
        <v>10000</v>
      </c>
      <c r="I461" s="6">
        <v>44926</v>
      </c>
      <c r="J461" s="5"/>
      <c r="K461" s="5"/>
    </row>
  </sheetData>
  <sortState ref="A2:K58">
    <sortCondition ref="D2:D58"/>
    <sortCondition ref="C2:C58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K16" sqref="K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71093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27823</v>
      </c>
      <c r="D2" s="5">
        <v>2013</v>
      </c>
      <c r="E2" s="5" t="s">
        <v>39</v>
      </c>
      <c r="F2" s="5" t="s">
        <v>24</v>
      </c>
      <c r="G2" s="5" t="s">
        <v>41</v>
      </c>
      <c r="H2" s="5">
        <v>5000</v>
      </c>
      <c r="I2" s="27">
        <v>44926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8338</v>
      </c>
      <c r="D3" s="5">
        <v>2016</v>
      </c>
      <c r="E3" s="5" t="s">
        <v>39</v>
      </c>
      <c r="F3" s="5" t="s">
        <v>24</v>
      </c>
      <c r="G3" s="5" t="s">
        <v>41</v>
      </c>
      <c r="H3" s="5">
        <v>5000</v>
      </c>
      <c r="I3" s="27">
        <v>44926</v>
      </c>
      <c r="J3" s="5"/>
      <c r="K3" s="28"/>
    </row>
    <row r="4" spans="1:11" x14ac:dyDescent="0.25">
      <c r="A4" s="4">
        <f t="shared" ref="A4:A5" si="0">A3+1</f>
        <v>3</v>
      </c>
      <c r="B4" s="5" t="s">
        <v>12</v>
      </c>
      <c r="C4" s="5">
        <v>41409</v>
      </c>
      <c r="D4" s="5">
        <v>2022</v>
      </c>
      <c r="E4" s="5" t="s">
        <v>39</v>
      </c>
      <c r="F4" s="5" t="s">
        <v>24</v>
      </c>
      <c r="G4" s="5" t="s">
        <v>41</v>
      </c>
      <c r="H4" s="5">
        <v>5000</v>
      </c>
      <c r="I4" s="27">
        <v>44926</v>
      </c>
      <c r="J4" s="5"/>
      <c r="K4" s="28"/>
    </row>
    <row r="5" spans="1:11" ht="15.75" thickBot="1" x14ac:dyDescent="0.3">
      <c r="A5" s="4">
        <f t="shared" si="0"/>
        <v>4</v>
      </c>
      <c r="B5" s="30" t="s">
        <v>12</v>
      </c>
      <c r="C5" s="30">
        <v>41504</v>
      </c>
      <c r="D5" s="30">
        <v>2022</v>
      </c>
      <c r="E5" s="30" t="s">
        <v>39</v>
      </c>
      <c r="F5" s="30" t="s">
        <v>24</v>
      </c>
      <c r="G5" s="30" t="s">
        <v>41</v>
      </c>
      <c r="H5" s="30">
        <v>5000</v>
      </c>
      <c r="I5" s="31">
        <v>44926</v>
      </c>
      <c r="J5" s="30"/>
      <c r="K5" s="32"/>
    </row>
    <row r="6" spans="1:11" ht="15.75" thickBot="1" x14ac:dyDescent="0.3">
      <c r="A6" s="49" t="s">
        <v>70</v>
      </c>
      <c r="B6" s="50"/>
      <c r="C6" s="50"/>
      <c r="D6" s="50"/>
      <c r="E6" s="50"/>
      <c r="F6" s="50"/>
      <c r="G6" s="51"/>
      <c r="H6" s="45">
        <f>SUBTOTAL(109,Table8[AMOUNT])</f>
        <v>20000</v>
      </c>
      <c r="I6" s="34"/>
      <c r="J6" s="35"/>
      <c r="K6" s="36"/>
    </row>
  </sheetData>
  <mergeCells count="1">
    <mergeCell ref="A6:G6"/>
  </mergeCells>
  <pageMargins left="0.7" right="0.7" top="0.75" bottom="0.75" header="0.3" footer="0.3"/>
  <pageSetup paperSize="9" scale="94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J11" sqref="J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4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ht="15.75" thickBot="1" x14ac:dyDescent="0.3">
      <c r="A2" s="29">
        <v>1</v>
      </c>
      <c r="B2" s="30" t="s">
        <v>12</v>
      </c>
      <c r="C2" s="30">
        <v>3379</v>
      </c>
      <c r="D2" s="30">
        <v>2006</v>
      </c>
      <c r="E2" s="30" t="s">
        <v>47</v>
      </c>
      <c r="F2" s="30" t="s">
        <v>24</v>
      </c>
      <c r="G2" s="30" t="s">
        <v>48</v>
      </c>
      <c r="H2" s="30">
        <v>5000</v>
      </c>
      <c r="I2" s="31">
        <v>44895</v>
      </c>
      <c r="J2" s="30"/>
      <c r="K2" s="32"/>
    </row>
    <row r="3" spans="1:11" ht="15.75" thickBot="1" x14ac:dyDescent="0.3">
      <c r="A3" s="49" t="s">
        <v>70</v>
      </c>
      <c r="B3" s="50"/>
      <c r="C3" s="50"/>
      <c r="D3" s="50"/>
      <c r="E3" s="50"/>
      <c r="F3" s="50"/>
      <c r="G3" s="51"/>
      <c r="H3" s="45">
        <f>SUBTOTAL(109,Table9[AMOUNT])</f>
        <v>5000</v>
      </c>
      <c r="I3" s="34"/>
      <c r="J3" s="35"/>
      <c r="K3" s="36"/>
    </row>
  </sheetData>
  <mergeCells count="1">
    <mergeCell ref="A3:G3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2" workbookViewId="0">
      <selection activeCell="K55" sqref="K5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6221</v>
      </c>
      <c r="D2" s="5">
        <v>2018</v>
      </c>
      <c r="E2" s="5" t="s">
        <v>45</v>
      </c>
      <c r="F2" s="5" t="s">
        <v>14</v>
      </c>
      <c r="G2" s="5" t="s">
        <v>23</v>
      </c>
      <c r="H2" s="5">
        <v>12000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9577</v>
      </c>
      <c r="D3" s="5">
        <v>2021</v>
      </c>
      <c r="E3" s="5" t="s">
        <v>45</v>
      </c>
      <c r="F3" s="5" t="s">
        <v>24</v>
      </c>
      <c r="G3" s="5" t="s">
        <v>23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60" si="0">A3+1</f>
        <v>3</v>
      </c>
      <c r="B4" s="5" t="s">
        <v>12</v>
      </c>
      <c r="C4" s="5">
        <v>21662</v>
      </c>
      <c r="D4" s="5">
        <v>2021</v>
      </c>
      <c r="E4" s="5" t="s">
        <v>45</v>
      </c>
      <c r="F4" s="5" t="s">
        <v>24</v>
      </c>
      <c r="G4" s="5" t="s">
        <v>23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11</v>
      </c>
      <c r="C5" s="5">
        <v>1595</v>
      </c>
      <c r="D5" s="5">
        <v>2022</v>
      </c>
      <c r="E5" s="5" t="s">
        <v>45</v>
      </c>
      <c r="F5" s="5" t="s">
        <v>13</v>
      </c>
      <c r="G5" s="5" t="s">
        <v>23</v>
      </c>
      <c r="H5" s="5">
        <v>10000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32945</v>
      </c>
      <c r="D6" s="5">
        <v>2022</v>
      </c>
      <c r="E6" s="5" t="s">
        <v>45</v>
      </c>
      <c r="F6" s="5" t="s">
        <v>24</v>
      </c>
      <c r="G6" s="5" t="s">
        <v>23</v>
      </c>
      <c r="H6" s="5">
        <v>5000</v>
      </c>
      <c r="I6" s="27">
        <v>44864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35180</v>
      </c>
      <c r="D7" s="5">
        <v>2022</v>
      </c>
      <c r="E7" s="5" t="s">
        <v>45</v>
      </c>
      <c r="F7" s="5" t="s">
        <v>13</v>
      </c>
      <c r="G7" s="5" t="s">
        <v>23</v>
      </c>
      <c r="H7" s="5">
        <v>10000</v>
      </c>
      <c r="I7" s="27">
        <v>44864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37028</v>
      </c>
      <c r="D8" s="5">
        <v>2022</v>
      </c>
      <c r="E8" s="5" t="s">
        <v>45</v>
      </c>
      <c r="F8" s="5" t="s">
        <v>24</v>
      </c>
      <c r="G8" s="5" t="s">
        <v>23</v>
      </c>
      <c r="H8" s="5">
        <v>5000</v>
      </c>
      <c r="I8" s="27">
        <v>44864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6221</v>
      </c>
      <c r="D9" s="5">
        <v>2018</v>
      </c>
      <c r="E9" s="5" t="s">
        <v>47</v>
      </c>
      <c r="F9" s="5" t="s">
        <v>24</v>
      </c>
      <c r="G9" s="5" t="s">
        <v>23</v>
      </c>
      <c r="H9" s="5">
        <v>5000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7087</v>
      </c>
      <c r="D10" s="5">
        <v>2021</v>
      </c>
      <c r="E10" s="5" t="s">
        <v>47</v>
      </c>
      <c r="F10" s="5" t="s">
        <v>14</v>
      </c>
      <c r="G10" s="5" t="s">
        <v>23</v>
      </c>
      <c r="H10" s="5">
        <v>12000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24519</v>
      </c>
      <c r="D11" s="5">
        <v>2021</v>
      </c>
      <c r="E11" s="5" t="s">
        <v>47</v>
      </c>
      <c r="F11" s="5" t="s">
        <v>24</v>
      </c>
      <c r="G11" s="5" t="s">
        <v>23</v>
      </c>
      <c r="H11" s="5">
        <v>5000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11</v>
      </c>
      <c r="C12" s="5">
        <v>1595</v>
      </c>
      <c r="D12" s="5">
        <v>2022</v>
      </c>
      <c r="E12" s="5" t="s">
        <v>47</v>
      </c>
      <c r="F12" s="5" t="s">
        <v>24</v>
      </c>
      <c r="G12" s="5" t="s">
        <v>23</v>
      </c>
      <c r="H12" s="5">
        <v>5000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33055</v>
      </c>
      <c r="D13" s="5">
        <v>2022</v>
      </c>
      <c r="E13" s="5" t="s">
        <v>47</v>
      </c>
      <c r="F13" s="5" t="s">
        <v>13</v>
      </c>
      <c r="G13" s="5" t="s">
        <v>23</v>
      </c>
      <c r="H13" s="5">
        <v>10000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10668</v>
      </c>
      <c r="D14" s="5">
        <v>2013</v>
      </c>
      <c r="E14" s="5" t="s">
        <v>39</v>
      </c>
      <c r="F14" s="5" t="s">
        <v>24</v>
      </c>
      <c r="G14" s="5" t="s">
        <v>23</v>
      </c>
      <c r="H14" s="5">
        <v>5000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26273</v>
      </c>
      <c r="D15" s="5">
        <v>2015</v>
      </c>
      <c r="E15" s="5" t="s">
        <v>39</v>
      </c>
      <c r="F15" s="5" t="s">
        <v>24</v>
      </c>
      <c r="G15" s="5" t="s">
        <v>23</v>
      </c>
      <c r="H15" s="5">
        <v>5000</v>
      </c>
      <c r="I15" s="27">
        <v>44926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4746</v>
      </c>
      <c r="D16" s="5">
        <v>2017</v>
      </c>
      <c r="E16" s="5" t="s">
        <v>39</v>
      </c>
      <c r="F16" s="5" t="s">
        <v>24</v>
      </c>
      <c r="G16" s="5" t="s">
        <v>23</v>
      </c>
      <c r="H16" s="5">
        <v>5000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27178</v>
      </c>
      <c r="D17" s="5">
        <v>2019</v>
      </c>
      <c r="E17" s="5" t="s">
        <v>39</v>
      </c>
      <c r="F17" s="5" t="s">
        <v>24</v>
      </c>
      <c r="G17" s="5" t="s">
        <v>23</v>
      </c>
      <c r="H17" s="5">
        <v>5000</v>
      </c>
      <c r="I17" s="27">
        <v>44926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7232</v>
      </c>
      <c r="D18" s="5">
        <v>2021</v>
      </c>
      <c r="E18" s="5" t="s">
        <v>39</v>
      </c>
      <c r="F18" s="5" t="s">
        <v>24</v>
      </c>
      <c r="G18" s="5" t="s">
        <v>23</v>
      </c>
      <c r="H18" s="5">
        <v>5000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5709</v>
      </c>
      <c r="D19" s="5">
        <v>2022</v>
      </c>
      <c r="E19" s="5" t="s">
        <v>39</v>
      </c>
      <c r="F19" s="5" t="s">
        <v>24</v>
      </c>
      <c r="G19" s="5" t="s">
        <v>23</v>
      </c>
      <c r="H19" s="5">
        <v>5000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27594</v>
      </c>
      <c r="D20" s="5">
        <v>2022</v>
      </c>
      <c r="E20" s="5" t="s">
        <v>39</v>
      </c>
      <c r="F20" s="5" t="s">
        <v>14</v>
      </c>
      <c r="G20" s="5" t="s">
        <v>23</v>
      </c>
      <c r="H20" s="5">
        <v>12000</v>
      </c>
      <c r="I20" s="27">
        <v>44926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37057</v>
      </c>
      <c r="D21" s="5">
        <v>2022</v>
      </c>
      <c r="E21" s="5" t="s">
        <v>39</v>
      </c>
      <c r="F21" s="5" t="s">
        <v>14</v>
      </c>
      <c r="G21" s="5" t="s">
        <v>23</v>
      </c>
      <c r="H21" s="5">
        <v>12000</v>
      </c>
      <c r="I21" s="27">
        <v>44926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40885</v>
      </c>
      <c r="D22" s="5">
        <v>2022</v>
      </c>
      <c r="E22" s="5" t="s">
        <v>39</v>
      </c>
      <c r="F22" s="5" t="s">
        <v>14</v>
      </c>
      <c r="G22" s="5" t="s">
        <v>23</v>
      </c>
      <c r="H22" s="5">
        <v>12000</v>
      </c>
      <c r="I22" s="27">
        <v>44926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41164</v>
      </c>
      <c r="D23" s="5">
        <v>2022</v>
      </c>
      <c r="E23" s="5" t="s">
        <v>39</v>
      </c>
      <c r="F23" s="5" t="s">
        <v>24</v>
      </c>
      <c r="G23" s="5" t="s">
        <v>23</v>
      </c>
      <c r="H23" s="5">
        <v>5000</v>
      </c>
      <c r="I23" s="27">
        <v>44926</v>
      </c>
      <c r="J23" s="5"/>
      <c r="K23" s="28"/>
    </row>
    <row r="24" spans="1:11" x14ac:dyDescent="0.25">
      <c r="A24" s="4">
        <f t="shared" si="0"/>
        <v>23</v>
      </c>
      <c r="B24" s="5" t="s">
        <v>12</v>
      </c>
      <c r="C24" s="5">
        <v>43404</v>
      </c>
      <c r="D24" s="5">
        <v>2022</v>
      </c>
      <c r="E24" s="5" t="s">
        <v>39</v>
      </c>
      <c r="F24" s="5" t="s">
        <v>24</v>
      </c>
      <c r="G24" s="5" t="s">
        <v>23</v>
      </c>
      <c r="H24" s="5">
        <v>5000</v>
      </c>
      <c r="I24" s="27">
        <v>44926</v>
      </c>
      <c r="J24" s="5"/>
      <c r="K24" s="28"/>
    </row>
    <row r="25" spans="1:11" x14ac:dyDescent="0.25">
      <c r="A25" s="4">
        <f t="shared" si="0"/>
        <v>24</v>
      </c>
      <c r="B25" s="5" t="s">
        <v>12</v>
      </c>
      <c r="C25" s="5">
        <v>43794</v>
      </c>
      <c r="D25" s="5">
        <v>2022</v>
      </c>
      <c r="E25" s="5" t="s">
        <v>39</v>
      </c>
      <c r="F25" s="5" t="s">
        <v>24</v>
      </c>
      <c r="G25" s="5" t="s">
        <v>23</v>
      </c>
      <c r="H25" s="5">
        <v>5000</v>
      </c>
      <c r="I25" s="27">
        <v>44926</v>
      </c>
      <c r="J25" s="5"/>
      <c r="K25" s="28"/>
    </row>
    <row r="26" spans="1:11" x14ac:dyDescent="0.25">
      <c r="A26" s="4">
        <f t="shared" si="0"/>
        <v>25</v>
      </c>
      <c r="B26" s="5" t="s">
        <v>12</v>
      </c>
      <c r="C26" s="5">
        <v>43810</v>
      </c>
      <c r="D26" s="5">
        <v>2022</v>
      </c>
      <c r="E26" s="5" t="s">
        <v>39</v>
      </c>
      <c r="F26" s="5" t="s">
        <v>24</v>
      </c>
      <c r="G26" s="5" t="s">
        <v>23</v>
      </c>
      <c r="H26" s="5">
        <v>5000</v>
      </c>
      <c r="I26" s="27">
        <v>44926</v>
      </c>
      <c r="J26" s="5"/>
      <c r="K26" s="28"/>
    </row>
    <row r="27" spans="1:11" x14ac:dyDescent="0.25">
      <c r="A27" s="4">
        <f t="shared" si="0"/>
        <v>26</v>
      </c>
      <c r="B27" s="5" t="s">
        <v>12</v>
      </c>
      <c r="C27" s="5">
        <v>44132</v>
      </c>
      <c r="D27" s="5">
        <v>2022</v>
      </c>
      <c r="E27" s="5" t="s">
        <v>39</v>
      </c>
      <c r="F27" s="5" t="s">
        <v>24</v>
      </c>
      <c r="G27" s="5" t="s">
        <v>23</v>
      </c>
      <c r="H27" s="5">
        <v>5000</v>
      </c>
      <c r="I27" s="27">
        <v>44926</v>
      </c>
      <c r="J27" s="5"/>
      <c r="K27" s="28"/>
    </row>
    <row r="28" spans="1:11" x14ac:dyDescent="0.25">
      <c r="A28" s="4">
        <f t="shared" si="0"/>
        <v>27</v>
      </c>
      <c r="B28" s="5" t="s">
        <v>12</v>
      </c>
      <c r="C28" s="5">
        <v>44277</v>
      </c>
      <c r="D28" s="5">
        <v>2022</v>
      </c>
      <c r="E28" s="5" t="s">
        <v>39</v>
      </c>
      <c r="F28" s="5" t="s">
        <v>24</v>
      </c>
      <c r="G28" s="5" t="s">
        <v>23</v>
      </c>
      <c r="H28" s="5">
        <v>5000</v>
      </c>
      <c r="I28" s="27">
        <v>44926</v>
      </c>
      <c r="J28" s="5"/>
      <c r="K28" s="28"/>
    </row>
    <row r="29" spans="1:11" x14ac:dyDescent="0.25">
      <c r="A29" s="4">
        <f t="shared" si="0"/>
        <v>28</v>
      </c>
      <c r="B29" s="5" t="s">
        <v>12</v>
      </c>
      <c r="C29" s="5">
        <v>44278</v>
      </c>
      <c r="D29" s="5">
        <v>2022</v>
      </c>
      <c r="E29" s="5" t="s">
        <v>39</v>
      </c>
      <c r="F29" s="5" t="s">
        <v>24</v>
      </c>
      <c r="G29" s="5" t="s">
        <v>23</v>
      </c>
      <c r="H29" s="5">
        <v>5000</v>
      </c>
      <c r="I29" s="27">
        <v>44926</v>
      </c>
      <c r="J29" s="5"/>
      <c r="K29" s="28"/>
    </row>
    <row r="30" spans="1:11" x14ac:dyDescent="0.25">
      <c r="A30" s="4">
        <f t="shared" si="0"/>
        <v>29</v>
      </c>
      <c r="B30" s="5" t="s">
        <v>12</v>
      </c>
      <c r="C30" s="5">
        <v>44279</v>
      </c>
      <c r="D30" s="5">
        <v>2022</v>
      </c>
      <c r="E30" s="5" t="s">
        <v>39</v>
      </c>
      <c r="F30" s="5" t="s">
        <v>24</v>
      </c>
      <c r="G30" s="5" t="s">
        <v>23</v>
      </c>
      <c r="H30" s="5">
        <v>5000</v>
      </c>
      <c r="I30" s="27">
        <v>44926</v>
      </c>
      <c r="J30" s="5"/>
      <c r="K30" s="28"/>
    </row>
    <row r="31" spans="1:11" x14ac:dyDescent="0.25">
      <c r="A31" s="4">
        <f t="shared" si="0"/>
        <v>30</v>
      </c>
      <c r="B31" s="5" t="s">
        <v>12</v>
      </c>
      <c r="C31" s="5">
        <v>44289</v>
      </c>
      <c r="D31" s="5">
        <v>2022</v>
      </c>
      <c r="E31" s="5" t="s">
        <v>39</v>
      </c>
      <c r="F31" s="5" t="s">
        <v>24</v>
      </c>
      <c r="G31" s="5" t="s">
        <v>23</v>
      </c>
      <c r="H31" s="5">
        <v>5000</v>
      </c>
      <c r="I31" s="27">
        <v>44926</v>
      </c>
      <c r="J31" s="5"/>
      <c r="K31" s="28"/>
    </row>
    <row r="32" spans="1:11" x14ac:dyDescent="0.25">
      <c r="A32" s="4">
        <f t="shared" si="0"/>
        <v>31</v>
      </c>
      <c r="B32" s="5" t="s">
        <v>12</v>
      </c>
      <c r="C32" s="5">
        <v>44292</v>
      </c>
      <c r="D32" s="5">
        <v>2022</v>
      </c>
      <c r="E32" s="5" t="s">
        <v>39</v>
      </c>
      <c r="F32" s="5" t="s">
        <v>24</v>
      </c>
      <c r="G32" s="5" t="s">
        <v>23</v>
      </c>
      <c r="H32" s="5">
        <v>5000</v>
      </c>
      <c r="I32" s="27">
        <v>44926</v>
      </c>
      <c r="J32" s="5"/>
      <c r="K32" s="28"/>
    </row>
    <row r="33" spans="1:11" x14ac:dyDescent="0.25">
      <c r="A33" s="4">
        <f t="shared" si="0"/>
        <v>32</v>
      </c>
      <c r="B33" s="5" t="s">
        <v>12</v>
      </c>
      <c r="C33" s="5">
        <v>44555</v>
      </c>
      <c r="D33" s="5">
        <v>2022</v>
      </c>
      <c r="E33" s="5" t="s">
        <v>39</v>
      </c>
      <c r="F33" s="5" t="s">
        <v>24</v>
      </c>
      <c r="G33" s="5" t="s">
        <v>23</v>
      </c>
      <c r="H33" s="5">
        <v>5000</v>
      </c>
      <c r="I33" s="27">
        <v>44926</v>
      </c>
      <c r="J33" s="5"/>
      <c r="K33" s="28"/>
    </row>
    <row r="34" spans="1:11" x14ac:dyDescent="0.25">
      <c r="A34" s="4">
        <f t="shared" si="0"/>
        <v>33</v>
      </c>
      <c r="B34" s="5" t="s">
        <v>12</v>
      </c>
      <c r="C34" s="5">
        <v>44581</v>
      </c>
      <c r="D34" s="5">
        <v>2022</v>
      </c>
      <c r="E34" s="5" t="s">
        <v>39</v>
      </c>
      <c r="F34" s="5" t="s">
        <v>24</v>
      </c>
      <c r="G34" s="5" t="s">
        <v>23</v>
      </c>
      <c r="H34" s="5">
        <v>5000</v>
      </c>
      <c r="I34" s="27">
        <v>44926</v>
      </c>
      <c r="J34" s="5"/>
      <c r="K34" s="28"/>
    </row>
    <row r="35" spans="1:11" x14ac:dyDescent="0.25">
      <c r="A35" s="4">
        <f t="shared" si="0"/>
        <v>34</v>
      </c>
      <c r="B35" s="5" t="s">
        <v>12</v>
      </c>
      <c r="C35" s="5">
        <v>45310</v>
      </c>
      <c r="D35" s="5">
        <v>2022</v>
      </c>
      <c r="E35" s="5" t="s">
        <v>39</v>
      </c>
      <c r="F35" s="5" t="s">
        <v>24</v>
      </c>
      <c r="G35" s="5" t="s">
        <v>23</v>
      </c>
      <c r="H35" s="5">
        <v>5000</v>
      </c>
      <c r="I35" s="27">
        <v>44926</v>
      </c>
      <c r="J35" s="5"/>
      <c r="K35" s="28"/>
    </row>
    <row r="36" spans="1:11" x14ac:dyDescent="0.25">
      <c r="A36" s="4">
        <f t="shared" si="0"/>
        <v>35</v>
      </c>
      <c r="B36" s="5" t="s">
        <v>12</v>
      </c>
      <c r="C36" s="5">
        <v>45686</v>
      </c>
      <c r="D36" s="5">
        <v>2022</v>
      </c>
      <c r="E36" s="5" t="s">
        <v>39</v>
      </c>
      <c r="F36" s="5" t="s">
        <v>24</v>
      </c>
      <c r="G36" s="5" t="s">
        <v>23</v>
      </c>
      <c r="H36" s="5">
        <v>5000</v>
      </c>
      <c r="I36" s="27">
        <v>44926</v>
      </c>
      <c r="J36" s="5"/>
      <c r="K36" s="28"/>
    </row>
    <row r="37" spans="1:11" x14ac:dyDescent="0.25">
      <c r="A37" s="4">
        <f t="shared" si="0"/>
        <v>36</v>
      </c>
      <c r="B37" s="5" t="s">
        <v>12</v>
      </c>
      <c r="C37" s="5">
        <v>45697</v>
      </c>
      <c r="D37" s="5">
        <v>2022</v>
      </c>
      <c r="E37" s="5" t="s">
        <v>39</v>
      </c>
      <c r="F37" s="5" t="s">
        <v>24</v>
      </c>
      <c r="G37" s="5" t="s">
        <v>23</v>
      </c>
      <c r="H37" s="5">
        <v>5000</v>
      </c>
      <c r="I37" s="27">
        <v>44926</v>
      </c>
      <c r="J37" s="5"/>
      <c r="K37" s="28"/>
    </row>
    <row r="38" spans="1:11" x14ac:dyDescent="0.25">
      <c r="A38" s="4">
        <f t="shared" si="0"/>
        <v>37</v>
      </c>
      <c r="B38" s="5" t="s">
        <v>12</v>
      </c>
      <c r="C38" s="5">
        <v>45713</v>
      </c>
      <c r="D38" s="5">
        <v>2022</v>
      </c>
      <c r="E38" s="5" t="s">
        <v>39</v>
      </c>
      <c r="F38" s="5" t="s">
        <v>24</v>
      </c>
      <c r="G38" s="5" t="s">
        <v>23</v>
      </c>
      <c r="H38" s="5">
        <v>5000</v>
      </c>
      <c r="I38" s="27">
        <v>44926</v>
      </c>
      <c r="J38" s="5"/>
      <c r="K38" s="28"/>
    </row>
    <row r="39" spans="1:11" x14ac:dyDescent="0.25">
      <c r="A39" s="4">
        <f t="shared" si="0"/>
        <v>38</v>
      </c>
      <c r="B39" s="5" t="s">
        <v>12</v>
      </c>
      <c r="C39" s="5">
        <v>45727</v>
      </c>
      <c r="D39" s="5">
        <v>2022</v>
      </c>
      <c r="E39" s="5" t="s">
        <v>39</v>
      </c>
      <c r="F39" s="5" t="s">
        <v>24</v>
      </c>
      <c r="G39" s="5" t="s">
        <v>23</v>
      </c>
      <c r="H39" s="5">
        <v>5000</v>
      </c>
      <c r="I39" s="27">
        <v>44926</v>
      </c>
      <c r="J39" s="5"/>
      <c r="K39" s="28"/>
    </row>
    <row r="40" spans="1:11" x14ac:dyDescent="0.25">
      <c r="A40" s="4">
        <f t="shared" si="0"/>
        <v>39</v>
      </c>
      <c r="B40" s="5" t="s">
        <v>12</v>
      </c>
      <c r="C40" s="5">
        <v>45802</v>
      </c>
      <c r="D40" s="5">
        <v>2022</v>
      </c>
      <c r="E40" s="5" t="s">
        <v>39</v>
      </c>
      <c r="F40" s="5" t="s">
        <v>24</v>
      </c>
      <c r="G40" s="5" t="s">
        <v>23</v>
      </c>
      <c r="H40" s="5">
        <v>5000</v>
      </c>
      <c r="I40" s="27">
        <v>44926</v>
      </c>
      <c r="J40" s="5"/>
      <c r="K40" s="28"/>
    </row>
    <row r="41" spans="1:11" x14ac:dyDescent="0.25">
      <c r="A41" s="4">
        <f t="shared" si="0"/>
        <v>40</v>
      </c>
      <c r="B41" s="5" t="s">
        <v>12</v>
      </c>
      <c r="C41" s="5">
        <v>45856</v>
      </c>
      <c r="D41" s="5">
        <v>2022</v>
      </c>
      <c r="E41" s="5" t="s">
        <v>39</v>
      </c>
      <c r="F41" s="5" t="s">
        <v>24</v>
      </c>
      <c r="G41" s="5" t="s">
        <v>23</v>
      </c>
      <c r="H41" s="5">
        <v>5000</v>
      </c>
      <c r="I41" s="27">
        <v>44926</v>
      </c>
      <c r="J41" s="5"/>
      <c r="K41" s="28"/>
    </row>
    <row r="42" spans="1:11" x14ac:dyDescent="0.25">
      <c r="A42" s="4">
        <f t="shared" si="0"/>
        <v>41</v>
      </c>
      <c r="B42" s="5" t="s">
        <v>12</v>
      </c>
      <c r="C42" s="5">
        <v>46104</v>
      </c>
      <c r="D42" s="5">
        <v>2022</v>
      </c>
      <c r="E42" s="5" t="s">
        <v>39</v>
      </c>
      <c r="F42" s="5" t="s">
        <v>24</v>
      </c>
      <c r="G42" s="5" t="s">
        <v>23</v>
      </c>
      <c r="H42" s="5">
        <v>5000</v>
      </c>
      <c r="I42" s="27">
        <v>44926</v>
      </c>
      <c r="J42" s="5"/>
      <c r="K42" s="28"/>
    </row>
    <row r="43" spans="1:11" x14ac:dyDescent="0.25">
      <c r="A43" s="4">
        <f t="shared" si="0"/>
        <v>42</v>
      </c>
      <c r="B43" s="5" t="s">
        <v>12</v>
      </c>
      <c r="C43" s="5">
        <v>46196</v>
      </c>
      <c r="D43" s="5">
        <v>2022</v>
      </c>
      <c r="E43" s="5" t="s">
        <v>39</v>
      </c>
      <c r="F43" s="5" t="s">
        <v>24</v>
      </c>
      <c r="G43" s="5" t="s">
        <v>23</v>
      </c>
      <c r="H43" s="5">
        <v>5000</v>
      </c>
      <c r="I43" s="27">
        <v>44926</v>
      </c>
      <c r="J43" s="5"/>
      <c r="K43" s="28"/>
    </row>
    <row r="44" spans="1:11" x14ac:dyDescent="0.25">
      <c r="A44" s="4">
        <f t="shared" si="0"/>
        <v>43</v>
      </c>
      <c r="B44" s="5" t="s">
        <v>12</v>
      </c>
      <c r="C44" s="5">
        <v>46211</v>
      </c>
      <c r="D44" s="5">
        <v>2022</v>
      </c>
      <c r="E44" s="5" t="s">
        <v>39</v>
      </c>
      <c r="F44" s="5" t="s">
        <v>24</v>
      </c>
      <c r="G44" s="5" t="s">
        <v>23</v>
      </c>
      <c r="H44" s="5">
        <v>5000</v>
      </c>
      <c r="I44" s="27">
        <v>44926</v>
      </c>
      <c r="J44" s="5"/>
      <c r="K44" s="28"/>
    </row>
    <row r="45" spans="1:11" x14ac:dyDescent="0.25">
      <c r="A45" s="4">
        <f t="shared" si="0"/>
        <v>44</v>
      </c>
      <c r="B45" s="5" t="s">
        <v>12</v>
      </c>
      <c r="C45" s="5">
        <v>46227</v>
      </c>
      <c r="D45" s="5">
        <v>2022</v>
      </c>
      <c r="E45" s="5" t="s">
        <v>39</v>
      </c>
      <c r="F45" s="5" t="s">
        <v>24</v>
      </c>
      <c r="G45" s="5" t="s">
        <v>23</v>
      </c>
      <c r="H45" s="5">
        <v>5000</v>
      </c>
      <c r="I45" s="27">
        <v>44926</v>
      </c>
      <c r="J45" s="5"/>
      <c r="K45" s="28"/>
    </row>
    <row r="46" spans="1:11" x14ac:dyDescent="0.25">
      <c r="A46" s="4">
        <f t="shared" si="0"/>
        <v>45</v>
      </c>
      <c r="B46" s="5" t="s">
        <v>12</v>
      </c>
      <c r="C46" s="5">
        <v>46281</v>
      </c>
      <c r="D46" s="5">
        <v>2022</v>
      </c>
      <c r="E46" s="5" t="s">
        <v>39</v>
      </c>
      <c r="F46" s="5" t="s">
        <v>24</v>
      </c>
      <c r="G46" s="5" t="s">
        <v>23</v>
      </c>
      <c r="H46" s="5">
        <v>5000</v>
      </c>
      <c r="I46" s="27">
        <v>44926</v>
      </c>
      <c r="J46" s="5"/>
      <c r="K46" s="28"/>
    </row>
    <row r="47" spans="1:11" x14ac:dyDescent="0.25">
      <c r="A47" s="4">
        <f t="shared" si="0"/>
        <v>46</v>
      </c>
      <c r="B47" s="5" t="s">
        <v>12</v>
      </c>
      <c r="C47" s="5">
        <v>46397</v>
      </c>
      <c r="D47" s="5">
        <v>2022</v>
      </c>
      <c r="E47" s="5" t="s">
        <v>39</v>
      </c>
      <c r="F47" s="5" t="s">
        <v>24</v>
      </c>
      <c r="G47" s="5" t="s">
        <v>23</v>
      </c>
      <c r="H47" s="5">
        <v>5000</v>
      </c>
      <c r="I47" s="27">
        <v>44926</v>
      </c>
      <c r="J47" s="5"/>
      <c r="K47" s="28"/>
    </row>
    <row r="48" spans="1:11" x14ac:dyDescent="0.25">
      <c r="A48" s="4">
        <f t="shared" si="0"/>
        <v>47</v>
      </c>
      <c r="B48" s="5" t="s">
        <v>12</v>
      </c>
      <c r="C48" s="5">
        <v>46439</v>
      </c>
      <c r="D48" s="5">
        <v>2022</v>
      </c>
      <c r="E48" s="5" t="s">
        <v>39</v>
      </c>
      <c r="F48" s="5" t="s">
        <v>24</v>
      </c>
      <c r="G48" s="5" t="s">
        <v>23</v>
      </c>
      <c r="H48" s="5">
        <v>5000</v>
      </c>
      <c r="I48" s="27">
        <v>44926</v>
      </c>
      <c r="J48" s="5"/>
      <c r="K48" s="28"/>
    </row>
    <row r="49" spans="1:11" x14ac:dyDescent="0.25">
      <c r="A49" s="4">
        <f t="shared" si="0"/>
        <v>48</v>
      </c>
      <c r="B49" s="5" t="s">
        <v>12</v>
      </c>
      <c r="C49" s="5">
        <v>46449</v>
      </c>
      <c r="D49" s="5">
        <v>2022</v>
      </c>
      <c r="E49" s="5" t="s">
        <v>39</v>
      </c>
      <c r="F49" s="5" t="s">
        <v>24</v>
      </c>
      <c r="G49" s="5" t="s">
        <v>23</v>
      </c>
      <c r="H49" s="5">
        <v>5000</v>
      </c>
      <c r="I49" s="27">
        <v>44926</v>
      </c>
      <c r="J49" s="5"/>
      <c r="K49" s="28"/>
    </row>
    <row r="50" spans="1:11" x14ac:dyDescent="0.25">
      <c r="A50" s="4">
        <f t="shared" si="0"/>
        <v>49</v>
      </c>
      <c r="B50" s="5" t="s">
        <v>12</v>
      </c>
      <c r="C50" s="5">
        <v>46454</v>
      </c>
      <c r="D50" s="5">
        <v>2022</v>
      </c>
      <c r="E50" s="5" t="s">
        <v>39</v>
      </c>
      <c r="F50" s="5" t="s">
        <v>24</v>
      </c>
      <c r="G50" s="5" t="s">
        <v>23</v>
      </c>
      <c r="H50" s="5">
        <v>5000</v>
      </c>
      <c r="I50" s="27">
        <v>44926</v>
      </c>
      <c r="J50" s="5"/>
      <c r="K50" s="28"/>
    </row>
    <row r="51" spans="1:11" x14ac:dyDescent="0.25">
      <c r="A51" s="4">
        <f t="shared" si="0"/>
        <v>50</v>
      </c>
      <c r="B51" s="5" t="s">
        <v>12</v>
      </c>
      <c r="C51" s="5">
        <v>46476</v>
      </c>
      <c r="D51" s="5">
        <v>2022</v>
      </c>
      <c r="E51" s="5" t="s">
        <v>39</v>
      </c>
      <c r="F51" s="5" t="s">
        <v>24</v>
      </c>
      <c r="G51" s="5" t="s">
        <v>23</v>
      </c>
      <c r="H51" s="5">
        <v>5000</v>
      </c>
      <c r="I51" s="27">
        <v>44926</v>
      </c>
      <c r="J51" s="5"/>
      <c r="K51" s="28"/>
    </row>
    <row r="52" spans="1:11" x14ac:dyDescent="0.25">
      <c r="A52" s="4">
        <f t="shared" si="0"/>
        <v>51</v>
      </c>
      <c r="B52" s="5" t="s">
        <v>12</v>
      </c>
      <c r="C52" s="5">
        <v>46515</v>
      </c>
      <c r="D52" s="5">
        <v>2022</v>
      </c>
      <c r="E52" s="5" t="s">
        <v>39</v>
      </c>
      <c r="F52" s="5" t="s">
        <v>24</v>
      </c>
      <c r="G52" s="5" t="s">
        <v>23</v>
      </c>
      <c r="H52" s="5">
        <v>5000</v>
      </c>
      <c r="I52" s="27">
        <v>44926</v>
      </c>
      <c r="J52" s="5"/>
      <c r="K52" s="28"/>
    </row>
    <row r="53" spans="1:11" x14ac:dyDescent="0.25">
      <c r="A53" s="4">
        <f t="shared" si="0"/>
        <v>52</v>
      </c>
      <c r="B53" s="5" t="s">
        <v>12</v>
      </c>
      <c r="C53" s="5">
        <v>46518</v>
      </c>
      <c r="D53" s="5">
        <v>2022</v>
      </c>
      <c r="E53" s="5" t="s">
        <v>39</v>
      </c>
      <c r="F53" s="5" t="s">
        <v>24</v>
      </c>
      <c r="G53" s="5" t="s">
        <v>23</v>
      </c>
      <c r="H53" s="5">
        <v>5000</v>
      </c>
      <c r="I53" s="27">
        <v>44926</v>
      </c>
      <c r="J53" s="5"/>
      <c r="K53" s="28"/>
    </row>
    <row r="54" spans="1:11" x14ac:dyDescent="0.25">
      <c r="A54" s="4">
        <f t="shared" si="0"/>
        <v>53</v>
      </c>
      <c r="B54" s="5" t="s">
        <v>12</v>
      </c>
      <c r="C54" s="5">
        <v>1947</v>
      </c>
      <c r="D54" s="5">
        <v>2018</v>
      </c>
      <c r="E54" s="5" t="s">
        <v>66</v>
      </c>
      <c r="F54" s="5" t="s">
        <v>24</v>
      </c>
      <c r="G54" s="5" t="s">
        <v>23</v>
      </c>
      <c r="H54" s="5">
        <v>5000</v>
      </c>
      <c r="I54" s="27">
        <v>44895</v>
      </c>
      <c r="J54" s="5"/>
      <c r="K54" s="28"/>
    </row>
    <row r="55" spans="1:11" x14ac:dyDescent="0.25">
      <c r="A55" s="4">
        <f t="shared" si="0"/>
        <v>54</v>
      </c>
      <c r="B55" s="5" t="s">
        <v>12</v>
      </c>
      <c r="C55" s="5">
        <v>15739</v>
      </c>
      <c r="D55" s="5">
        <v>2019</v>
      </c>
      <c r="E55" s="5" t="s">
        <v>66</v>
      </c>
      <c r="F55" s="5" t="s">
        <v>24</v>
      </c>
      <c r="G55" s="5" t="s">
        <v>23</v>
      </c>
      <c r="H55" s="5">
        <v>5000</v>
      </c>
      <c r="I55" s="27">
        <v>44895</v>
      </c>
      <c r="J55" s="5"/>
      <c r="K55" s="28"/>
    </row>
    <row r="56" spans="1:11" x14ac:dyDescent="0.25">
      <c r="A56" s="4">
        <f t="shared" si="0"/>
        <v>55</v>
      </c>
      <c r="B56" s="5" t="s">
        <v>12</v>
      </c>
      <c r="C56" s="5">
        <v>6804</v>
      </c>
      <c r="D56" s="5">
        <v>2020</v>
      </c>
      <c r="E56" s="5" t="s">
        <v>66</v>
      </c>
      <c r="F56" s="5" t="s">
        <v>24</v>
      </c>
      <c r="G56" s="5" t="s">
        <v>23</v>
      </c>
      <c r="H56" s="5">
        <v>5000</v>
      </c>
      <c r="I56" s="27">
        <v>44895</v>
      </c>
      <c r="J56" s="5"/>
      <c r="K56" s="28"/>
    </row>
    <row r="57" spans="1:11" x14ac:dyDescent="0.25">
      <c r="A57" s="4">
        <f t="shared" si="0"/>
        <v>56</v>
      </c>
      <c r="B57" s="5" t="s">
        <v>12</v>
      </c>
      <c r="C57" s="5">
        <v>280</v>
      </c>
      <c r="D57" s="5">
        <v>2021</v>
      </c>
      <c r="E57" s="5" t="s">
        <v>66</v>
      </c>
      <c r="F57" s="5" t="s">
        <v>24</v>
      </c>
      <c r="G57" s="5" t="s">
        <v>23</v>
      </c>
      <c r="H57" s="5">
        <v>5000</v>
      </c>
      <c r="I57" s="27">
        <v>44895</v>
      </c>
      <c r="J57" s="5"/>
      <c r="K57" s="28"/>
    </row>
    <row r="58" spans="1:11" x14ac:dyDescent="0.25">
      <c r="A58" s="4">
        <f t="shared" si="0"/>
        <v>57</v>
      </c>
      <c r="B58" s="5" t="s">
        <v>12</v>
      </c>
      <c r="C58" s="5">
        <v>12712</v>
      </c>
      <c r="D58" s="5">
        <v>2021</v>
      </c>
      <c r="E58" s="5" t="s">
        <v>66</v>
      </c>
      <c r="F58" s="5" t="s">
        <v>24</v>
      </c>
      <c r="G58" s="5" t="s">
        <v>23</v>
      </c>
      <c r="H58" s="5">
        <v>5000</v>
      </c>
      <c r="I58" s="27">
        <v>44895</v>
      </c>
      <c r="J58" s="5"/>
      <c r="K58" s="28"/>
    </row>
    <row r="59" spans="1:11" x14ac:dyDescent="0.25">
      <c r="A59" s="4">
        <f t="shared" si="0"/>
        <v>58</v>
      </c>
      <c r="B59" s="5" t="s">
        <v>12</v>
      </c>
      <c r="C59" s="5">
        <v>14162</v>
      </c>
      <c r="D59" s="5">
        <v>2021</v>
      </c>
      <c r="E59" s="5" t="s">
        <v>66</v>
      </c>
      <c r="F59" s="5" t="s">
        <v>24</v>
      </c>
      <c r="G59" s="5" t="s">
        <v>23</v>
      </c>
      <c r="H59" s="5">
        <v>5000</v>
      </c>
      <c r="I59" s="27">
        <v>44895</v>
      </c>
      <c r="J59" s="5"/>
      <c r="K59" s="28"/>
    </row>
    <row r="60" spans="1:11" ht="15.75" thickBot="1" x14ac:dyDescent="0.3">
      <c r="A60" s="4">
        <f t="shared" si="0"/>
        <v>59</v>
      </c>
      <c r="B60" s="30" t="s">
        <v>12</v>
      </c>
      <c r="C60" s="30">
        <v>17676</v>
      </c>
      <c r="D60" s="30">
        <v>2021</v>
      </c>
      <c r="E60" s="30" t="s">
        <v>66</v>
      </c>
      <c r="F60" s="30" t="s">
        <v>24</v>
      </c>
      <c r="G60" s="30" t="s">
        <v>23</v>
      </c>
      <c r="H60" s="30">
        <v>5000</v>
      </c>
      <c r="I60" s="31">
        <v>44895</v>
      </c>
      <c r="J60" s="30"/>
      <c r="K60" s="32"/>
    </row>
    <row r="61" spans="1:11" ht="15.75" thickBot="1" x14ac:dyDescent="0.3">
      <c r="A61" s="49" t="s">
        <v>70</v>
      </c>
      <c r="B61" s="50"/>
      <c r="C61" s="50"/>
      <c r="D61" s="50"/>
      <c r="E61" s="50"/>
      <c r="F61" s="50"/>
      <c r="G61" s="51"/>
      <c r="H61" s="45">
        <f>SUBTOTAL(109,Table10[AMOUNT])</f>
        <v>345000</v>
      </c>
      <c r="I61" s="34"/>
      <c r="J61" s="35"/>
      <c r="K61" s="36"/>
    </row>
  </sheetData>
  <mergeCells count="1">
    <mergeCell ref="A61:G61"/>
  </mergeCells>
  <pageMargins left="0.7" right="0.7" top="0.75" bottom="0.75" header="0.3" footer="0.3"/>
  <pageSetup paperSize="9" scale="99" fitToHeight="2" orientation="landscape" r:id="rId1"/>
  <headerFooter>
    <oddFooter>Page &amp;P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I10" sqref="I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25295</v>
      </c>
      <c r="D2" s="5">
        <v>2022</v>
      </c>
      <c r="E2" s="5" t="s">
        <v>39</v>
      </c>
      <c r="F2" s="5" t="s">
        <v>24</v>
      </c>
      <c r="G2" s="5" t="s">
        <v>35</v>
      </c>
      <c r="H2" s="5">
        <v>5000</v>
      </c>
      <c r="I2" s="27">
        <v>44926</v>
      </c>
      <c r="J2" s="5"/>
      <c r="K2" s="28"/>
    </row>
    <row r="3" spans="1:11" x14ac:dyDescent="0.25">
      <c r="A3" s="4">
        <v>2</v>
      </c>
      <c r="B3" s="5" t="s">
        <v>12</v>
      </c>
      <c r="C3" s="5">
        <v>26746</v>
      </c>
      <c r="D3" s="5">
        <v>2017</v>
      </c>
      <c r="E3" s="5" t="s">
        <v>39</v>
      </c>
      <c r="F3" s="5" t="s">
        <v>24</v>
      </c>
      <c r="G3" s="5" t="s">
        <v>35</v>
      </c>
      <c r="H3" s="5">
        <v>5000</v>
      </c>
      <c r="I3" s="27">
        <v>44926</v>
      </c>
      <c r="J3" s="5"/>
      <c r="K3" s="28"/>
    </row>
    <row r="4" spans="1:11" ht="15.75" thickBot="1" x14ac:dyDescent="0.3">
      <c r="A4" s="29">
        <v>3</v>
      </c>
      <c r="B4" s="30" t="s">
        <v>12</v>
      </c>
      <c r="C4" s="30">
        <v>27360</v>
      </c>
      <c r="D4" s="30">
        <v>2014</v>
      </c>
      <c r="E4" s="30" t="s">
        <v>39</v>
      </c>
      <c r="F4" s="30" t="s">
        <v>13</v>
      </c>
      <c r="G4" s="30" t="s">
        <v>35</v>
      </c>
      <c r="H4" s="30">
        <v>10000</v>
      </c>
      <c r="I4" s="31">
        <v>44926</v>
      </c>
      <c r="J4" s="30"/>
      <c r="K4" s="32"/>
    </row>
    <row r="5" spans="1:11" ht="15.75" thickBot="1" x14ac:dyDescent="0.3">
      <c r="A5" s="49" t="s">
        <v>70</v>
      </c>
      <c r="B5" s="50"/>
      <c r="C5" s="50"/>
      <c r="D5" s="50"/>
      <c r="E5" s="50"/>
      <c r="F5" s="50"/>
      <c r="G5" s="51"/>
      <c r="H5" s="45">
        <f>SUBTOTAL(109,Table11[AMOUNT])</f>
        <v>20000</v>
      </c>
      <c r="I5" s="34"/>
      <c r="J5" s="35"/>
      <c r="K5" s="36"/>
    </row>
  </sheetData>
  <mergeCells count="1">
    <mergeCell ref="A5:G5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opLeftCell="A13" workbookViewId="0">
      <selection activeCell="J37" sqref="J3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27840</v>
      </c>
      <c r="D2" s="5">
        <v>2022</v>
      </c>
      <c r="E2" s="5" t="s">
        <v>45</v>
      </c>
      <c r="F2" s="5" t="s">
        <v>24</v>
      </c>
      <c r="G2" s="5" t="s">
        <v>20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35442</v>
      </c>
      <c r="D3" s="5">
        <v>2022</v>
      </c>
      <c r="E3" s="5" t="s">
        <v>45</v>
      </c>
      <c r="F3" s="5" t="s">
        <v>24</v>
      </c>
      <c r="G3" s="5" t="s">
        <v>20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35" si="0">A3+1</f>
        <v>3</v>
      </c>
      <c r="B4" s="5" t="s">
        <v>12</v>
      </c>
      <c r="C4" s="5">
        <v>38637</v>
      </c>
      <c r="D4" s="5">
        <v>2022</v>
      </c>
      <c r="E4" s="5" t="s">
        <v>45</v>
      </c>
      <c r="F4" s="5" t="s">
        <v>24</v>
      </c>
      <c r="G4" s="5" t="s">
        <v>20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24404</v>
      </c>
      <c r="D5" s="5">
        <v>2009</v>
      </c>
      <c r="E5" s="5" t="s">
        <v>47</v>
      </c>
      <c r="F5" s="5" t="s">
        <v>24</v>
      </c>
      <c r="G5" s="5" t="s">
        <v>20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4501</v>
      </c>
      <c r="D6" s="5">
        <v>2020</v>
      </c>
      <c r="E6" s="5" t="s">
        <v>47</v>
      </c>
      <c r="F6" s="5" t="s">
        <v>13</v>
      </c>
      <c r="G6" s="5" t="s">
        <v>20</v>
      </c>
      <c r="H6" s="5">
        <v>10000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29914</v>
      </c>
      <c r="D7" s="5">
        <v>2021</v>
      </c>
      <c r="E7" s="5" t="s">
        <v>47</v>
      </c>
      <c r="F7" s="5" t="s">
        <v>24</v>
      </c>
      <c r="G7" s="5" t="s">
        <v>20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30645</v>
      </c>
      <c r="D8" s="5">
        <v>2021</v>
      </c>
      <c r="E8" s="5" t="s">
        <v>47</v>
      </c>
      <c r="F8" s="5" t="s">
        <v>24</v>
      </c>
      <c r="G8" s="5" t="s">
        <v>20</v>
      </c>
      <c r="H8" s="5">
        <v>5000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30201</v>
      </c>
      <c r="D9" s="5">
        <v>2022</v>
      </c>
      <c r="E9" s="5" t="s">
        <v>47</v>
      </c>
      <c r="F9" s="5" t="s">
        <v>14</v>
      </c>
      <c r="G9" s="5" t="s">
        <v>20</v>
      </c>
      <c r="H9" s="5">
        <v>12000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30408</v>
      </c>
      <c r="D10" s="5">
        <v>2022</v>
      </c>
      <c r="E10" s="5" t="s">
        <v>47</v>
      </c>
      <c r="F10" s="5" t="s">
        <v>14</v>
      </c>
      <c r="G10" s="5" t="s">
        <v>20</v>
      </c>
      <c r="H10" s="5">
        <v>12000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30671</v>
      </c>
      <c r="D11" s="5">
        <v>2022</v>
      </c>
      <c r="E11" s="5" t="s">
        <v>47</v>
      </c>
      <c r="F11" s="5" t="s">
        <v>14</v>
      </c>
      <c r="G11" s="5" t="s">
        <v>20</v>
      </c>
      <c r="H11" s="5">
        <v>12000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32593</v>
      </c>
      <c r="D12" s="5">
        <v>2022</v>
      </c>
      <c r="E12" s="5" t="s">
        <v>47</v>
      </c>
      <c r="F12" s="5" t="s">
        <v>14</v>
      </c>
      <c r="G12" s="5" t="s">
        <v>20</v>
      </c>
      <c r="H12" s="5">
        <v>12000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34625</v>
      </c>
      <c r="D13" s="5">
        <v>2022</v>
      </c>
      <c r="E13" s="5" t="s">
        <v>47</v>
      </c>
      <c r="F13" s="5" t="s">
        <v>24</v>
      </c>
      <c r="G13" s="5" t="s">
        <v>20</v>
      </c>
      <c r="H13" s="5">
        <v>5000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36715</v>
      </c>
      <c r="D14" s="5">
        <v>2022</v>
      </c>
      <c r="E14" s="5" t="s">
        <v>47</v>
      </c>
      <c r="F14" s="5" t="s">
        <v>14</v>
      </c>
      <c r="G14" s="5" t="s">
        <v>20</v>
      </c>
      <c r="H14" s="5">
        <v>12000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11</v>
      </c>
      <c r="C15" s="5">
        <v>1514</v>
      </c>
      <c r="D15" s="5">
        <v>2022</v>
      </c>
      <c r="E15" s="5" t="s">
        <v>39</v>
      </c>
      <c r="F15" s="5" t="s">
        <v>13</v>
      </c>
      <c r="G15" s="5" t="s">
        <v>20</v>
      </c>
      <c r="H15" s="5">
        <v>10000</v>
      </c>
      <c r="I15" s="27">
        <v>44926</v>
      </c>
      <c r="J15" s="5"/>
      <c r="K15" s="28"/>
    </row>
    <row r="16" spans="1:11" x14ac:dyDescent="0.25">
      <c r="A16" s="4">
        <f t="shared" si="0"/>
        <v>15</v>
      </c>
      <c r="B16" s="5" t="s">
        <v>11</v>
      </c>
      <c r="C16" s="5">
        <v>1851</v>
      </c>
      <c r="D16" s="5">
        <v>2022</v>
      </c>
      <c r="E16" s="5" t="s">
        <v>39</v>
      </c>
      <c r="F16" s="5" t="s">
        <v>13</v>
      </c>
      <c r="G16" s="5" t="s">
        <v>20</v>
      </c>
      <c r="H16" s="5">
        <v>10000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7176</v>
      </c>
      <c r="D17" s="5">
        <v>2022</v>
      </c>
      <c r="E17" s="5" t="s">
        <v>39</v>
      </c>
      <c r="F17" s="5" t="s">
        <v>14</v>
      </c>
      <c r="G17" s="5" t="s">
        <v>20</v>
      </c>
      <c r="H17" s="5">
        <v>12000</v>
      </c>
      <c r="I17" s="27">
        <v>44926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23784</v>
      </c>
      <c r="D18" s="5">
        <v>2022</v>
      </c>
      <c r="E18" s="5" t="s">
        <v>39</v>
      </c>
      <c r="F18" s="5" t="s">
        <v>14</v>
      </c>
      <c r="G18" s="5" t="s">
        <v>20</v>
      </c>
      <c r="H18" s="5">
        <v>12000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24398</v>
      </c>
      <c r="D19" s="5">
        <v>2022</v>
      </c>
      <c r="E19" s="5" t="s">
        <v>39</v>
      </c>
      <c r="F19" s="5" t="s">
        <v>14</v>
      </c>
      <c r="G19" s="5" t="s">
        <v>20</v>
      </c>
      <c r="H19" s="5">
        <v>12000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27259</v>
      </c>
      <c r="D20" s="5">
        <v>2022</v>
      </c>
      <c r="E20" s="5" t="s">
        <v>39</v>
      </c>
      <c r="F20" s="5" t="s">
        <v>14</v>
      </c>
      <c r="G20" s="5" t="s">
        <v>20</v>
      </c>
      <c r="H20" s="5">
        <v>12000</v>
      </c>
      <c r="I20" s="27">
        <v>44926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36771</v>
      </c>
      <c r="D21" s="5">
        <v>2022</v>
      </c>
      <c r="E21" s="5" t="s">
        <v>39</v>
      </c>
      <c r="F21" s="5" t="s">
        <v>14</v>
      </c>
      <c r="G21" s="5" t="s">
        <v>20</v>
      </c>
      <c r="H21" s="5">
        <v>12000</v>
      </c>
      <c r="I21" s="27">
        <v>44926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37345</v>
      </c>
      <c r="D22" s="5">
        <v>2022</v>
      </c>
      <c r="E22" s="5" t="s">
        <v>39</v>
      </c>
      <c r="F22" s="5" t="s">
        <v>13</v>
      </c>
      <c r="G22" s="5" t="s">
        <v>20</v>
      </c>
      <c r="H22" s="5">
        <v>10000</v>
      </c>
      <c r="I22" s="27">
        <v>44926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37970</v>
      </c>
      <c r="D23" s="5">
        <v>2022</v>
      </c>
      <c r="E23" s="5" t="s">
        <v>39</v>
      </c>
      <c r="F23" s="5" t="s">
        <v>13</v>
      </c>
      <c r="G23" s="5" t="s">
        <v>20</v>
      </c>
      <c r="H23" s="5">
        <v>10000</v>
      </c>
      <c r="I23" s="27">
        <v>44926</v>
      </c>
      <c r="J23" s="5"/>
      <c r="K23" s="28"/>
    </row>
    <row r="24" spans="1:11" x14ac:dyDescent="0.25">
      <c r="A24" s="4">
        <f t="shared" si="0"/>
        <v>23</v>
      </c>
      <c r="B24" s="5" t="s">
        <v>12</v>
      </c>
      <c r="C24" s="5">
        <v>38184</v>
      </c>
      <c r="D24" s="5">
        <v>2022</v>
      </c>
      <c r="E24" s="5" t="s">
        <v>39</v>
      </c>
      <c r="F24" s="5" t="s">
        <v>14</v>
      </c>
      <c r="G24" s="5" t="s">
        <v>20</v>
      </c>
      <c r="H24" s="5">
        <v>12000</v>
      </c>
      <c r="I24" s="27">
        <v>44926</v>
      </c>
      <c r="J24" s="5"/>
      <c r="K24" s="28"/>
    </row>
    <row r="25" spans="1:11" x14ac:dyDescent="0.25">
      <c r="A25" s="4">
        <f t="shared" si="0"/>
        <v>24</v>
      </c>
      <c r="B25" s="5" t="s">
        <v>12</v>
      </c>
      <c r="C25" s="5">
        <v>40032</v>
      </c>
      <c r="D25" s="5">
        <v>2022</v>
      </c>
      <c r="E25" s="5" t="s">
        <v>39</v>
      </c>
      <c r="F25" s="5" t="s">
        <v>13</v>
      </c>
      <c r="G25" s="5" t="s">
        <v>20</v>
      </c>
      <c r="H25" s="5">
        <v>10000</v>
      </c>
      <c r="I25" s="27">
        <v>44926</v>
      </c>
      <c r="J25" s="5"/>
      <c r="K25" s="28"/>
    </row>
    <row r="26" spans="1:11" x14ac:dyDescent="0.25">
      <c r="A26" s="4">
        <f t="shared" si="0"/>
        <v>25</v>
      </c>
      <c r="B26" s="5" t="s">
        <v>12</v>
      </c>
      <c r="C26" s="5">
        <v>42896</v>
      </c>
      <c r="D26" s="5">
        <v>2022</v>
      </c>
      <c r="E26" s="5" t="s">
        <v>39</v>
      </c>
      <c r="F26" s="5" t="s">
        <v>13</v>
      </c>
      <c r="G26" s="5" t="s">
        <v>20</v>
      </c>
      <c r="H26" s="5">
        <v>10000</v>
      </c>
      <c r="I26" s="27">
        <v>44926</v>
      </c>
      <c r="J26" s="5"/>
      <c r="K26" s="28"/>
    </row>
    <row r="27" spans="1:11" x14ac:dyDescent="0.25">
      <c r="A27" s="4">
        <f t="shared" si="0"/>
        <v>26</v>
      </c>
      <c r="B27" s="5" t="s">
        <v>12</v>
      </c>
      <c r="C27" s="5">
        <v>16137</v>
      </c>
      <c r="D27" s="5">
        <v>2017</v>
      </c>
      <c r="E27" s="5" t="s">
        <v>66</v>
      </c>
      <c r="F27" s="5" t="s">
        <v>24</v>
      </c>
      <c r="G27" s="5" t="s">
        <v>20</v>
      </c>
      <c r="H27" s="5">
        <v>1250</v>
      </c>
      <c r="I27" s="27">
        <v>44895</v>
      </c>
      <c r="J27" s="5"/>
      <c r="K27" s="28"/>
    </row>
    <row r="28" spans="1:11" x14ac:dyDescent="0.25">
      <c r="A28" s="4">
        <f t="shared" si="0"/>
        <v>27</v>
      </c>
      <c r="B28" s="5" t="s">
        <v>12</v>
      </c>
      <c r="C28" s="5">
        <v>25559</v>
      </c>
      <c r="D28" s="5">
        <v>2017</v>
      </c>
      <c r="E28" s="5" t="s">
        <v>66</v>
      </c>
      <c r="F28" s="5" t="s">
        <v>13</v>
      </c>
      <c r="G28" s="5" t="s">
        <v>20</v>
      </c>
      <c r="H28" s="5">
        <v>10000</v>
      </c>
      <c r="I28" s="27">
        <v>44895</v>
      </c>
      <c r="J28" s="5"/>
      <c r="K28" s="28"/>
    </row>
    <row r="29" spans="1:11" x14ac:dyDescent="0.25">
      <c r="A29" s="4">
        <f t="shared" si="0"/>
        <v>28</v>
      </c>
      <c r="B29" s="5" t="s">
        <v>12</v>
      </c>
      <c r="C29" s="5">
        <v>30513</v>
      </c>
      <c r="D29" s="5">
        <v>2017</v>
      </c>
      <c r="E29" s="5" t="s">
        <v>66</v>
      </c>
      <c r="F29" s="5" t="s">
        <v>24</v>
      </c>
      <c r="G29" s="5" t="s">
        <v>20</v>
      </c>
      <c r="H29" s="5">
        <v>1250</v>
      </c>
      <c r="I29" s="27">
        <v>44895</v>
      </c>
      <c r="J29" s="5"/>
      <c r="K29" s="28"/>
    </row>
    <row r="30" spans="1:11" x14ac:dyDescent="0.25">
      <c r="A30" s="4">
        <f t="shared" si="0"/>
        <v>29</v>
      </c>
      <c r="B30" s="5" t="s">
        <v>12</v>
      </c>
      <c r="C30" s="5">
        <v>40976</v>
      </c>
      <c r="D30" s="5">
        <v>2017</v>
      </c>
      <c r="E30" s="5" t="s">
        <v>66</v>
      </c>
      <c r="F30" s="5" t="s">
        <v>24</v>
      </c>
      <c r="G30" s="5" t="s">
        <v>20</v>
      </c>
      <c r="H30" s="5">
        <v>2500</v>
      </c>
      <c r="I30" s="27">
        <v>44895</v>
      </c>
      <c r="J30" s="5"/>
      <c r="K30" s="28"/>
    </row>
    <row r="31" spans="1:11" x14ac:dyDescent="0.25">
      <c r="A31" s="4">
        <f t="shared" si="0"/>
        <v>30</v>
      </c>
      <c r="B31" s="5" t="s">
        <v>12</v>
      </c>
      <c r="C31" s="5">
        <v>11036</v>
      </c>
      <c r="D31" s="5">
        <v>2020</v>
      </c>
      <c r="E31" s="5" t="s">
        <v>66</v>
      </c>
      <c r="F31" s="5" t="s">
        <v>24</v>
      </c>
      <c r="G31" s="5" t="s">
        <v>20</v>
      </c>
      <c r="H31" s="5">
        <v>5000</v>
      </c>
      <c r="I31" s="27">
        <v>44895</v>
      </c>
      <c r="J31" s="5"/>
      <c r="K31" s="28"/>
    </row>
    <row r="32" spans="1:11" x14ac:dyDescent="0.25">
      <c r="A32" s="4">
        <f t="shared" si="0"/>
        <v>31</v>
      </c>
      <c r="B32" s="5" t="s">
        <v>12</v>
      </c>
      <c r="C32" s="5">
        <v>11227</v>
      </c>
      <c r="D32" s="5">
        <v>2021</v>
      </c>
      <c r="E32" s="5" t="s">
        <v>66</v>
      </c>
      <c r="F32" s="5" t="s">
        <v>24</v>
      </c>
      <c r="G32" s="5" t="s">
        <v>20</v>
      </c>
      <c r="H32" s="5">
        <v>5000</v>
      </c>
      <c r="I32" s="27">
        <v>44895</v>
      </c>
      <c r="J32" s="5"/>
      <c r="K32" s="28"/>
    </row>
    <row r="33" spans="1:11" x14ac:dyDescent="0.25">
      <c r="A33" s="4">
        <f t="shared" si="0"/>
        <v>32</v>
      </c>
      <c r="B33" s="5" t="s">
        <v>12</v>
      </c>
      <c r="C33" s="5">
        <v>13548</v>
      </c>
      <c r="D33" s="5">
        <v>2021</v>
      </c>
      <c r="E33" s="5" t="s">
        <v>66</v>
      </c>
      <c r="F33" s="5" t="s">
        <v>24</v>
      </c>
      <c r="G33" s="5" t="s">
        <v>20</v>
      </c>
      <c r="H33" s="5">
        <v>5000</v>
      </c>
      <c r="I33" s="27">
        <v>44895</v>
      </c>
      <c r="J33" s="5"/>
      <c r="K33" s="28"/>
    </row>
    <row r="34" spans="1:11" x14ac:dyDescent="0.25">
      <c r="A34" s="4">
        <f t="shared" si="0"/>
        <v>33</v>
      </c>
      <c r="B34" s="5" t="s">
        <v>12</v>
      </c>
      <c r="C34" s="5">
        <v>14307</v>
      </c>
      <c r="D34" s="5">
        <v>2021</v>
      </c>
      <c r="E34" s="5" t="s">
        <v>66</v>
      </c>
      <c r="F34" s="5" t="s">
        <v>24</v>
      </c>
      <c r="G34" s="5" t="s">
        <v>20</v>
      </c>
      <c r="H34" s="5">
        <v>5000</v>
      </c>
      <c r="I34" s="27">
        <v>44895</v>
      </c>
      <c r="J34" s="5"/>
      <c r="K34" s="28"/>
    </row>
    <row r="35" spans="1:11" ht="15.75" thickBot="1" x14ac:dyDescent="0.3">
      <c r="A35" s="4">
        <f t="shared" si="0"/>
        <v>34</v>
      </c>
      <c r="B35" s="30" t="s">
        <v>12</v>
      </c>
      <c r="C35" s="30">
        <v>14853</v>
      </c>
      <c r="D35" s="30">
        <v>2021</v>
      </c>
      <c r="E35" s="30" t="s">
        <v>66</v>
      </c>
      <c r="F35" s="30" t="s">
        <v>24</v>
      </c>
      <c r="G35" s="30" t="s">
        <v>20</v>
      </c>
      <c r="H35" s="30">
        <v>5000</v>
      </c>
      <c r="I35" s="31">
        <v>44895</v>
      </c>
      <c r="J35" s="30"/>
      <c r="K35" s="32"/>
    </row>
    <row r="36" spans="1:11" ht="15.75" thickBot="1" x14ac:dyDescent="0.3">
      <c r="A36" s="49" t="s">
        <v>70</v>
      </c>
      <c r="B36" s="50"/>
      <c r="C36" s="50"/>
      <c r="D36" s="50"/>
      <c r="E36" s="50"/>
      <c r="F36" s="50"/>
      <c r="G36" s="51"/>
      <c r="H36" s="45">
        <f>SUBTOTAL(109,Table12[AMOUNT])</f>
        <v>277000</v>
      </c>
      <c r="I36" s="34"/>
      <c r="J36" s="35"/>
      <c r="K36" s="36"/>
    </row>
  </sheetData>
  <mergeCells count="1">
    <mergeCell ref="A36:G36"/>
  </mergeCells>
  <pageMargins left="0.7" right="0.7" top="0.75" bottom="0.75" header="0.3" footer="0.3"/>
  <pageSetup paperSize="9" scale="92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20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34082</v>
      </c>
      <c r="D2" s="5">
        <v>2022</v>
      </c>
      <c r="E2" s="5" t="s">
        <v>45</v>
      </c>
      <c r="F2" s="5" t="s">
        <v>24</v>
      </c>
      <c r="G2" s="5" t="s">
        <v>15</v>
      </c>
      <c r="H2" s="5">
        <v>5000</v>
      </c>
      <c r="I2" s="27">
        <v>44864</v>
      </c>
      <c r="J2" s="5"/>
      <c r="K2" s="28"/>
    </row>
    <row r="3" spans="1:11" x14ac:dyDescent="0.25">
      <c r="A3" s="4">
        <f t="shared" ref="A3:A25" si="0">A2+1</f>
        <v>2</v>
      </c>
      <c r="B3" s="5" t="s">
        <v>12</v>
      </c>
      <c r="C3" s="5">
        <v>34083</v>
      </c>
      <c r="D3" s="5">
        <v>2022</v>
      </c>
      <c r="E3" s="5" t="s">
        <v>45</v>
      </c>
      <c r="F3" s="5" t="s">
        <v>24</v>
      </c>
      <c r="G3" s="5" t="s">
        <v>15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si="0"/>
        <v>3</v>
      </c>
      <c r="B4" s="5" t="s">
        <v>12</v>
      </c>
      <c r="C4" s="5">
        <v>35770</v>
      </c>
      <c r="D4" s="5">
        <v>2022</v>
      </c>
      <c r="E4" s="5" t="s">
        <v>45</v>
      </c>
      <c r="F4" s="5" t="s">
        <v>24</v>
      </c>
      <c r="G4" s="5" t="s">
        <v>15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38889</v>
      </c>
      <c r="D5" s="5">
        <v>2022</v>
      </c>
      <c r="E5" s="5" t="s">
        <v>45</v>
      </c>
      <c r="F5" s="5" t="s">
        <v>24</v>
      </c>
      <c r="G5" s="5" t="s">
        <v>15</v>
      </c>
      <c r="H5" s="5">
        <v>5000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14187</v>
      </c>
      <c r="D6" s="5">
        <v>2006</v>
      </c>
      <c r="E6" s="5" t="s">
        <v>47</v>
      </c>
      <c r="F6" s="5" t="s">
        <v>24</v>
      </c>
      <c r="G6" s="5" t="s">
        <v>15</v>
      </c>
      <c r="H6" s="5">
        <v>5000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21848</v>
      </c>
      <c r="D7" s="5">
        <v>2008</v>
      </c>
      <c r="E7" s="5" t="s">
        <v>47</v>
      </c>
      <c r="F7" s="5" t="s">
        <v>24</v>
      </c>
      <c r="G7" s="5" t="s">
        <v>15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8140</v>
      </c>
      <c r="D8" s="5">
        <v>2009</v>
      </c>
      <c r="E8" s="5" t="s">
        <v>47</v>
      </c>
      <c r="F8" s="5" t="s">
        <v>24</v>
      </c>
      <c r="G8" s="5" t="s">
        <v>15</v>
      </c>
      <c r="H8" s="5">
        <v>5000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21746</v>
      </c>
      <c r="D9" s="5">
        <v>2009</v>
      </c>
      <c r="E9" s="5" t="s">
        <v>47</v>
      </c>
      <c r="F9" s="5" t="s">
        <v>24</v>
      </c>
      <c r="G9" s="5" t="s">
        <v>15</v>
      </c>
      <c r="H9" s="5">
        <v>5000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26815</v>
      </c>
      <c r="D10" s="5">
        <v>2009</v>
      </c>
      <c r="E10" s="5" t="s">
        <v>47</v>
      </c>
      <c r="F10" s="5" t="s">
        <v>24</v>
      </c>
      <c r="G10" s="5" t="s">
        <v>15</v>
      </c>
      <c r="H10" s="5">
        <v>5000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12674</v>
      </c>
      <c r="D11" s="5">
        <v>2017</v>
      </c>
      <c r="E11" s="5" t="s">
        <v>47</v>
      </c>
      <c r="F11" s="5" t="s">
        <v>24</v>
      </c>
      <c r="G11" s="5" t="s">
        <v>15</v>
      </c>
      <c r="H11" s="5">
        <v>5000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30721</v>
      </c>
      <c r="D12" s="5">
        <v>2021</v>
      </c>
      <c r="E12" s="5" t="s">
        <v>47</v>
      </c>
      <c r="F12" s="5" t="s">
        <v>14</v>
      </c>
      <c r="G12" s="5" t="s">
        <v>15</v>
      </c>
      <c r="H12" s="5">
        <v>12000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31893</v>
      </c>
      <c r="D13" s="5">
        <v>2022</v>
      </c>
      <c r="E13" s="5" t="s">
        <v>47</v>
      </c>
      <c r="F13" s="5" t="s">
        <v>14</v>
      </c>
      <c r="G13" s="5" t="s">
        <v>15</v>
      </c>
      <c r="H13" s="5">
        <v>12000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36369</v>
      </c>
      <c r="D14" s="5">
        <v>2022</v>
      </c>
      <c r="E14" s="5" t="s">
        <v>47</v>
      </c>
      <c r="F14" s="5" t="s">
        <v>24</v>
      </c>
      <c r="G14" s="5" t="s">
        <v>15</v>
      </c>
      <c r="H14" s="5">
        <v>5000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43120</v>
      </c>
      <c r="D15" s="5">
        <v>2022</v>
      </c>
      <c r="E15" s="5" t="s">
        <v>47</v>
      </c>
      <c r="F15" s="5" t="s">
        <v>24</v>
      </c>
      <c r="G15" s="5" t="s">
        <v>15</v>
      </c>
      <c r="H15" s="5">
        <v>5000</v>
      </c>
      <c r="I15" s="27">
        <v>44895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147</v>
      </c>
      <c r="D16" s="5">
        <v>2020</v>
      </c>
      <c r="E16" s="5" t="s">
        <v>39</v>
      </c>
      <c r="F16" s="5" t="s">
        <v>24</v>
      </c>
      <c r="G16" s="5" t="s">
        <v>15</v>
      </c>
      <c r="H16" s="5">
        <v>5000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154</v>
      </c>
      <c r="D17" s="5">
        <v>2020</v>
      </c>
      <c r="E17" s="5" t="s">
        <v>39</v>
      </c>
      <c r="F17" s="5" t="s">
        <v>24</v>
      </c>
      <c r="G17" s="5" t="s">
        <v>15</v>
      </c>
      <c r="H17" s="5">
        <v>5000</v>
      </c>
      <c r="I17" s="27">
        <v>44926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419</v>
      </c>
      <c r="D18" s="5">
        <v>2020</v>
      </c>
      <c r="E18" s="5" t="s">
        <v>39</v>
      </c>
      <c r="F18" s="5" t="s">
        <v>24</v>
      </c>
      <c r="G18" s="5" t="s">
        <v>15</v>
      </c>
      <c r="H18" s="5">
        <v>5000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533</v>
      </c>
      <c r="D19" s="5">
        <v>2020</v>
      </c>
      <c r="E19" s="5" t="s">
        <v>39</v>
      </c>
      <c r="F19" s="5" t="s">
        <v>24</v>
      </c>
      <c r="G19" s="5" t="s">
        <v>15</v>
      </c>
      <c r="H19" s="5">
        <v>5000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31346</v>
      </c>
      <c r="D20" s="5">
        <v>2022</v>
      </c>
      <c r="E20" s="5" t="s">
        <v>39</v>
      </c>
      <c r="F20" s="5" t="s">
        <v>24</v>
      </c>
      <c r="G20" s="5" t="s">
        <v>15</v>
      </c>
      <c r="H20" s="5">
        <v>5000</v>
      </c>
      <c r="I20" s="27">
        <v>44926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31388</v>
      </c>
      <c r="D21" s="5">
        <v>2022</v>
      </c>
      <c r="E21" s="5" t="s">
        <v>39</v>
      </c>
      <c r="F21" s="5" t="s">
        <v>24</v>
      </c>
      <c r="G21" s="5" t="s">
        <v>15</v>
      </c>
      <c r="H21" s="5">
        <v>5000</v>
      </c>
      <c r="I21" s="27">
        <v>44926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41070</v>
      </c>
      <c r="D22" s="5">
        <v>2022</v>
      </c>
      <c r="E22" s="5" t="s">
        <v>39</v>
      </c>
      <c r="F22" s="5" t="s">
        <v>14</v>
      </c>
      <c r="G22" s="5" t="s">
        <v>15</v>
      </c>
      <c r="H22" s="5">
        <v>12000</v>
      </c>
      <c r="I22" s="27">
        <v>44926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41385</v>
      </c>
      <c r="D23" s="5">
        <v>2022</v>
      </c>
      <c r="E23" s="5" t="s">
        <v>39</v>
      </c>
      <c r="F23" s="5" t="s">
        <v>14</v>
      </c>
      <c r="G23" s="5" t="s">
        <v>15</v>
      </c>
      <c r="H23" s="5">
        <v>12000</v>
      </c>
      <c r="I23" s="27">
        <v>44926</v>
      </c>
      <c r="J23" s="5"/>
      <c r="K23" s="28"/>
    </row>
    <row r="24" spans="1:11" x14ac:dyDescent="0.25">
      <c r="A24" s="4">
        <f t="shared" si="0"/>
        <v>23</v>
      </c>
      <c r="B24" s="5" t="s">
        <v>12</v>
      </c>
      <c r="C24" s="5">
        <v>42214</v>
      </c>
      <c r="D24" s="5">
        <v>2022</v>
      </c>
      <c r="E24" s="5" t="s">
        <v>39</v>
      </c>
      <c r="F24" s="5" t="s">
        <v>14</v>
      </c>
      <c r="G24" s="5" t="s">
        <v>15</v>
      </c>
      <c r="H24" s="5">
        <v>12000</v>
      </c>
      <c r="I24" s="27">
        <v>44926</v>
      </c>
      <c r="J24" s="5"/>
      <c r="K24" s="28"/>
    </row>
    <row r="25" spans="1:11" ht="15.75" thickBot="1" x14ac:dyDescent="0.3">
      <c r="A25" s="4">
        <f t="shared" si="0"/>
        <v>24</v>
      </c>
      <c r="B25" s="30" t="s">
        <v>12</v>
      </c>
      <c r="C25" s="30">
        <v>43790</v>
      </c>
      <c r="D25" s="30">
        <v>2022</v>
      </c>
      <c r="E25" s="30" t="s">
        <v>39</v>
      </c>
      <c r="F25" s="30" t="s">
        <v>24</v>
      </c>
      <c r="G25" s="30" t="s">
        <v>15</v>
      </c>
      <c r="H25" s="30">
        <v>5000</v>
      </c>
      <c r="I25" s="31">
        <v>44926</v>
      </c>
      <c r="J25" s="30"/>
      <c r="K25" s="32"/>
    </row>
    <row r="26" spans="1:11" ht="15.75" thickBot="1" x14ac:dyDescent="0.3">
      <c r="A26" s="49" t="s">
        <v>70</v>
      </c>
      <c r="B26" s="50"/>
      <c r="C26" s="50"/>
      <c r="D26" s="50"/>
      <c r="E26" s="50"/>
      <c r="F26" s="50"/>
      <c r="G26" s="51"/>
      <c r="H26" s="45">
        <f>SUBTOTAL(109,Table13[AMOUNT])</f>
        <v>155000</v>
      </c>
      <c r="I26" s="34"/>
      <c r="J26" s="35"/>
      <c r="K26" s="36"/>
    </row>
  </sheetData>
  <mergeCells count="1">
    <mergeCell ref="A26:G26"/>
  </mergeCells>
  <pageMargins left="0.7" right="0.7" top="0.75" bottom="0.75" header="0.3" footer="0.3"/>
  <pageSetup paperSize="9" scale="92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K20" sqref="K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42395</v>
      </c>
      <c r="D2" s="5">
        <v>2022</v>
      </c>
      <c r="E2" s="5" t="s">
        <v>39</v>
      </c>
      <c r="F2" s="5" t="s">
        <v>24</v>
      </c>
      <c r="G2" s="5" t="s">
        <v>17</v>
      </c>
      <c r="H2" s="5">
        <v>5000</v>
      </c>
      <c r="I2" s="27">
        <v>44926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31273</v>
      </c>
      <c r="D3" s="5">
        <v>2010</v>
      </c>
      <c r="E3" s="5" t="s">
        <v>39</v>
      </c>
      <c r="F3" s="5" t="s">
        <v>24</v>
      </c>
      <c r="G3" s="5" t="s">
        <v>17</v>
      </c>
      <c r="H3" s="5">
        <v>5000</v>
      </c>
      <c r="I3" s="27">
        <v>44926</v>
      </c>
      <c r="J3" s="5"/>
      <c r="K3" s="28"/>
    </row>
    <row r="4" spans="1:11" x14ac:dyDescent="0.25">
      <c r="A4" s="4">
        <f t="shared" ref="A4:A21" si="0">A3+1</f>
        <v>3</v>
      </c>
      <c r="B4" s="5" t="s">
        <v>12</v>
      </c>
      <c r="C4" s="5">
        <v>26588</v>
      </c>
      <c r="D4" s="5">
        <v>2022</v>
      </c>
      <c r="E4" s="5" t="s">
        <v>39</v>
      </c>
      <c r="F4" s="5" t="s">
        <v>24</v>
      </c>
      <c r="G4" s="5" t="s">
        <v>17</v>
      </c>
      <c r="H4" s="5">
        <v>5000</v>
      </c>
      <c r="I4" s="27">
        <v>44926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23596</v>
      </c>
      <c r="D5" s="5">
        <v>2003</v>
      </c>
      <c r="E5" s="5" t="s">
        <v>39</v>
      </c>
      <c r="F5" s="5" t="s">
        <v>24</v>
      </c>
      <c r="G5" s="5" t="s">
        <v>17</v>
      </c>
      <c r="H5" s="5">
        <v>5000</v>
      </c>
      <c r="I5" s="27">
        <v>44926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5930</v>
      </c>
      <c r="D6" s="5">
        <v>2018</v>
      </c>
      <c r="E6" s="5" t="s">
        <v>39</v>
      </c>
      <c r="F6" s="5" t="s">
        <v>24</v>
      </c>
      <c r="G6" s="5" t="s">
        <v>17</v>
      </c>
      <c r="H6" s="5">
        <v>5000</v>
      </c>
      <c r="I6" s="27">
        <v>44926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2938</v>
      </c>
      <c r="D7" s="5">
        <v>2019</v>
      </c>
      <c r="E7" s="5" t="s">
        <v>39</v>
      </c>
      <c r="F7" s="5" t="s">
        <v>24</v>
      </c>
      <c r="G7" s="5" t="s">
        <v>17</v>
      </c>
      <c r="H7" s="5">
        <v>5000</v>
      </c>
      <c r="I7" s="27">
        <v>44926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44360</v>
      </c>
      <c r="D8" s="5">
        <v>2022</v>
      </c>
      <c r="E8" s="5" t="s">
        <v>39</v>
      </c>
      <c r="F8" s="5" t="s">
        <v>13</v>
      </c>
      <c r="G8" s="5" t="s">
        <v>17</v>
      </c>
      <c r="H8" s="5">
        <v>10000</v>
      </c>
      <c r="I8" s="27">
        <v>44926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44955</v>
      </c>
      <c r="D9" s="5">
        <v>2022</v>
      </c>
      <c r="E9" s="5" t="s">
        <v>39</v>
      </c>
      <c r="F9" s="5" t="s">
        <v>13</v>
      </c>
      <c r="G9" s="5" t="s">
        <v>17</v>
      </c>
      <c r="H9" s="5">
        <v>10000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36</v>
      </c>
      <c r="C10" s="5">
        <v>42336</v>
      </c>
      <c r="D10" s="5">
        <v>2022</v>
      </c>
      <c r="E10" s="5" t="s">
        <v>39</v>
      </c>
      <c r="F10" s="5" t="s">
        <v>13</v>
      </c>
      <c r="G10" s="5" t="s">
        <v>17</v>
      </c>
      <c r="H10" s="5">
        <v>10000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41197</v>
      </c>
      <c r="D11" s="5">
        <v>2022</v>
      </c>
      <c r="E11" s="5" t="s">
        <v>47</v>
      </c>
      <c r="F11" s="5" t="s">
        <v>13</v>
      </c>
      <c r="G11" s="5" t="s">
        <v>17</v>
      </c>
      <c r="H11" s="5">
        <v>10000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42368</v>
      </c>
      <c r="D12" s="5">
        <v>2022</v>
      </c>
      <c r="E12" s="5" t="s">
        <v>47</v>
      </c>
      <c r="F12" s="5" t="s">
        <v>24</v>
      </c>
      <c r="G12" s="5" t="s">
        <v>17</v>
      </c>
      <c r="H12" s="5">
        <v>5000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26271</v>
      </c>
      <c r="D13" s="5">
        <v>2022</v>
      </c>
      <c r="E13" s="5" t="s">
        <v>47</v>
      </c>
      <c r="F13" s="5" t="s">
        <v>24</v>
      </c>
      <c r="G13" s="5" t="s">
        <v>17</v>
      </c>
      <c r="H13" s="5">
        <v>5000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23501</v>
      </c>
      <c r="D14" s="5">
        <v>2009</v>
      </c>
      <c r="E14" s="5" t="s">
        <v>47</v>
      </c>
      <c r="F14" s="5" t="s">
        <v>24</v>
      </c>
      <c r="G14" s="5" t="s">
        <v>17</v>
      </c>
      <c r="H14" s="5">
        <v>5000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19691</v>
      </c>
      <c r="D15" s="5">
        <v>2010</v>
      </c>
      <c r="E15" s="5" t="s">
        <v>47</v>
      </c>
      <c r="F15" s="5" t="s">
        <v>24</v>
      </c>
      <c r="G15" s="5" t="s">
        <v>17</v>
      </c>
      <c r="H15" s="5">
        <v>5000</v>
      </c>
      <c r="I15" s="27">
        <v>44895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17782</v>
      </c>
      <c r="D16" s="5">
        <v>2022</v>
      </c>
      <c r="E16" s="5" t="s">
        <v>47</v>
      </c>
      <c r="F16" s="5" t="s">
        <v>24</v>
      </c>
      <c r="G16" s="5" t="s">
        <v>17</v>
      </c>
      <c r="H16" s="5">
        <v>5000</v>
      </c>
      <c r="I16" s="27">
        <v>44895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13037</v>
      </c>
      <c r="D17" s="5">
        <v>2020</v>
      </c>
      <c r="E17" s="5" t="s">
        <v>47</v>
      </c>
      <c r="F17" s="5" t="s">
        <v>24</v>
      </c>
      <c r="G17" s="5" t="s">
        <v>17</v>
      </c>
      <c r="H17" s="5">
        <v>5000</v>
      </c>
      <c r="I17" s="27">
        <v>44895</v>
      </c>
      <c r="J17" s="5"/>
      <c r="K17" s="28"/>
    </row>
    <row r="18" spans="1:11" x14ac:dyDescent="0.25">
      <c r="A18" s="4">
        <f t="shared" si="0"/>
        <v>17</v>
      </c>
      <c r="B18" s="5" t="s">
        <v>46</v>
      </c>
      <c r="C18" s="5">
        <v>201</v>
      </c>
      <c r="D18" s="5">
        <v>2006</v>
      </c>
      <c r="E18" s="5" t="s">
        <v>47</v>
      </c>
      <c r="F18" s="5" t="s">
        <v>24</v>
      </c>
      <c r="G18" s="5" t="s">
        <v>17</v>
      </c>
      <c r="H18" s="5">
        <v>5000</v>
      </c>
      <c r="I18" s="27">
        <v>44895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34620</v>
      </c>
      <c r="D19" s="5">
        <v>2022</v>
      </c>
      <c r="E19" s="5" t="s">
        <v>45</v>
      </c>
      <c r="F19" s="5" t="s">
        <v>13</v>
      </c>
      <c r="G19" s="5" t="s">
        <v>17</v>
      </c>
      <c r="H19" s="5">
        <v>10000</v>
      </c>
      <c r="I19" s="27">
        <v>44864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27928</v>
      </c>
      <c r="D20" s="5">
        <v>2021</v>
      </c>
      <c r="E20" s="5" t="s">
        <v>45</v>
      </c>
      <c r="F20" s="5" t="s">
        <v>24</v>
      </c>
      <c r="G20" s="5" t="s">
        <v>17</v>
      </c>
      <c r="H20" s="5">
        <v>5000</v>
      </c>
      <c r="I20" s="27">
        <v>44864</v>
      </c>
      <c r="J20" s="5"/>
      <c r="K20" s="28"/>
    </row>
    <row r="21" spans="1:11" ht="15.75" thickBot="1" x14ac:dyDescent="0.3">
      <c r="A21" s="4">
        <f t="shared" si="0"/>
        <v>20</v>
      </c>
      <c r="B21" s="30" t="s">
        <v>12</v>
      </c>
      <c r="C21" s="30">
        <v>11628</v>
      </c>
      <c r="D21" s="30">
        <v>2021</v>
      </c>
      <c r="E21" s="30" t="s">
        <v>45</v>
      </c>
      <c r="F21" s="30" t="s">
        <v>24</v>
      </c>
      <c r="G21" s="30" t="s">
        <v>17</v>
      </c>
      <c r="H21" s="30">
        <v>5000</v>
      </c>
      <c r="I21" s="31">
        <v>44864</v>
      </c>
      <c r="J21" s="30"/>
      <c r="K21" s="32"/>
    </row>
    <row r="22" spans="1:11" ht="15.75" thickBot="1" x14ac:dyDescent="0.3">
      <c r="A22" s="49" t="s">
        <v>70</v>
      </c>
      <c r="B22" s="50"/>
      <c r="C22" s="50"/>
      <c r="D22" s="50"/>
      <c r="E22" s="50"/>
      <c r="F22" s="50"/>
      <c r="G22" s="51"/>
      <c r="H22" s="45">
        <f>SUBTOTAL(109,Table14[AMOUNT])</f>
        <v>125000</v>
      </c>
      <c r="I22" s="34"/>
      <c r="J22" s="35"/>
      <c r="K22" s="36"/>
    </row>
  </sheetData>
  <mergeCells count="1">
    <mergeCell ref="A22:G22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J18" sqref="J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17102</v>
      </c>
      <c r="D2" s="5">
        <v>2022</v>
      </c>
      <c r="E2" s="5" t="s">
        <v>47</v>
      </c>
      <c r="F2" s="5" t="s">
        <v>24</v>
      </c>
      <c r="G2" s="5" t="s">
        <v>49</v>
      </c>
      <c r="H2" s="5">
        <v>5000</v>
      </c>
      <c r="I2" s="27">
        <v>44895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22323</v>
      </c>
      <c r="D3" s="5">
        <v>2022</v>
      </c>
      <c r="E3" s="5" t="s">
        <v>47</v>
      </c>
      <c r="F3" s="5" t="s">
        <v>24</v>
      </c>
      <c r="G3" s="5" t="s">
        <v>49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14" si="0">A3+1</f>
        <v>3</v>
      </c>
      <c r="B4" s="5" t="s">
        <v>12</v>
      </c>
      <c r="C4" s="5">
        <v>28403</v>
      </c>
      <c r="D4" s="5">
        <v>2022</v>
      </c>
      <c r="E4" s="5" t="s">
        <v>47</v>
      </c>
      <c r="F4" s="5" t="s">
        <v>13</v>
      </c>
      <c r="G4" s="5" t="s">
        <v>49</v>
      </c>
      <c r="H4" s="5">
        <v>10000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41914</v>
      </c>
      <c r="D5" s="5">
        <v>2022</v>
      </c>
      <c r="E5" s="5" t="s">
        <v>47</v>
      </c>
      <c r="F5" s="5" t="s">
        <v>24</v>
      </c>
      <c r="G5" s="5" t="s">
        <v>49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14784</v>
      </c>
      <c r="D6" s="5">
        <v>2017</v>
      </c>
      <c r="E6" s="5" t="s">
        <v>39</v>
      </c>
      <c r="F6" s="5" t="s">
        <v>24</v>
      </c>
      <c r="G6" s="5" t="s">
        <v>49</v>
      </c>
      <c r="H6" s="5">
        <v>5000</v>
      </c>
      <c r="I6" s="27">
        <v>44926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13344</v>
      </c>
      <c r="D7" s="5">
        <v>2021</v>
      </c>
      <c r="E7" s="5" t="s">
        <v>39</v>
      </c>
      <c r="F7" s="5" t="s">
        <v>14</v>
      </c>
      <c r="G7" s="5" t="s">
        <v>49</v>
      </c>
      <c r="H7" s="5">
        <v>12000</v>
      </c>
      <c r="I7" s="27">
        <v>44926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26613</v>
      </c>
      <c r="D8" s="5">
        <v>2021</v>
      </c>
      <c r="E8" s="5" t="s">
        <v>39</v>
      </c>
      <c r="F8" s="5" t="s">
        <v>24</v>
      </c>
      <c r="G8" s="5" t="s">
        <v>49</v>
      </c>
      <c r="H8" s="5">
        <v>5000</v>
      </c>
      <c r="I8" s="27">
        <v>44926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25359</v>
      </c>
      <c r="D9" s="5">
        <v>2022</v>
      </c>
      <c r="E9" s="5" t="s">
        <v>39</v>
      </c>
      <c r="F9" s="5" t="s">
        <v>24</v>
      </c>
      <c r="G9" s="5" t="s">
        <v>49</v>
      </c>
      <c r="H9" s="5">
        <v>5000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25364</v>
      </c>
      <c r="D10" s="5">
        <v>2022</v>
      </c>
      <c r="E10" s="5" t="s">
        <v>39</v>
      </c>
      <c r="F10" s="5" t="s">
        <v>24</v>
      </c>
      <c r="G10" s="5" t="s">
        <v>49</v>
      </c>
      <c r="H10" s="5">
        <v>5000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25440</v>
      </c>
      <c r="D11" s="5">
        <v>2022</v>
      </c>
      <c r="E11" s="5" t="s">
        <v>39</v>
      </c>
      <c r="F11" s="5" t="s">
        <v>24</v>
      </c>
      <c r="G11" s="5" t="s">
        <v>49</v>
      </c>
      <c r="H11" s="5">
        <v>5000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26686</v>
      </c>
      <c r="D12" s="5">
        <v>2022</v>
      </c>
      <c r="E12" s="5" t="s">
        <v>39</v>
      </c>
      <c r="F12" s="5" t="s">
        <v>24</v>
      </c>
      <c r="G12" s="5" t="s">
        <v>49</v>
      </c>
      <c r="H12" s="5">
        <v>5000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37972</v>
      </c>
      <c r="D13" s="5">
        <v>2022</v>
      </c>
      <c r="E13" s="5" t="s">
        <v>39</v>
      </c>
      <c r="F13" s="5" t="s">
        <v>13</v>
      </c>
      <c r="G13" s="5" t="s">
        <v>49</v>
      </c>
      <c r="H13" s="5">
        <v>10000</v>
      </c>
      <c r="I13" s="27">
        <v>44926</v>
      </c>
      <c r="J13" s="5" t="s">
        <v>43</v>
      </c>
      <c r="K13" s="28"/>
    </row>
    <row r="14" spans="1:11" ht="15.75" thickBot="1" x14ac:dyDescent="0.3">
      <c r="A14" s="4">
        <f t="shared" si="0"/>
        <v>13</v>
      </c>
      <c r="B14" s="30" t="s">
        <v>12</v>
      </c>
      <c r="C14" s="30">
        <v>43004</v>
      </c>
      <c r="D14" s="30">
        <v>2022</v>
      </c>
      <c r="E14" s="30" t="s">
        <v>39</v>
      </c>
      <c r="F14" s="30" t="s">
        <v>13</v>
      </c>
      <c r="G14" s="30" t="s">
        <v>49</v>
      </c>
      <c r="H14" s="30">
        <v>10000</v>
      </c>
      <c r="I14" s="31">
        <v>44926</v>
      </c>
      <c r="J14" s="30"/>
      <c r="K14" s="32"/>
    </row>
    <row r="15" spans="1:11" ht="15.75" thickBot="1" x14ac:dyDescent="0.3">
      <c r="A15" s="49" t="s">
        <v>70</v>
      </c>
      <c r="B15" s="50"/>
      <c r="C15" s="50"/>
      <c r="D15" s="50"/>
      <c r="E15" s="50"/>
      <c r="F15" s="50"/>
      <c r="G15" s="51"/>
      <c r="H15" s="45">
        <f>SUBTOTAL(109,Table18[AMOUNT])</f>
        <v>87000</v>
      </c>
      <c r="I15" s="34"/>
      <c r="J15" s="35"/>
      <c r="K15" s="36"/>
    </row>
  </sheetData>
  <mergeCells count="1">
    <mergeCell ref="A15:G15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17" sqref="A17:K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21481</v>
      </c>
      <c r="D2" s="5">
        <v>2005</v>
      </c>
      <c r="E2" s="5" t="s">
        <v>47</v>
      </c>
      <c r="F2" s="5" t="s">
        <v>24</v>
      </c>
      <c r="G2" s="5" t="s">
        <v>19</v>
      </c>
      <c r="H2" s="5">
        <v>5000</v>
      </c>
      <c r="I2" s="27">
        <v>44895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16188</v>
      </c>
      <c r="D3" s="5">
        <v>2010</v>
      </c>
      <c r="E3" s="5" t="s">
        <v>47</v>
      </c>
      <c r="F3" s="5" t="s">
        <v>24</v>
      </c>
      <c r="G3" s="5" t="s">
        <v>19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16" si="0">A3+1</f>
        <v>3</v>
      </c>
      <c r="B4" s="5" t="s">
        <v>12</v>
      </c>
      <c r="C4" s="5">
        <v>20450</v>
      </c>
      <c r="D4" s="5">
        <v>2010</v>
      </c>
      <c r="E4" s="5" t="s">
        <v>47</v>
      </c>
      <c r="F4" s="5" t="s">
        <v>24</v>
      </c>
      <c r="G4" s="5" t="s">
        <v>19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33957</v>
      </c>
      <c r="D5" s="5">
        <v>2022</v>
      </c>
      <c r="E5" s="5" t="s">
        <v>47</v>
      </c>
      <c r="F5" s="5" t="s">
        <v>13</v>
      </c>
      <c r="G5" s="5" t="s">
        <v>19</v>
      </c>
      <c r="H5" s="5">
        <v>10000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34016</v>
      </c>
      <c r="D6" s="5">
        <v>2022</v>
      </c>
      <c r="E6" s="5" t="s">
        <v>47</v>
      </c>
      <c r="F6" s="5" t="s">
        <v>13</v>
      </c>
      <c r="G6" s="5" t="s">
        <v>19</v>
      </c>
      <c r="H6" s="5">
        <v>10000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37986</v>
      </c>
      <c r="D7" s="5">
        <v>2022</v>
      </c>
      <c r="E7" s="5" t="s">
        <v>47</v>
      </c>
      <c r="F7" s="5" t="s">
        <v>13</v>
      </c>
      <c r="G7" s="5" t="s">
        <v>19</v>
      </c>
      <c r="H7" s="5">
        <v>10000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37998</v>
      </c>
      <c r="D8" s="5">
        <v>2022</v>
      </c>
      <c r="E8" s="5" t="s">
        <v>47</v>
      </c>
      <c r="F8" s="5" t="s">
        <v>13</v>
      </c>
      <c r="G8" s="5" t="s">
        <v>19</v>
      </c>
      <c r="H8" s="5">
        <v>10000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31247</v>
      </c>
      <c r="D9" s="5">
        <v>2010</v>
      </c>
      <c r="E9" s="5" t="s">
        <v>39</v>
      </c>
      <c r="F9" s="5" t="s">
        <v>24</v>
      </c>
      <c r="G9" s="5" t="s">
        <v>19</v>
      </c>
      <c r="H9" s="5">
        <v>5000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20303</v>
      </c>
      <c r="D10" s="5">
        <v>2015</v>
      </c>
      <c r="E10" s="5" t="s">
        <v>39</v>
      </c>
      <c r="F10" s="5" t="s">
        <v>24</v>
      </c>
      <c r="G10" s="5" t="s">
        <v>19</v>
      </c>
      <c r="H10" s="5">
        <v>5000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25310</v>
      </c>
      <c r="D11" s="5">
        <v>2022</v>
      </c>
      <c r="E11" s="5" t="s">
        <v>39</v>
      </c>
      <c r="F11" s="5" t="s">
        <v>24</v>
      </c>
      <c r="G11" s="5" t="s">
        <v>19</v>
      </c>
      <c r="H11" s="5">
        <v>5000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25345</v>
      </c>
      <c r="D12" s="5">
        <v>2022</v>
      </c>
      <c r="E12" s="5" t="s">
        <v>39</v>
      </c>
      <c r="F12" s="5" t="s">
        <v>24</v>
      </c>
      <c r="G12" s="5" t="s">
        <v>19</v>
      </c>
      <c r="H12" s="5">
        <v>5000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25462</v>
      </c>
      <c r="D13" s="5">
        <v>2022</v>
      </c>
      <c r="E13" s="5" t="s">
        <v>39</v>
      </c>
      <c r="F13" s="5" t="s">
        <v>24</v>
      </c>
      <c r="G13" s="5" t="s">
        <v>19</v>
      </c>
      <c r="H13" s="5">
        <v>5000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26239</v>
      </c>
      <c r="D14" s="5">
        <v>2022</v>
      </c>
      <c r="E14" s="5" t="s">
        <v>39</v>
      </c>
      <c r="F14" s="5" t="s">
        <v>24</v>
      </c>
      <c r="G14" s="5" t="s">
        <v>19</v>
      </c>
      <c r="H14" s="5">
        <v>5000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28126</v>
      </c>
      <c r="D15" s="5">
        <v>2022</v>
      </c>
      <c r="E15" s="5" t="s">
        <v>39</v>
      </c>
      <c r="F15" s="5" t="s">
        <v>24</v>
      </c>
      <c r="G15" s="5" t="s">
        <v>19</v>
      </c>
      <c r="H15" s="5">
        <v>5000</v>
      </c>
      <c r="I15" s="27">
        <v>44926</v>
      </c>
      <c r="J15" s="5"/>
      <c r="K15" s="28"/>
    </row>
    <row r="16" spans="1:11" ht="15.75" thickBot="1" x14ac:dyDescent="0.3">
      <c r="A16" s="4">
        <f t="shared" si="0"/>
        <v>15</v>
      </c>
      <c r="B16" s="30" t="s">
        <v>12</v>
      </c>
      <c r="C16" s="30">
        <v>44524</v>
      </c>
      <c r="D16" s="30">
        <v>2022</v>
      </c>
      <c r="E16" s="30" t="s">
        <v>39</v>
      </c>
      <c r="F16" s="30" t="s">
        <v>24</v>
      </c>
      <c r="G16" s="30" t="s">
        <v>19</v>
      </c>
      <c r="H16" s="30">
        <v>5000</v>
      </c>
      <c r="I16" s="31">
        <v>44926</v>
      </c>
      <c r="J16" s="30"/>
      <c r="K16" s="32"/>
    </row>
    <row r="17" spans="1:11" ht="15.75" thickBot="1" x14ac:dyDescent="0.3">
      <c r="A17" s="49" t="s">
        <v>70</v>
      </c>
      <c r="B17" s="50"/>
      <c r="C17" s="50"/>
      <c r="D17" s="50"/>
      <c r="E17" s="50"/>
      <c r="F17" s="50"/>
      <c r="G17" s="51"/>
      <c r="H17" s="45">
        <f>SUBTOTAL(109,Table19[AMOUNT])</f>
        <v>95000</v>
      </c>
      <c r="I17" s="34"/>
      <c r="J17" s="35"/>
      <c r="K17" s="36"/>
    </row>
  </sheetData>
  <mergeCells count="1">
    <mergeCell ref="A17:G17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65" workbookViewId="0">
      <selection activeCell="A75" sqref="A75:K75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10" bestFit="1" customWidth="1"/>
    <col min="4" max="4" width="7.7109375" bestFit="1" customWidth="1"/>
    <col min="5" max="5" width="8" bestFit="1" customWidth="1"/>
    <col min="6" max="6" width="28.28515625" bestFit="1" customWidth="1"/>
    <col min="7" max="7" width="9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44</v>
      </c>
      <c r="C2" s="5">
        <v>688</v>
      </c>
      <c r="D2" s="5">
        <v>2007</v>
      </c>
      <c r="E2" s="5" t="s">
        <v>45</v>
      </c>
      <c r="F2" s="5" t="s">
        <v>24</v>
      </c>
      <c r="G2" s="5" t="s">
        <v>16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44</v>
      </c>
      <c r="C3" s="5">
        <v>745</v>
      </c>
      <c r="D3" s="5">
        <v>2007</v>
      </c>
      <c r="E3" s="5" t="s">
        <v>45</v>
      </c>
      <c r="F3" s="5" t="s">
        <v>24</v>
      </c>
      <c r="G3" s="5" t="s">
        <v>16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67" si="0">A3+1</f>
        <v>3</v>
      </c>
      <c r="B4" s="5" t="s">
        <v>44</v>
      </c>
      <c r="C4" s="5">
        <v>959</v>
      </c>
      <c r="D4" s="5">
        <v>2007</v>
      </c>
      <c r="E4" s="5" t="s">
        <v>45</v>
      </c>
      <c r="F4" s="5" t="s">
        <v>24</v>
      </c>
      <c r="G4" s="5" t="s">
        <v>16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6187</v>
      </c>
      <c r="D5" s="5">
        <v>2021</v>
      </c>
      <c r="E5" s="5" t="s">
        <v>45</v>
      </c>
      <c r="F5" s="5" t="s">
        <v>24</v>
      </c>
      <c r="G5" s="5" t="s">
        <v>16</v>
      </c>
      <c r="H5" s="5">
        <v>5000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17282</v>
      </c>
      <c r="D6" s="5">
        <v>2021</v>
      </c>
      <c r="E6" s="5" t="s">
        <v>45</v>
      </c>
      <c r="F6" s="5" t="s">
        <v>24</v>
      </c>
      <c r="G6" s="5" t="s">
        <v>16</v>
      </c>
      <c r="H6" s="5">
        <v>5000</v>
      </c>
      <c r="I6" s="27">
        <v>44864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28898</v>
      </c>
      <c r="D7" s="5">
        <v>2022</v>
      </c>
      <c r="E7" s="5" t="s">
        <v>45</v>
      </c>
      <c r="F7" s="5" t="s">
        <v>24</v>
      </c>
      <c r="G7" s="5" t="s">
        <v>16</v>
      </c>
      <c r="H7" s="5">
        <v>5000</v>
      </c>
      <c r="I7" s="27">
        <v>44864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33395</v>
      </c>
      <c r="D8" s="5">
        <v>2022</v>
      </c>
      <c r="E8" s="5" t="s">
        <v>45</v>
      </c>
      <c r="F8" s="5" t="s">
        <v>13</v>
      </c>
      <c r="G8" s="5" t="s">
        <v>16</v>
      </c>
      <c r="H8" s="5">
        <v>10000</v>
      </c>
      <c r="I8" s="27">
        <v>44864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35321</v>
      </c>
      <c r="D9" s="5">
        <v>2022</v>
      </c>
      <c r="E9" s="5" t="s">
        <v>45</v>
      </c>
      <c r="F9" s="5" t="s">
        <v>14</v>
      </c>
      <c r="G9" s="5" t="s">
        <v>16</v>
      </c>
      <c r="H9" s="5">
        <v>12000</v>
      </c>
      <c r="I9" s="27">
        <v>44864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35633</v>
      </c>
      <c r="D10" s="5">
        <v>2022</v>
      </c>
      <c r="E10" s="5" t="s">
        <v>45</v>
      </c>
      <c r="F10" s="5" t="s">
        <v>24</v>
      </c>
      <c r="G10" s="5" t="s">
        <v>16</v>
      </c>
      <c r="H10" s="5">
        <v>5000</v>
      </c>
      <c r="I10" s="27">
        <v>44864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37439</v>
      </c>
      <c r="D11" s="5">
        <v>2022</v>
      </c>
      <c r="E11" s="5" t="s">
        <v>45</v>
      </c>
      <c r="F11" s="5" t="s">
        <v>24</v>
      </c>
      <c r="G11" s="5" t="s">
        <v>16</v>
      </c>
      <c r="H11" s="5">
        <v>5000</v>
      </c>
      <c r="I11" s="27">
        <v>44864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38319</v>
      </c>
      <c r="D12" s="5">
        <v>2022</v>
      </c>
      <c r="E12" s="5" t="s">
        <v>45</v>
      </c>
      <c r="F12" s="5" t="s">
        <v>24</v>
      </c>
      <c r="G12" s="5" t="s">
        <v>16</v>
      </c>
      <c r="H12" s="5">
        <v>5000</v>
      </c>
      <c r="I12" s="27">
        <v>44864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38320</v>
      </c>
      <c r="D13" s="5">
        <v>2022</v>
      </c>
      <c r="E13" s="5" t="s">
        <v>45</v>
      </c>
      <c r="F13" s="5" t="s">
        <v>24</v>
      </c>
      <c r="G13" s="5" t="s">
        <v>16</v>
      </c>
      <c r="H13" s="5">
        <v>5000</v>
      </c>
      <c r="I13" s="27">
        <v>44864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38323</v>
      </c>
      <c r="D14" s="5">
        <v>2022</v>
      </c>
      <c r="E14" s="5" t="s">
        <v>45</v>
      </c>
      <c r="F14" s="5" t="s">
        <v>24</v>
      </c>
      <c r="G14" s="5" t="s">
        <v>16</v>
      </c>
      <c r="H14" s="5">
        <v>5000</v>
      </c>
      <c r="I14" s="27">
        <v>44864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38332</v>
      </c>
      <c r="D15" s="5">
        <v>2022</v>
      </c>
      <c r="E15" s="5" t="s">
        <v>45</v>
      </c>
      <c r="F15" s="5" t="s">
        <v>24</v>
      </c>
      <c r="G15" s="5" t="s">
        <v>16</v>
      </c>
      <c r="H15" s="5">
        <v>5000</v>
      </c>
      <c r="I15" s="27">
        <v>44864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38371</v>
      </c>
      <c r="D16" s="5">
        <v>2022</v>
      </c>
      <c r="E16" s="5" t="s">
        <v>45</v>
      </c>
      <c r="F16" s="5" t="s">
        <v>24</v>
      </c>
      <c r="G16" s="5" t="s">
        <v>16</v>
      </c>
      <c r="H16" s="5">
        <v>5000</v>
      </c>
      <c r="I16" s="27">
        <v>44864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38491</v>
      </c>
      <c r="D17" s="5">
        <v>2022</v>
      </c>
      <c r="E17" s="5" t="s">
        <v>45</v>
      </c>
      <c r="F17" s="5" t="s">
        <v>24</v>
      </c>
      <c r="G17" s="5" t="s">
        <v>16</v>
      </c>
      <c r="H17" s="5">
        <v>5000</v>
      </c>
      <c r="I17" s="27">
        <v>44864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38970</v>
      </c>
      <c r="D18" s="5">
        <v>2022</v>
      </c>
      <c r="E18" s="5" t="s">
        <v>45</v>
      </c>
      <c r="F18" s="5" t="s">
        <v>24</v>
      </c>
      <c r="G18" s="5" t="s">
        <v>16</v>
      </c>
      <c r="H18" s="5">
        <v>5000</v>
      </c>
      <c r="I18" s="27">
        <v>44864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39100</v>
      </c>
      <c r="D19" s="5">
        <v>2022</v>
      </c>
      <c r="E19" s="5" t="s">
        <v>45</v>
      </c>
      <c r="F19" s="5" t="s">
        <v>24</v>
      </c>
      <c r="G19" s="5" t="s">
        <v>16</v>
      </c>
      <c r="H19" s="5">
        <v>5000</v>
      </c>
      <c r="I19" s="27">
        <v>44864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39109</v>
      </c>
      <c r="D20" s="5">
        <v>2022</v>
      </c>
      <c r="E20" s="5" t="s">
        <v>45</v>
      </c>
      <c r="F20" s="5" t="s">
        <v>24</v>
      </c>
      <c r="G20" s="5" t="s">
        <v>16</v>
      </c>
      <c r="H20" s="5">
        <v>5000</v>
      </c>
      <c r="I20" s="27">
        <v>44864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39178</v>
      </c>
      <c r="D21" s="5">
        <v>2022</v>
      </c>
      <c r="E21" s="5" t="s">
        <v>45</v>
      </c>
      <c r="F21" s="5" t="s">
        <v>24</v>
      </c>
      <c r="G21" s="5" t="s">
        <v>16</v>
      </c>
      <c r="H21" s="5">
        <v>5000</v>
      </c>
      <c r="I21" s="27">
        <v>44864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39201</v>
      </c>
      <c r="D22" s="5">
        <v>2022</v>
      </c>
      <c r="E22" s="5" t="s">
        <v>45</v>
      </c>
      <c r="F22" s="5" t="s">
        <v>24</v>
      </c>
      <c r="G22" s="5" t="s">
        <v>16</v>
      </c>
      <c r="H22" s="5">
        <v>5000</v>
      </c>
      <c r="I22" s="27">
        <v>44864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39337</v>
      </c>
      <c r="D23" s="5">
        <v>2022</v>
      </c>
      <c r="E23" s="5" t="s">
        <v>45</v>
      </c>
      <c r="F23" s="5" t="s">
        <v>24</v>
      </c>
      <c r="G23" s="5" t="s">
        <v>16</v>
      </c>
      <c r="H23" s="5">
        <v>5000</v>
      </c>
      <c r="I23" s="27">
        <v>44864</v>
      </c>
      <c r="J23" s="5"/>
      <c r="K23" s="28"/>
    </row>
    <row r="24" spans="1:11" x14ac:dyDescent="0.25">
      <c r="A24" s="4">
        <f t="shared" si="0"/>
        <v>23</v>
      </c>
      <c r="B24" s="5" t="s">
        <v>12</v>
      </c>
      <c r="C24" s="5">
        <v>39375</v>
      </c>
      <c r="D24" s="5">
        <v>2022</v>
      </c>
      <c r="E24" s="5" t="s">
        <v>45</v>
      </c>
      <c r="F24" s="5" t="s">
        <v>24</v>
      </c>
      <c r="G24" s="5" t="s">
        <v>16</v>
      </c>
      <c r="H24" s="5">
        <v>5000</v>
      </c>
      <c r="I24" s="27">
        <v>44864</v>
      </c>
      <c r="J24" s="5"/>
      <c r="K24" s="28"/>
    </row>
    <row r="25" spans="1:11" x14ac:dyDescent="0.25">
      <c r="A25" s="4">
        <f t="shared" si="0"/>
        <v>24</v>
      </c>
      <c r="B25" s="5" t="s">
        <v>12</v>
      </c>
      <c r="C25" s="5">
        <v>39501</v>
      </c>
      <c r="D25" s="5">
        <v>2022</v>
      </c>
      <c r="E25" s="5" t="s">
        <v>45</v>
      </c>
      <c r="F25" s="5" t="s">
        <v>24</v>
      </c>
      <c r="G25" s="5" t="s">
        <v>16</v>
      </c>
      <c r="H25" s="5">
        <v>5000</v>
      </c>
      <c r="I25" s="27">
        <v>44864</v>
      </c>
      <c r="J25" s="5"/>
      <c r="K25" s="28"/>
    </row>
    <row r="26" spans="1:11" x14ac:dyDescent="0.25">
      <c r="A26" s="4">
        <f t="shared" si="0"/>
        <v>25</v>
      </c>
      <c r="B26" s="5" t="s">
        <v>12</v>
      </c>
      <c r="C26" s="5">
        <v>39504</v>
      </c>
      <c r="D26" s="5">
        <v>2022</v>
      </c>
      <c r="E26" s="5" t="s">
        <v>45</v>
      </c>
      <c r="F26" s="5" t="s">
        <v>24</v>
      </c>
      <c r="G26" s="5" t="s">
        <v>16</v>
      </c>
      <c r="H26" s="5">
        <v>5000</v>
      </c>
      <c r="I26" s="27">
        <v>44864</v>
      </c>
      <c r="J26" s="5"/>
      <c r="K26" s="28"/>
    </row>
    <row r="27" spans="1:11" x14ac:dyDescent="0.25">
      <c r="A27" s="4">
        <f t="shared" si="0"/>
        <v>26</v>
      </c>
      <c r="B27" s="5" t="s">
        <v>12</v>
      </c>
      <c r="C27" s="5">
        <v>39505</v>
      </c>
      <c r="D27" s="5">
        <v>2022</v>
      </c>
      <c r="E27" s="5" t="s">
        <v>45</v>
      </c>
      <c r="F27" s="5" t="s">
        <v>24</v>
      </c>
      <c r="G27" s="5" t="s">
        <v>16</v>
      </c>
      <c r="H27" s="5">
        <v>5000</v>
      </c>
      <c r="I27" s="27">
        <v>44864</v>
      </c>
      <c r="J27" s="5"/>
      <c r="K27" s="28"/>
    </row>
    <row r="28" spans="1:11" x14ac:dyDescent="0.25">
      <c r="A28" s="4">
        <f t="shared" si="0"/>
        <v>27</v>
      </c>
      <c r="B28" s="5" t="s">
        <v>12</v>
      </c>
      <c r="C28" s="5">
        <v>39906</v>
      </c>
      <c r="D28" s="5">
        <v>2022</v>
      </c>
      <c r="E28" s="5" t="s">
        <v>45</v>
      </c>
      <c r="F28" s="5" t="s">
        <v>24</v>
      </c>
      <c r="G28" s="5" t="s">
        <v>16</v>
      </c>
      <c r="H28" s="5">
        <v>5000</v>
      </c>
      <c r="I28" s="27">
        <v>44864</v>
      </c>
      <c r="J28" s="5"/>
      <c r="K28" s="28"/>
    </row>
    <row r="29" spans="1:11" x14ac:dyDescent="0.25">
      <c r="A29" s="4">
        <f t="shared" si="0"/>
        <v>28</v>
      </c>
      <c r="B29" s="5" t="s">
        <v>12</v>
      </c>
      <c r="C29" s="5">
        <v>39967</v>
      </c>
      <c r="D29" s="5">
        <v>2022</v>
      </c>
      <c r="E29" s="5" t="s">
        <v>45</v>
      </c>
      <c r="F29" s="5" t="s">
        <v>24</v>
      </c>
      <c r="G29" s="5" t="s">
        <v>16</v>
      </c>
      <c r="H29" s="5">
        <v>5000</v>
      </c>
      <c r="I29" s="27">
        <v>44864</v>
      </c>
      <c r="J29" s="5"/>
      <c r="K29" s="28"/>
    </row>
    <row r="30" spans="1:11" x14ac:dyDescent="0.25">
      <c r="A30" s="4">
        <f t="shared" si="0"/>
        <v>29</v>
      </c>
      <c r="B30" s="5" t="s">
        <v>12</v>
      </c>
      <c r="C30" s="5">
        <v>39986</v>
      </c>
      <c r="D30" s="5">
        <v>2022</v>
      </c>
      <c r="E30" s="5" t="s">
        <v>45</v>
      </c>
      <c r="F30" s="5" t="s">
        <v>24</v>
      </c>
      <c r="G30" s="5" t="s">
        <v>16</v>
      </c>
      <c r="H30" s="5">
        <v>5000</v>
      </c>
      <c r="I30" s="27">
        <v>44864</v>
      </c>
      <c r="J30" s="5"/>
      <c r="K30" s="28"/>
    </row>
    <row r="31" spans="1:11" x14ac:dyDescent="0.25">
      <c r="A31" s="4">
        <f t="shared" si="0"/>
        <v>30</v>
      </c>
      <c r="B31" s="5" t="s">
        <v>11</v>
      </c>
      <c r="C31" s="5">
        <v>377</v>
      </c>
      <c r="D31" s="5">
        <v>2020</v>
      </c>
      <c r="E31" s="5" t="s">
        <v>47</v>
      </c>
      <c r="F31" s="5" t="s">
        <v>13</v>
      </c>
      <c r="G31" s="5" t="s">
        <v>16</v>
      </c>
      <c r="H31" s="5">
        <v>10000</v>
      </c>
      <c r="I31" s="27">
        <v>44895</v>
      </c>
      <c r="J31" s="5"/>
      <c r="K31" s="28"/>
    </row>
    <row r="32" spans="1:11" x14ac:dyDescent="0.25">
      <c r="A32" s="4">
        <f t="shared" si="0"/>
        <v>31</v>
      </c>
      <c r="B32" s="5" t="s">
        <v>12</v>
      </c>
      <c r="C32" s="5">
        <v>3646</v>
      </c>
      <c r="D32" s="5">
        <v>2017</v>
      </c>
      <c r="E32" s="5" t="s">
        <v>47</v>
      </c>
      <c r="F32" s="5" t="s">
        <v>24</v>
      </c>
      <c r="G32" s="5" t="s">
        <v>16</v>
      </c>
      <c r="H32" s="5">
        <v>5000</v>
      </c>
      <c r="I32" s="27">
        <v>44895</v>
      </c>
      <c r="J32" s="5"/>
      <c r="K32" s="28"/>
    </row>
    <row r="33" spans="1:11" x14ac:dyDescent="0.25">
      <c r="A33" s="4">
        <f t="shared" si="0"/>
        <v>32</v>
      </c>
      <c r="B33" s="5" t="s">
        <v>12</v>
      </c>
      <c r="C33" s="5">
        <v>4791</v>
      </c>
      <c r="D33" s="5">
        <v>2021</v>
      </c>
      <c r="E33" s="5" t="s">
        <v>47</v>
      </c>
      <c r="F33" s="5" t="s">
        <v>24</v>
      </c>
      <c r="G33" s="5" t="s">
        <v>16</v>
      </c>
      <c r="H33" s="5">
        <v>5000</v>
      </c>
      <c r="I33" s="27">
        <v>44895</v>
      </c>
      <c r="J33" s="5"/>
      <c r="K33" s="28"/>
    </row>
    <row r="34" spans="1:11" x14ac:dyDescent="0.25">
      <c r="A34" s="4">
        <f t="shared" si="0"/>
        <v>33</v>
      </c>
      <c r="B34" s="5" t="s">
        <v>12</v>
      </c>
      <c r="C34" s="5">
        <v>10322</v>
      </c>
      <c r="D34" s="5">
        <v>2009</v>
      </c>
      <c r="E34" s="5" t="s">
        <v>47</v>
      </c>
      <c r="F34" s="5" t="s">
        <v>24</v>
      </c>
      <c r="G34" s="5" t="s">
        <v>16</v>
      </c>
      <c r="H34" s="5">
        <v>5000</v>
      </c>
      <c r="I34" s="27">
        <v>44895</v>
      </c>
      <c r="J34" s="5"/>
      <c r="K34" s="28"/>
    </row>
    <row r="35" spans="1:11" x14ac:dyDescent="0.25">
      <c r="A35" s="4">
        <f t="shared" si="0"/>
        <v>34</v>
      </c>
      <c r="B35" s="5" t="s">
        <v>12</v>
      </c>
      <c r="C35" s="5">
        <v>10324</v>
      </c>
      <c r="D35" s="5">
        <v>2009</v>
      </c>
      <c r="E35" s="5" t="s">
        <v>47</v>
      </c>
      <c r="F35" s="5" t="s">
        <v>24</v>
      </c>
      <c r="G35" s="5" t="s">
        <v>16</v>
      </c>
      <c r="H35" s="5">
        <v>5000</v>
      </c>
      <c r="I35" s="27">
        <v>44895</v>
      </c>
      <c r="J35" s="5"/>
      <c r="K35" s="28"/>
    </row>
    <row r="36" spans="1:11" x14ac:dyDescent="0.25">
      <c r="A36" s="4">
        <f t="shared" si="0"/>
        <v>35</v>
      </c>
      <c r="B36" s="5" t="s">
        <v>12</v>
      </c>
      <c r="C36" s="5">
        <v>10402</v>
      </c>
      <c r="D36" s="5">
        <v>2009</v>
      </c>
      <c r="E36" s="5" t="s">
        <v>47</v>
      </c>
      <c r="F36" s="5" t="s">
        <v>24</v>
      </c>
      <c r="G36" s="5" t="s">
        <v>16</v>
      </c>
      <c r="H36" s="5">
        <v>5000</v>
      </c>
      <c r="I36" s="27">
        <v>44895</v>
      </c>
      <c r="J36" s="5"/>
      <c r="K36" s="28"/>
    </row>
    <row r="37" spans="1:11" x14ac:dyDescent="0.25">
      <c r="A37" s="4">
        <f t="shared" si="0"/>
        <v>36</v>
      </c>
      <c r="B37" s="5" t="s">
        <v>12</v>
      </c>
      <c r="C37" s="5">
        <v>10403</v>
      </c>
      <c r="D37" s="5">
        <v>2009</v>
      </c>
      <c r="E37" s="5" t="s">
        <v>47</v>
      </c>
      <c r="F37" s="5" t="s">
        <v>24</v>
      </c>
      <c r="G37" s="5" t="s">
        <v>16</v>
      </c>
      <c r="H37" s="5">
        <v>5000</v>
      </c>
      <c r="I37" s="27">
        <v>44895</v>
      </c>
      <c r="J37" s="5"/>
      <c r="K37" s="28"/>
    </row>
    <row r="38" spans="1:11" x14ac:dyDescent="0.25">
      <c r="A38" s="4">
        <f t="shared" si="0"/>
        <v>37</v>
      </c>
      <c r="B38" s="5" t="s">
        <v>12</v>
      </c>
      <c r="C38" s="5">
        <v>10404</v>
      </c>
      <c r="D38" s="5">
        <v>2009</v>
      </c>
      <c r="E38" s="5" t="s">
        <v>47</v>
      </c>
      <c r="F38" s="5" t="s">
        <v>24</v>
      </c>
      <c r="G38" s="5" t="s">
        <v>16</v>
      </c>
      <c r="H38" s="5">
        <v>5000</v>
      </c>
      <c r="I38" s="27">
        <v>44895</v>
      </c>
      <c r="J38" s="5"/>
      <c r="K38" s="28"/>
    </row>
    <row r="39" spans="1:11" x14ac:dyDescent="0.25">
      <c r="A39" s="4">
        <f t="shared" si="0"/>
        <v>38</v>
      </c>
      <c r="B39" s="5" t="s">
        <v>12</v>
      </c>
      <c r="C39" s="5">
        <v>10406</v>
      </c>
      <c r="D39" s="5">
        <v>2009</v>
      </c>
      <c r="E39" s="5" t="s">
        <v>47</v>
      </c>
      <c r="F39" s="5" t="s">
        <v>24</v>
      </c>
      <c r="G39" s="5" t="s">
        <v>16</v>
      </c>
      <c r="H39" s="5">
        <v>5000</v>
      </c>
      <c r="I39" s="27">
        <v>44895</v>
      </c>
      <c r="J39" s="5"/>
      <c r="K39" s="28"/>
    </row>
    <row r="40" spans="1:11" x14ac:dyDescent="0.25">
      <c r="A40" s="4">
        <f t="shared" si="0"/>
        <v>39</v>
      </c>
      <c r="B40" s="5" t="s">
        <v>12</v>
      </c>
      <c r="C40" s="5">
        <v>16580</v>
      </c>
      <c r="D40" s="5">
        <v>2019</v>
      </c>
      <c r="E40" s="5" t="s">
        <v>47</v>
      </c>
      <c r="F40" s="5" t="s">
        <v>52</v>
      </c>
      <c r="G40" s="5" t="s">
        <v>16</v>
      </c>
      <c r="H40" s="5">
        <v>10000</v>
      </c>
      <c r="I40" s="27">
        <v>44895</v>
      </c>
      <c r="J40" s="5"/>
      <c r="K40" s="28"/>
    </row>
    <row r="41" spans="1:11" x14ac:dyDescent="0.25">
      <c r="A41" s="4">
        <f t="shared" si="0"/>
        <v>40</v>
      </c>
      <c r="B41" s="5" t="s">
        <v>12</v>
      </c>
      <c r="C41" s="5">
        <v>30913</v>
      </c>
      <c r="D41" s="5">
        <v>2022</v>
      </c>
      <c r="E41" s="5" t="s">
        <v>47</v>
      </c>
      <c r="F41" s="5" t="s">
        <v>14</v>
      </c>
      <c r="G41" s="5" t="s">
        <v>16</v>
      </c>
      <c r="H41" s="5">
        <v>12000</v>
      </c>
      <c r="I41" s="27">
        <v>44895</v>
      </c>
      <c r="J41" s="5"/>
      <c r="K41" s="28"/>
    </row>
    <row r="42" spans="1:11" x14ac:dyDescent="0.25">
      <c r="A42" s="4">
        <f t="shared" si="0"/>
        <v>41</v>
      </c>
      <c r="B42" s="5" t="s">
        <v>12</v>
      </c>
      <c r="C42" s="5">
        <v>31961</v>
      </c>
      <c r="D42" s="5">
        <v>2022</v>
      </c>
      <c r="E42" s="5" t="s">
        <v>47</v>
      </c>
      <c r="F42" s="5" t="s">
        <v>14</v>
      </c>
      <c r="G42" s="5" t="s">
        <v>16</v>
      </c>
      <c r="H42" s="5">
        <v>12000</v>
      </c>
      <c r="I42" s="27">
        <v>44895</v>
      </c>
      <c r="J42" s="5"/>
      <c r="K42" s="28"/>
    </row>
    <row r="43" spans="1:11" x14ac:dyDescent="0.25">
      <c r="A43" s="4">
        <f t="shared" si="0"/>
        <v>42</v>
      </c>
      <c r="B43" s="5" t="s">
        <v>12</v>
      </c>
      <c r="C43" s="5">
        <v>40075</v>
      </c>
      <c r="D43" s="5">
        <v>2022</v>
      </c>
      <c r="E43" s="5" t="s">
        <v>47</v>
      </c>
      <c r="F43" s="5" t="s">
        <v>24</v>
      </c>
      <c r="G43" s="5" t="s">
        <v>16</v>
      </c>
      <c r="H43" s="5">
        <v>5000</v>
      </c>
      <c r="I43" s="27">
        <v>44895</v>
      </c>
      <c r="J43" s="5"/>
      <c r="K43" s="28"/>
    </row>
    <row r="44" spans="1:11" x14ac:dyDescent="0.25">
      <c r="A44" s="4">
        <f t="shared" si="0"/>
        <v>43</v>
      </c>
      <c r="B44" s="5" t="s">
        <v>12</v>
      </c>
      <c r="C44" s="5">
        <v>40181</v>
      </c>
      <c r="D44" s="5">
        <v>2022</v>
      </c>
      <c r="E44" s="5" t="s">
        <v>47</v>
      </c>
      <c r="F44" s="5" t="s">
        <v>24</v>
      </c>
      <c r="G44" s="5" t="s">
        <v>16</v>
      </c>
      <c r="H44" s="5">
        <v>5000</v>
      </c>
      <c r="I44" s="27">
        <v>44895</v>
      </c>
      <c r="J44" s="5"/>
      <c r="K44" s="28"/>
    </row>
    <row r="45" spans="1:11" x14ac:dyDescent="0.25">
      <c r="A45" s="4">
        <f t="shared" si="0"/>
        <v>44</v>
      </c>
      <c r="B45" s="5" t="s">
        <v>12</v>
      </c>
      <c r="C45" s="5">
        <v>40202</v>
      </c>
      <c r="D45" s="5">
        <v>2022</v>
      </c>
      <c r="E45" s="5" t="s">
        <v>47</v>
      </c>
      <c r="F45" s="5" t="s">
        <v>24</v>
      </c>
      <c r="G45" s="5" t="s">
        <v>16</v>
      </c>
      <c r="H45" s="5">
        <v>5000</v>
      </c>
      <c r="I45" s="27">
        <v>44895</v>
      </c>
      <c r="J45" s="5"/>
      <c r="K45" s="28"/>
    </row>
    <row r="46" spans="1:11" x14ac:dyDescent="0.25">
      <c r="A46" s="4">
        <f t="shared" si="0"/>
        <v>45</v>
      </c>
      <c r="B46" s="5" t="s">
        <v>12</v>
      </c>
      <c r="C46" s="5">
        <v>40233</v>
      </c>
      <c r="D46" s="5">
        <v>2022</v>
      </c>
      <c r="E46" s="5" t="s">
        <v>47</v>
      </c>
      <c r="F46" s="5" t="s">
        <v>24</v>
      </c>
      <c r="G46" s="5" t="s">
        <v>16</v>
      </c>
      <c r="H46" s="5">
        <v>5000</v>
      </c>
      <c r="I46" s="27">
        <v>44895</v>
      </c>
      <c r="J46" s="5"/>
      <c r="K46" s="28"/>
    </row>
    <row r="47" spans="1:11" x14ac:dyDescent="0.25">
      <c r="A47" s="4">
        <f t="shared" si="0"/>
        <v>46</v>
      </c>
      <c r="B47" s="5" t="s">
        <v>12</v>
      </c>
      <c r="C47" s="5">
        <v>41262</v>
      </c>
      <c r="D47" s="5">
        <v>2022</v>
      </c>
      <c r="E47" s="5" t="s">
        <v>47</v>
      </c>
      <c r="F47" s="5" t="s">
        <v>24</v>
      </c>
      <c r="G47" s="5" t="s">
        <v>16</v>
      </c>
      <c r="H47" s="5">
        <v>5000</v>
      </c>
      <c r="I47" s="27">
        <v>44895</v>
      </c>
      <c r="J47" s="5"/>
      <c r="K47" s="28"/>
    </row>
    <row r="48" spans="1:11" x14ac:dyDescent="0.25">
      <c r="A48" s="4">
        <f t="shared" si="0"/>
        <v>47</v>
      </c>
      <c r="B48" s="5" t="s">
        <v>12</v>
      </c>
      <c r="C48" s="5">
        <v>41689</v>
      </c>
      <c r="D48" s="5">
        <v>2022</v>
      </c>
      <c r="E48" s="5" t="s">
        <v>47</v>
      </c>
      <c r="F48" s="5" t="s">
        <v>24</v>
      </c>
      <c r="G48" s="5" t="s">
        <v>16</v>
      </c>
      <c r="H48" s="5">
        <v>5000</v>
      </c>
      <c r="I48" s="27">
        <v>44895</v>
      </c>
      <c r="J48" s="5"/>
      <c r="K48" s="28"/>
    </row>
    <row r="49" spans="1:11" x14ac:dyDescent="0.25">
      <c r="A49" s="4">
        <f t="shared" si="0"/>
        <v>48</v>
      </c>
      <c r="B49" s="5" t="s">
        <v>12</v>
      </c>
      <c r="C49" s="5">
        <v>42264</v>
      </c>
      <c r="D49" s="5">
        <v>2022</v>
      </c>
      <c r="E49" s="5" t="s">
        <v>47</v>
      </c>
      <c r="F49" s="5" t="s">
        <v>24</v>
      </c>
      <c r="G49" s="5" t="s">
        <v>16</v>
      </c>
      <c r="H49" s="5">
        <v>5000</v>
      </c>
      <c r="I49" s="27">
        <v>44895</v>
      </c>
      <c r="J49" s="5"/>
      <c r="K49" s="28"/>
    </row>
    <row r="50" spans="1:11" x14ac:dyDescent="0.25">
      <c r="A50" s="4">
        <f t="shared" si="0"/>
        <v>49</v>
      </c>
      <c r="B50" s="5" t="s">
        <v>12</v>
      </c>
      <c r="C50" s="5">
        <v>42265</v>
      </c>
      <c r="D50" s="5">
        <v>2022</v>
      </c>
      <c r="E50" s="5" t="s">
        <v>47</v>
      </c>
      <c r="F50" s="5" t="s">
        <v>24</v>
      </c>
      <c r="G50" s="5" t="s">
        <v>16</v>
      </c>
      <c r="H50" s="5">
        <v>5000</v>
      </c>
      <c r="I50" s="27">
        <v>44895</v>
      </c>
      <c r="J50" s="5"/>
      <c r="K50" s="28"/>
    </row>
    <row r="51" spans="1:11" x14ac:dyDescent="0.25">
      <c r="A51" s="4">
        <f t="shared" si="0"/>
        <v>50</v>
      </c>
      <c r="B51" s="5" t="s">
        <v>12</v>
      </c>
      <c r="C51" s="5">
        <v>42272</v>
      </c>
      <c r="D51" s="5">
        <v>2022</v>
      </c>
      <c r="E51" s="5" t="s">
        <v>47</v>
      </c>
      <c r="F51" s="5" t="s">
        <v>24</v>
      </c>
      <c r="G51" s="5" t="s">
        <v>16</v>
      </c>
      <c r="H51" s="5">
        <v>5000</v>
      </c>
      <c r="I51" s="27">
        <v>44895</v>
      </c>
      <c r="J51" s="5"/>
      <c r="K51" s="28"/>
    </row>
    <row r="52" spans="1:11" x14ac:dyDescent="0.25">
      <c r="A52" s="4">
        <f t="shared" si="0"/>
        <v>51</v>
      </c>
      <c r="B52" s="5" t="s">
        <v>12</v>
      </c>
      <c r="C52" s="5">
        <v>42838</v>
      </c>
      <c r="D52" s="5">
        <v>2022</v>
      </c>
      <c r="E52" s="5" t="s">
        <v>47</v>
      </c>
      <c r="F52" s="5" t="s">
        <v>24</v>
      </c>
      <c r="G52" s="5" t="s">
        <v>16</v>
      </c>
      <c r="H52" s="5">
        <v>5000</v>
      </c>
      <c r="I52" s="27">
        <v>44895</v>
      </c>
      <c r="J52" s="5"/>
      <c r="K52" s="28"/>
    </row>
    <row r="53" spans="1:11" x14ac:dyDescent="0.25">
      <c r="A53" s="4">
        <f t="shared" si="0"/>
        <v>52</v>
      </c>
      <c r="B53" s="5" t="s">
        <v>12</v>
      </c>
      <c r="C53" s="5">
        <v>43024</v>
      </c>
      <c r="D53" s="5">
        <v>2022</v>
      </c>
      <c r="E53" s="5" t="s">
        <v>47</v>
      </c>
      <c r="F53" s="5" t="s">
        <v>24</v>
      </c>
      <c r="G53" s="5" t="s">
        <v>16</v>
      </c>
      <c r="H53" s="5">
        <v>5000</v>
      </c>
      <c r="I53" s="27">
        <v>44895</v>
      </c>
      <c r="J53" s="5"/>
      <c r="K53" s="28"/>
    </row>
    <row r="54" spans="1:11" x14ac:dyDescent="0.25">
      <c r="A54" s="4">
        <f t="shared" si="0"/>
        <v>53</v>
      </c>
      <c r="B54" s="5" t="s">
        <v>12</v>
      </c>
      <c r="C54" s="5">
        <v>10058</v>
      </c>
      <c r="D54" s="5">
        <v>2005</v>
      </c>
      <c r="E54" s="5" t="s">
        <v>39</v>
      </c>
      <c r="F54" s="5" t="s">
        <v>24</v>
      </c>
      <c r="G54" s="5" t="s">
        <v>16</v>
      </c>
      <c r="H54" s="5">
        <v>5000</v>
      </c>
      <c r="I54" s="27">
        <v>44926</v>
      </c>
      <c r="J54" s="5"/>
      <c r="K54" s="28"/>
    </row>
    <row r="55" spans="1:11" x14ac:dyDescent="0.25">
      <c r="A55" s="4">
        <f t="shared" si="0"/>
        <v>54</v>
      </c>
      <c r="B55" s="5" t="s">
        <v>12</v>
      </c>
      <c r="C55" s="5">
        <v>10405</v>
      </c>
      <c r="D55" s="5">
        <v>2009</v>
      </c>
      <c r="E55" s="5" t="s">
        <v>39</v>
      </c>
      <c r="F55" s="5" t="s">
        <v>24</v>
      </c>
      <c r="G55" s="5" t="s">
        <v>16</v>
      </c>
      <c r="H55" s="5">
        <v>5000</v>
      </c>
      <c r="I55" s="27">
        <v>44926</v>
      </c>
      <c r="J55" s="5"/>
      <c r="K55" s="28"/>
    </row>
    <row r="56" spans="1:11" x14ac:dyDescent="0.25">
      <c r="A56" s="4">
        <f t="shared" si="0"/>
        <v>55</v>
      </c>
      <c r="B56" s="5" t="s">
        <v>12</v>
      </c>
      <c r="C56" s="5">
        <v>24690</v>
      </c>
      <c r="D56" s="5">
        <v>2022</v>
      </c>
      <c r="E56" s="5" t="s">
        <v>39</v>
      </c>
      <c r="F56" s="5" t="s">
        <v>24</v>
      </c>
      <c r="G56" s="5" t="s">
        <v>16</v>
      </c>
      <c r="H56" s="5">
        <v>5000</v>
      </c>
      <c r="I56" s="27">
        <v>44926</v>
      </c>
      <c r="J56" s="5"/>
      <c r="K56" s="28"/>
    </row>
    <row r="57" spans="1:11" x14ac:dyDescent="0.25">
      <c r="A57" s="4">
        <f t="shared" si="0"/>
        <v>56</v>
      </c>
      <c r="B57" s="5" t="s">
        <v>12</v>
      </c>
      <c r="C57" s="5">
        <v>31337</v>
      </c>
      <c r="D57" s="5">
        <v>2010</v>
      </c>
      <c r="E57" s="5" t="s">
        <v>39</v>
      </c>
      <c r="F57" s="5" t="s">
        <v>24</v>
      </c>
      <c r="G57" s="5" t="s">
        <v>16</v>
      </c>
      <c r="H57" s="5">
        <v>5000</v>
      </c>
      <c r="I57" s="27">
        <v>44926</v>
      </c>
      <c r="J57" s="5"/>
      <c r="K57" s="28"/>
    </row>
    <row r="58" spans="1:11" x14ac:dyDescent="0.25">
      <c r="A58" s="4">
        <f t="shared" si="0"/>
        <v>57</v>
      </c>
      <c r="B58" s="5" t="s">
        <v>12</v>
      </c>
      <c r="C58" s="5">
        <v>39361</v>
      </c>
      <c r="D58" s="5">
        <v>2022</v>
      </c>
      <c r="E58" s="5" t="s">
        <v>39</v>
      </c>
      <c r="F58" s="5" t="s">
        <v>13</v>
      </c>
      <c r="G58" s="5" t="s">
        <v>16</v>
      </c>
      <c r="H58" s="5">
        <v>10000</v>
      </c>
      <c r="I58" s="27">
        <v>44926</v>
      </c>
      <c r="J58" s="5"/>
      <c r="K58" s="28"/>
    </row>
    <row r="59" spans="1:11" x14ac:dyDescent="0.25">
      <c r="A59" s="4">
        <f t="shared" si="0"/>
        <v>58</v>
      </c>
      <c r="B59" s="5" t="s">
        <v>12</v>
      </c>
      <c r="C59" s="5">
        <v>40860</v>
      </c>
      <c r="D59" s="5">
        <v>2022</v>
      </c>
      <c r="E59" s="5" t="s">
        <v>39</v>
      </c>
      <c r="F59" s="5" t="s">
        <v>14</v>
      </c>
      <c r="G59" s="5" t="s">
        <v>16</v>
      </c>
      <c r="H59" s="5">
        <v>12000</v>
      </c>
      <c r="I59" s="27">
        <v>44926</v>
      </c>
      <c r="J59" s="5"/>
      <c r="K59" s="28"/>
    </row>
    <row r="60" spans="1:11" x14ac:dyDescent="0.25">
      <c r="A60" s="4">
        <f t="shared" si="0"/>
        <v>59</v>
      </c>
      <c r="B60" s="5" t="s">
        <v>12</v>
      </c>
      <c r="C60" s="5">
        <v>42753</v>
      </c>
      <c r="D60" s="5">
        <v>2022</v>
      </c>
      <c r="E60" s="5" t="s">
        <v>39</v>
      </c>
      <c r="F60" s="5" t="s">
        <v>14</v>
      </c>
      <c r="G60" s="5" t="s">
        <v>16</v>
      </c>
      <c r="H60" s="5">
        <v>12000</v>
      </c>
      <c r="I60" s="27">
        <v>44926</v>
      </c>
      <c r="J60" s="5"/>
      <c r="K60" s="28"/>
    </row>
    <row r="61" spans="1:11" x14ac:dyDescent="0.25">
      <c r="A61" s="4">
        <f t="shared" si="0"/>
        <v>60</v>
      </c>
      <c r="B61" s="5" t="s">
        <v>12</v>
      </c>
      <c r="C61" s="5">
        <v>43442</v>
      </c>
      <c r="D61" s="5">
        <v>2022</v>
      </c>
      <c r="E61" s="5" t="s">
        <v>39</v>
      </c>
      <c r="F61" s="5" t="s">
        <v>13</v>
      </c>
      <c r="G61" s="5" t="s">
        <v>16</v>
      </c>
      <c r="H61" s="5">
        <v>10000</v>
      </c>
      <c r="I61" s="27">
        <v>44926</v>
      </c>
      <c r="J61" s="5"/>
      <c r="K61" s="28"/>
    </row>
    <row r="62" spans="1:11" x14ac:dyDescent="0.25">
      <c r="A62" s="4">
        <f t="shared" si="0"/>
        <v>61</v>
      </c>
      <c r="B62" s="5" t="s">
        <v>12</v>
      </c>
      <c r="C62" s="5">
        <v>43506</v>
      </c>
      <c r="D62" s="5">
        <v>2022</v>
      </c>
      <c r="E62" s="5" t="s">
        <v>39</v>
      </c>
      <c r="F62" s="5" t="s">
        <v>24</v>
      </c>
      <c r="G62" s="5" t="s">
        <v>16</v>
      </c>
      <c r="H62" s="5">
        <v>5000</v>
      </c>
      <c r="I62" s="27">
        <v>44926</v>
      </c>
      <c r="J62" s="5"/>
      <c r="K62" s="28"/>
    </row>
    <row r="63" spans="1:11" x14ac:dyDescent="0.25">
      <c r="A63" s="4">
        <f t="shared" si="0"/>
        <v>62</v>
      </c>
      <c r="B63" s="5" t="s">
        <v>12</v>
      </c>
      <c r="C63" s="5">
        <v>43979</v>
      </c>
      <c r="D63" s="5">
        <v>2022</v>
      </c>
      <c r="E63" s="5" t="s">
        <v>39</v>
      </c>
      <c r="F63" s="5" t="s">
        <v>24</v>
      </c>
      <c r="G63" s="5" t="s">
        <v>16</v>
      </c>
      <c r="H63" s="5">
        <v>5000</v>
      </c>
      <c r="I63" s="27">
        <v>44926</v>
      </c>
      <c r="J63" s="5"/>
      <c r="K63" s="28"/>
    </row>
    <row r="64" spans="1:11" x14ac:dyDescent="0.25">
      <c r="A64" s="4">
        <f t="shared" si="0"/>
        <v>63</v>
      </c>
      <c r="B64" s="5" t="s">
        <v>12</v>
      </c>
      <c r="C64" s="5">
        <v>43983</v>
      </c>
      <c r="D64" s="5">
        <v>2022</v>
      </c>
      <c r="E64" s="5" t="s">
        <v>39</v>
      </c>
      <c r="F64" s="5" t="s">
        <v>24</v>
      </c>
      <c r="G64" s="5" t="s">
        <v>16</v>
      </c>
      <c r="H64" s="5">
        <v>5000</v>
      </c>
      <c r="I64" s="27">
        <v>44926</v>
      </c>
      <c r="J64" s="5"/>
      <c r="K64" s="28"/>
    </row>
    <row r="65" spans="1:11" x14ac:dyDescent="0.25">
      <c r="A65" s="4">
        <f t="shared" si="0"/>
        <v>64</v>
      </c>
      <c r="B65" s="5" t="s">
        <v>12</v>
      </c>
      <c r="C65" s="5">
        <v>44857</v>
      </c>
      <c r="D65" s="5">
        <v>2022</v>
      </c>
      <c r="E65" s="5" t="s">
        <v>39</v>
      </c>
      <c r="F65" s="5" t="s">
        <v>13</v>
      </c>
      <c r="G65" s="5" t="s">
        <v>16</v>
      </c>
      <c r="H65" s="5">
        <v>10000</v>
      </c>
      <c r="I65" s="27">
        <v>44926</v>
      </c>
      <c r="J65" s="5"/>
      <c r="K65" s="28"/>
    </row>
    <row r="66" spans="1:11" x14ac:dyDescent="0.25">
      <c r="A66" s="4">
        <f t="shared" si="0"/>
        <v>65</v>
      </c>
      <c r="B66" s="5" t="s">
        <v>12</v>
      </c>
      <c r="C66" s="5">
        <v>45213</v>
      </c>
      <c r="D66" s="5">
        <v>2022</v>
      </c>
      <c r="E66" s="5" t="s">
        <v>39</v>
      </c>
      <c r="F66" s="5" t="s">
        <v>13</v>
      </c>
      <c r="G66" s="5" t="s">
        <v>16</v>
      </c>
      <c r="H66" s="5">
        <v>10000</v>
      </c>
      <c r="I66" s="27">
        <v>44926</v>
      </c>
      <c r="J66" s="5"/>
      <c r="K66" s="28"/>
    </row>
    <row r="67" spans="1:11" x14ac:dyDescent="0.25">
      <c r="A67" s="4">
        <f t="shared" si="0"/>
        <v>66</v>
      </c>
      <c r="B67" s="5" t="s">
        <v>12</v>
      </c>
      <c r="C67" s="5">
        <v>45307</v>
      </c>
      <c r="D67" s="5">
        <v>2022</v>
      </c>
      <c r="E67" s="5" t="s">
        <v>39</v>
      </c>
      <c r="F67" s="5" t="s">
        <v>24</v>
      </c>
      <c r="G67" s="5" t="s">
        <v>16</v>
      </c>
      <c r="H67" s="5">
        <v>5000</v>
      </c>
      <c r="I67" s="27">
        <v>44926</v>
      </c>
      <c r="J67" s="5"/>
      <c r="K67" s="28"/>
    </row>
    <row r="68" spans="1:11" x14ac:dyDescent="0.25">
      <c r="A68" s="4">
        <f t="shared" ref="A68:A74" si="1">A67+1</f>
        <v>67</v>
      </c>
      <c r="B68" s="5" t="s">
        <v>12</v>
      </c>
      <c r="C68" s="5">
        <v>45325</v>
      </c>
      <c r="D68" s="5">
        <v>2022</v>
      </c>
      <c r="E68" s="5" t="s">
        <v>39</v>
      </c>
      <c r="F68" s="5" t="s">
        <v>24</v>
      </c>
      <c r="G68" s="5" t="s">
        <v>16</v>
      </c>
      <c r="H68" s="5">
        <v>5000</v>
      </c>
      <c r="I68" s="27">
        <v>44926</v>
      </c>
      <c r="J68" s="5"/>
      <c r="K68" s="28"/>
    </row>
    <row r="69" spans="1:11" x14ac:dyDescent="0.25">
      <c r="A69" s="4">
        <f t="shared" si="1"/>
        <v>68</v>
      </c>
      <c r="B69" s="5" t="s">
        <v>12</v>
      </c>
      <c r="C69" s="5">
        <v>45789</v>
      </c>
      <c r="D69" s="5">
        <v>2022</v>
      </c>
      <c r="E69" s="5" t="s">
        <v>39</v>
      </c>
      <c r="F69" s="5" t="s">
        <v>24</v>
      </c>
      <c r="G69" s="5" t="s">
        <v>16</v>
      </c>
      <c r="H69" s="5">
        <v>5000</v>
      </c>
      <c r="I69" s="27">
        <v>44926</v>
      </c>
      <c r="J69" s="5"/>
      <c r="K69" s="28"/>
    </row>
    <row r="70" spans="1:11" x14ac:dyDescent="0.25">
      <c r="A70" s="4">
        <f t="shared" si="1"/>
        <v>69</v>
      </c>
      <c r="B70" s="5" t="s">
        <v>12</v>
      </c>
      <c r="C70" s="5">
        <v>45928</v>
      </c>
      <c r="D70" s="5">
        <v>2022</v>
      </c>
      <c r="E70" s="5" t="s">
        <v>39</v>
      </c>
      <c r="F70" s="5" t="s">
        <v>24</v>
      </c>
      <c r="G70" s="5" t="s">
        <v>16</v>
      </c>
      <c r="H70" s="5">
        <v>5000</v>
      </c>
      <c r="I70" s="27">
        <v>44926</v>
      </c>
      <c r="J70" s="5"/>
      <c r="K70" s="28"/>
    </row>
    <row r="71" spans="1:11" x14ac:dyDescent="0.25">
      <c r="A71" s="4">
        <f t="shared" si="1"/>
        <v>70</v>
      </c>
      <c r="B71" s="5" t="s">
        <v>12</v>
      </c>
      <c r="C71" s="5">
        <v>46099</v>
      </c>
      <c r="D71" s="5">
        <v>2022</v>
      </c>
      <c r="E71" s="5" t="s">
        <v>39</v>
      </c>
      <c r="F71" s="5" t="s">
        <v>24</v>
      </c>
      <c r="G71" s="5" t="s">
        <v>16</v>
      </c>
      <c r="H71" s="5">
        <v>5000</v>
      </c>
      <c r="I71" s="27">
        <v>44926</v>
      </c>
      <c r="J71" s="5"/>
      <c r="K71" s="28"/>
    </row>
    <row r="72" spans="1:11" x14ac:dyDescent="0.25">
      <c r="A72" s="4">
        <f t="shared" si="1"/>
        <v>71</v>
      </c>
      <c r="B72" s="5" t="s">
        <v>12</v>
      </c>
      <c r="C72" s="5">
        <v>46259</v>
      </c>
      <c r="D72" s="5">
        <v>2022</v>
      </c>
      <c r="E72" s="5" t="s">
        <v>39</v>
      </c>
      <c r="F72" s="5" t="s">
        <v>24</v>
      </c>
      <c r="G72" s="5" t="s">
        <v>16</v>
      </c>
      <c r="H72" s="5">
        <v>5000</v>
      </c>
      <c r="I72" s="27">
        <v>44926</v>
      </c>
      <c r="J72" s="5"/>
      <c r="K72" s="28"/>
    </row>
    <row r="73" spans="1:11" x14ac:dyDescent="0.25">
      <c r="A73" s="4">
        <f t="shared" si="1"/>
        <v>72</v>
      </c>
      <c r="B73" s="5" t="s">
        <v>12</v>
      </c>
      <c r="C73" s="5" t="s">
        <v>64</v>
      </c>
      <c r="D73" s="5" t="s">
        <v>65</v>
      </c>
      <c r="E73" s="5" t="s">
        <v>54</v>
      </c>
      <c r="F73" s="5" t="s">
        <v>58</v>
      </c>
      <c r="G73" s="5" t="s">
        <v>16</v>
      </c>
      <c r="H73" s="5">
        <v>10000</v>
      </c>
      <c r="I73" s="27">
        <v>44895</v>
      </c>
      <c r="J73" s="5"/>
      <c r="K73" s="28"/>
    </row>
    <row r="74" spans="1:11" ht="15.75" thickBot="1" x14ac:dyDescent="0.3">
      <c r="A74" s="4">
        <f t="shared" si="1"/>
        <v>73</v>
      </c>
      <c r="B74" s="30" t="s">
        <v>53</v>
      </c>
      <c r="C74" s="30" t="s">
        <v>53</v>
      </c>
      <c r="D74" s="30"/>
      <c r="E74" s="30" t="s">
        <v>54</v>
      </c>
      <c r="F74" s="30" t="s">
        <v>55</v>
      </c>
      <c r="G74" s="30" t="s">
        <v>16</v>
      </c>
      <c r="H74" s="30">
        <v>10000</v>
      </c>
      <c r="I74" s="31">
        <v>44895</v>
      </c>
      <c r="J74" s="30"/>
      <c r="K74" s="32"/>
    </row>
    <row r="75" spans="1:11" ht="15.75" thickBot="1" x14ac:dyDescent="0.3">
      <c r="A75" s="49" t="s">
        <v>70</v>
      </c>
      <c r="B75" s="50"/>
      <c r="C75" s="50"/>
      <c r="D75" s="50"/>
      <c r="E75" s="50"/>
      <c r="F75" s="50"/>
      <c r="G75" s="51"/>
      <c r="H75" s="45">
        <f>SUBTOTAL(109,Table20[AMOUNT])</f>
        <v>445000</v>
      </c>
      <c r="I75" s="34"/>
      <c r="J75" s="35"/>
      <c r="K75" s="36"/>
    </row>
  </sheetData>
  <mergeCells count="1">
    <mergeCell ref="A75:G75"/>
  </mergeCells>
  <pageMargins left="0.7" right="0.7" top="0.75" bottom="0.75" header="0.3" footer="0.3"/>
  <pageSetup paperSize="9" scale="84" fitToHeight="2" orientation="landscape" r:id="rId1"/>
  <headerFoot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9" workbookViewId="0">
      <selection activeCell="J25" sqref="J25"/>
    </sheetView>
  </sheetViews>
  <sheetFormatPr defaultRowHeight="15" x14ac:dyDescent="0.25"/>
  <cols>
    <col min="1" max="1" width="23.7109375" bestFit="1" customWidth="1"/>
    <col min="2" max="2" width="16.85546875" bestFit="1" customWidth="1"/>
  </cols>
  <sheetData>
    <row r="3" spans="1:2" x14ac:dyDescent="0.25">
      <c r="A3" s="17" t="s">
        <v>67</v>
      </c>
      <c r="B3" t="s">
        <v>69</v>
      </c>
    </row>
    <row r="4" spans="1:2" x14ac:dyDescent="0.25">
      <c r="A4" s="18" t="s">
        <v>28</v>
      </c>
      <c r="B4" s="19">
        <v>37</v>
      </c>
    </row>
    <row r="5" spans="1:2" x14ac:dyDescent="0.25">
      <c r="A5" s="18" t="s">
        <v>51</v>
      </c>
      <c r="B5" s="19">
        <v>1</v>
      </c>
    </row>
    <row r="6" spans="1:2" x14ac:dyDescent="0.25">
      <c r="A6" s="18" t="s">
        <v>38</v>
      </c>
      <c r="B6" s="19">
        <v>2</v>
      </c>
    </row>
    <row r="7" spans="1:2" x14ac:dyDescent="0.25">
      <c r="A7" s="18" t="s">
        <v>31</v>
      </c>
      <c r="B7" s="19">
        <v>9</v>
      </c>
    </row>
    <row r="8" spans="1:2" x14ac:dyDescent="0.25">
      <c r="A8" s="18" t="s">
        <v>33</v>
      </c>
      <c r="B8" s="19">
        <v>15</v>
      </c>
    </row>
    <row r="9" spans="1:2" x14ac:dyDescent="0.25">
      <c r="A9" s="18" t="s">
        <v>42</v>
      </c>
      <c r="B9" s="19">
        <v>7</v>
      </c>
    </row>
    <row r="10" spans="1:2" x14ac:dyDescent="0.25">
      <c r="A10" s="18" t="s">
        <v>41</v>
      </c>
      <c r="B10" s="19">
        <v>4</v>
      </c>
    </row>
    <row r="11" spans="1:2" x14ac:dyDescent="0.25">
      <c r="A11" s="18" t="s">
        <v>48</v>
      </c>
      <c r="B11" s="19">
        <v>1</v>
      </c>
    </row>
    <row r="12" spans="1:2" x14ac:dyDescent="0.25">
      <c r="A12" s="18" t="s">
        <v>23</v>
      </c>
      <c r="B12" s="19">
        <v>59</v>
      </c>
    </row>
    <row r="13" spans="1:2" x14ac:dyDescent="0.25">
      <c r="A13" s="18" t="s">
        <v>35</v>
      </c>
      <c r="B13" s="19">
        <v>3</v>
      </c>
    </row>
    <row r="14" spans="1:2" x14ac:dyDescent="0.25">
      <c r="A14" s="18" t="s">
        <v>20</v>
      </c>
      <c r="B14" s="19">
        <v>34</v>
      </c>
    </row>
    <row r="15" spans="1:2" x14ac:dyDescent="0.25">
      <c r="A15" s="18" t="s">
        <v>15</v>
      </c>
      <c r="B15" s="19">
        <v>24</v>
      </c>
    </row>
    <row r="16" spans="1:2" x14ac:dyDescent="0.25">
      <c r="A16" s="18" t="s">
        <v>17</v>
      </c>
      <c r="B16" s="19">
        <v>20</v>
      </c>
    </row>
    <row r="17" spans="1:2" x14ac:dyDescent="0.25">
      <c r="A17" s="18" t="s">
        <v>49</v>
      </c>
      <c r="B17" s="19">
        <v>13</v>
      </c>
    </row>
    <row r="18" spans="1:2" x14ac:dyDescent="0.25">
      <c r="A18" s="18" t="s">
        <v>19</v>
      </c>
      <c r="B18" s="19">
        <v>15</v>
      </c>
    </row>
    <row r="19" spans="1:2" x14ac:dyDescent="0.25">
      <c r="A19" s="18" t="s">
        <v>16</v>
      </c>
      <c r="B19" s="19">
        <v>73</v>
      </c>
    </row>
    <row r="20" spans="1:2" x14ac:dyDescent="0.25">
      <c r="A20" s="18" t="s">
        <v>18</v>
      </c>
      <c r="B20" s="19">
        <v>2</v>
      </c>
    </row>
    <row r="21" spans="1:2" x14ac:dyDescent="0.25">
      <c r="A21" s="18" t="s">
        <v>30</v>
      </c>
      <c r="B21" s="19">
        <v>17</v>
      </c>
    </row>
    <row r="22" spans="1:2" x14ac:dyDescent="0.25">
      <c r="A22" s="18" t="s">
        <v>22</v>
      </c>
      <c r="B22" s="19">
        <v>19</v>
      </c>
    </row>
    <row r="23" spans="1:2" x14ac:dyDescent="0.25">
      <c r="A23" s="18" t="s">
        <v>26</v>
      </c>
      <c r="B23" s="19">
        <v>22</v>
      </c>
    </row>
    <row r="24" spans="1:2" x14ac:dyDescent="0.25">
      <c r="A24" s="18" t="s">
        <v>34</v>
      </c>
      <c r="B24" s="19">
        <v>32</v>
      </c>
    </row>
    <row r="25" spans="1:2" x14ac:dyDescent="0.25">
      <c r="A25" s="18" t="s">
        <v>25</v>
      </c>
      <c r="B25" s="19">
        <v>20</v>
      </c>
    </row>
    <row r="26" spans="1:2" x14ac:dyDescent="0.25">
      <c r="A26" s="18" t="s">
        <v>21</v>
      </c>
      <c r="B26" s="19">
        <v>7</v>
      </c>
    </row>
    <row r="27" spans="1:2" x14ac:dyDescent="0.25">
      <c r="A27" s="18" t="s">
        <v>27</v>
      </c>
      <c r="B27" s="19">
        <v>11</v>
      </c>
    </row>
    <row r="28" spans="1:2" x14ac:dyDescent="0.25">
      <c r="A28" s="18" t="s">
        <v>50</v>
      </c>
      <c r="B28" s="19">
        <v>2</v>
      </c>
    </row>
    <row r="29" spans="1:2" x14ac:dyDescent="0.25">
      <c r="A29" s="18" t="s">
        <v>40</v>
      </c>
      <c r="B29" s="19">
        <v>2</v>
      </c>
    </row>
    <row r="30" spans="1:2" x14ac:dyDescent="0.25">
      <c r="A30" s="18" t="s">
        <v>29</v>
      </c>
      <c r="B30" s="19">
        <v>8</v>
      </c>
    </row>
    <row r="31" spans="1:2" x14ac:dyDescent="0.25">
      <c r="A31" s="18" t="s">
        <v>78</v>
      </c>
      <c r="B31" s="19">
        <v>1</v>
      </c>
    </row>
    <row r="32" spans="1:2" x14ac:dyDescent="0.25">
      <c r="A32" s="18" t="s">
        <v>68</v>
      </c>
      <c r="B32" s="19">
        <v>460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A4" sqref="A4:K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10" bestFit="1" customWidth="1"/>
    <col min="7" max="7" width="16.28515625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8" t="s">
        <v>10</v>
      </c>
    </row>
    <row r="2" spans="1:11" x14ac:dyDescent="0.25">
      <c r="A2" s="4">
        <v>1</v>
      </c>
      <c r="B2" s="5" t="s">
        <v>12</v>
      </c>
      <c r="C2" s="5">
        <v>39555</v>
      </c>
      <c r="D2" s="5">
        <v>2022</v>
      </c>
      <c r="E2" s="5" t="s">
        <v>47</v>
      </c>
      <c r="F2" s="5" t="s">
        <v>24</v>
      </c>
      <c r="G2" s="5" t="s">
        <v>18</v>
      </c>
      <c r="H2" s="5">
        <v>5000</v>
      </c>
      <c r="I2" s="27">
        <v>44895</v>
      </c>
      <c r="J2" s="5"/>
      <c r="K2" s="28"/>
    </row>
    <row r="3" spans="1:11" ht="15.75" thickBot="1" x14ac:dyDescent="0.3">
      <c r="A3" s="29">
        <v>2</v>
      </c>
      <c r="B3" s="30" t="s">
        <v>12</v>
      </c>
      <c r="C3" s="30">
        <v>26727</v>
      </c>
      <c r="D3" s="30">
        <v>2022</v>
      </c>
      <c r="E3" s="30" t="s">
        <v>39</v>
      </c>
      <c r="F3" s="30" t="s">
        <v>24</v>
      </c>
      <c r="G3" s="30" t="s">
        <v>18</v>
      </c>
      <c r="H3" s="30">
        <v>5000</v>
      </c>
      <c r="I3" s="31">
        <v>44926</v>
      </c>
      <c r="J3" s="30"/>
      <c r="K3" s="32"/>
    </row>
    <row r="4" spans="1:11" ht="15.75" thickBot="1" x14ac:dyDescent="0.3">
      <c r="A4" s="49" t="s">
        <v>70</v>
      </c>
      <c r="B4" s="50"/>
      <c r="C4" s="50"/>
      <c r="D4" s="50"/>
      <c r="E4" s="50"/>
      <c r="F4" s="50"/>
      <c r="G4" s="51"/>
      <c r="H4" s="45">
        <f>SUBTOTAL(109,Table21[AMOUNT])</f>
        <v>10000</v>
      </c>
      <c r="I4" s="34"/>
      <c r="J4" s="35"/>
      <c r="K4" s="36"/>
    </row>
  </sheetData>
  <mergeCells count="1">
    <mergeCell ref="A4:G4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selection activeCell="A19" sqref="A19:K1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2986</v>
      </c>
      <c r="D2" s="5">
        <v>2021</v>
      </c>
      <c r="E2" s="5" t="s">
        <v>45</v>
      </c>
      <c r="F2" s="5" t="s">
        <v>24</v>
      </c>
      <c r="G2" s="5" t="s">
        <v>30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32252</v>
      </c>
      <c r="D3" s="5">
        <v>2022</v>
      </c>
      <c r="E3" s="5" t="s">
        <v>45</v>
      </c>
      <c r="F3" s="5" t="s">
        <v>13</v>
      </c>
      <c r="G3" s="5" t="s">
        <v>30</v>
      </c>
      <c r="H3" s="5">
        <v>10000</v>
      </c>
      <c r="I3" s="27">
        <v>44864</v>
      </c>
      <c r="J3" s="5"/>
      <c r="K3" s="28"/>
    </row>
    <row r="4" spans="1:11" x14ac:dyDescent="0.25">
      <c r="A4" s="4">
        <f t="shared" ref="A4:A18" si="0">A3+1</f>
        <v>3</v>
      </c>
      <c r="B4" s="5" t="s">
        <v>32</v>
      </c>
      <c r="C4" s="5">
        <v>642</v>
      </c>
      <c r="D4" s="5">
        <v>2006</v>
      </c>
      <c r="E4" s="5" t="s">
        <v>47</v>
      </c>
      <c r="F4" s="5" t="s">
        <v>24</v>
      </c>
      <c r="G4" s="5" t="s">
        <v>30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23802</v>
      </c>
      <c r="D5" s="5">
        <v>2007</v>
      </c>
      <c r="E5" s="5" t="s">
        <v>47</v>
      </c>
      <c r="F5" s="5" t="s">
        <v>24</v>
      </c>
      <c r="G5" s="5" t="s">
        <v>30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10584</v>
      </c>
      <c r="D6" s="5">
        <v>2010</v>
      </c>
      <c r="E6" s="5" t="s">
        <v>47</v>
      </c>
      <c r="F6" s="5" t="s">
        <v>24</v>
      </c>
      <c r="G6" s="5" t="s">
        <v>30</v>
      </c>
      <c r="H6" s="5">
        <v>5000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8439</v>
      </c>
      <c r="D7" s="5">
        <v>2022</v>
      </c>
      <c r="E7" s="5" t="s">
        <v>47</v>
      </c>
      <c r="F7" s="5" t="s">
        <v>24</v>
      </c>
      <c r="G7" s="5" t="s">
        <v>30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18976</v>
      </c>
      <c r="D8" s="5">
        <v>2022</v>
      </c>
      <c r="E8" s="5" t="s">
        <v>47</v>
      </c>
      <c r="F8" s="5" t="s">
        <v>24</v>
      </c>
      <c r="G8" s="5" t="s">
        <v>30</v>
      </c>
      <c r="H8" s="5">
        <v>5000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32</v>
      </c>
      <c r="C9" s="5">
        <v>77</v>
      </c>
      <c r="D9" s="5">
        <v>2005</v>
      </c>
      <c r="E9" s="5" t="s">
        <v>39</v>
      </c>
      <c r="F9" s="5" t="s">
        <v>24</v>
      </c>
      <c r="G9" s="5" t="s">
        <v>30</v>
      </c>
      <c r="H9" s="5">
        <v>5000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25407</v>
      </c>
      <c r="D10" s="5">
        <v>2010</v>
      </c>
      <c r="E10" s="5" t="s">
        <v>39</v>
      </c>
      <c r="F10" s="5" t="s">
        <v>24</v>
      </c>
      <c r="G10" s="5" t="s">
        <v>30</v>
      </c>
      <c r="H10" s="5">
        <v>5000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11</v>
      </c>
      <c r="C11" s="5">
        <v>1747</v>
      </c>
      <c r="D11" s="5">
        <v>2022</v>
      </c>
      <c r="E11" s="5" t="s">
        <v>39</v>
      </c>
      <c r="F11" s="5" t="s">
        <v>13</v>
      </c>
      <c r="G11" s="5" t="s">
        <v>30</v>
      </c>
      <c r="H11" s="5">
        <v>10000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11</v>
      </c>
      <c r="C12" s="5">
        <v>1834</v>
      </c>
      <c r="D12" s="5">
        <v>2022</v>
      </c>
      <c r="E12" s="5" t="s">
        <v>39</v>
      </c>
      <c r="F12" s="5" t="s">
        <v>13</v>
      </c>
      <c r="G12" s="5" t="s">
        <v>30</v>
      </c>
      <c r="H12" s="5">
        <v>10000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11</v>
      </c>
      <c r="C13" s="5">
        <v>1835</v>
      </c>
      <c r="D13" s="5">
        <v>2022</v>
      </c>
      <c r="E13" s="5" t="s">
        <v>39</v>
      </c>
      <c r="F13" s="5" t="s">
        <v>13</v>
      </c>
      <c r="G13" s="5" t="s">
        <v>30</v>
      </c>
      <c r="H13" s="5">
        <v>10000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25355</v>
      </c>
      <c r="D14" s="5">
        <v>2022</v>
      </c>
      <c r="E14" s="5" t="s">
        <v>39</v>
      </c>
      <c r="F14" s="5" t="s">
        <v>24</v>
      </c>
      <c r="G14" s="5" t="s">
        <v>30</v>
      </c>
      <c r="H14" s="5">
        <v>5000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25520</v>
      </c>
      <c r="D15" s="5">
        <v>2022</v>
      </c>
      <c r="E15" s="5" t="s">
        <v>39</v>
      </c>
      <c r="F15" s="5" t="s">
        <v>24</v>
      </c>
      <c r="G15" s="5" t="s">
        <v>30</v>
      </c>
      <c r="H15" s="5">
        <v>5000</v>
      </c>
      <c r="I15" s="27">
        <v>44926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25535</v>
      </c>
      <c r="D16" s="5">
        <v>2022</v>
      </c>
      <c r="E16" s="5" t="s">
        <v>39</v>
      </c>
      <c r="F16" s="5" t="s">
        <v>24</v>
      </c>
      <c r="G16" s="5" t="s">
        <v>30</v>
      </c>
      <c r="H16" s="5">
        <v>5000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25612</v>
      </c>
      <c r="D17" s="5">
        <v>2022</v>
      </c>
      <c r="E17" s="5" t="s">
        <v>39</v>
      </c>
      <c r="F17" s="5" t="s">
        <v>24</v>
      </c>
      <c r="G17" s="5" t="s">
        <v>30</v>
      </c>
      <c r="H17" s="5">
        <v>5000</v>
      </c>
      <c r="I17" s="27">
        <v>44926</v>
      </c>
      <c r="J17" s="5"/>
      <c r="K17" s="28"/>
    </row>
    <row r="18" spans="1:11" ht="15.75" thickBot="1" x14ac:dyDescent="0.3">
      <c r="A18" s="4">
        <f t="shared" si="0"/>
        <v>17</v>
      </c>
      <c r="B18" s="30" t="s">
        <v>12</v>
      </c>
      <c r="C18" s="30">
        <v>42046</v>
      </c>
      <c r="D18" s="30">
        <v>2022</v>
      </c>
      <c r="E18" s="30" t="s">
        <v>39</v>
      </c>
      <c r="F18" s="30" t="s">
        <v>24</v>
      </c>
      <c r="G18" s="30" t="s">
        <v>30</v>
      </c>
      <c r="H18" s="30">
        <v>5000</v>
      </c>
      <c r="I18" s="31">
        <v>44926</v>
      </c>
      <c r="J18" s="30"/>
      <c r="K18" s="32"/>
    </row>
    <row r="19" spans="1:11" ht="15.75" thickBot="1" x14ac:dyDescent="0.3">
      <c r="A19" s="49" t="s">
        <v>70</v>
      </c>
      <c r="B19" s="50"/>
      <c r="C19" s="50"/>
      <c r="D19" s="50"/>
      <c r="E19" s="50"/>
      <c r="F19" s="50"/>
      <c r="G19" s="51"/>
      <c r="H19" s="45">
        <f>SUBTOTAL(109,Table22[AMOUNT])</f>
        <v>105000</v>
      </c>
      <c r="I19" s="34"/>
      <c r="J19" s="35"/>
      <c r="K19" s="36"/>
    </row>
  </sheetData>
  <mergeCells count="1">
    <mergeCell ref="A19:G19"/>
  </mergeCells>
  <pageMargins left="0.7" right="0.7" top="0.75" bottom="0.75" header="0.3" footer="0.3"/>
  <pageSetup paperSize="9" scale="98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9" bestFit="1" customWidth="1"/>
    <col min="3" max="3" width="22.28515625" bestFit="1" customWidth="1"/>
    <col min="4" max="4" width="7.7109375" bestFit="1" customWidth="1"/>
    <col min="5" max="5" width="8" bestFit="1" customWidth="1"/>
    <col min="6" max="6" width="12.710937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44</v>
      </c>
      <c r="C2" s="5">
        <v>1016</v>
      </c>
      <c r="D2" s="5">
        <v>2018</v>
      </c>
      <c r="E2" s="5" t="s">
        <v>45</v>
      </c>
      <c r="F2" s="5" t="s">
        <v>24</v>
      </c>
      <c r="G2" s="5" t="s">
        <v>22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25128</v>
      </c>
      <c r="D3" s="5">
        <v>2006</v>
      </c>
      <c r="E3" s="5" t="s">
        <v>47</v>
      </c>
      <c r="F3" s="5" t="s">
        <v>24</v>
      </c>
      <c r="G3" s="5" t="s">
        <v>22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19" si="0">A3+1</f>
        <v>3</v>
      </c>
      <c r="B4" s="5" t="s">
        <v>12</v>
      </c>
      <c r="C4" s="5">
        <v>5447</v>
      </c>
      <c r="D4" s="5">
        <v>2014</v>
      </c>
      <c r="E4" s="5" t="s">
        <v>47</v>
      </c>
      <c r="F4" s="5" t="s">
        <v>24</v>
      </c>
      <c r="G4" s="5" t="s">
        <v>22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21875</v>
      </c>
      <c r="D5" s="5">
        <v>2019</v>
      </c>
      <c r="E5" s="5" t="s">
        <v>47</v>
      </c>
      <c r="F5" s="5" t="s">
        <v>24</v>
      </c>
      <c r="G5" s="5" t="s">
        <v>22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37477</v>
      </c>
      <c r="D6" s="5">
        <v>2022</v>
      </c>
      <c r="E6" s="5" t="s">
        <v>47</v>
      </c>
      <c r="F6" s="5" t="s">
        <v>14</v>
      </c>
      <c r="G6" s="5" t="s">
        <v>22</v>
      </c>
      <c r="H6" s="5">
        <v>12000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43174</v>
      </c>
      <c r="D7" s="5">
        <v>2022</v>
      </c>
      <c r="E7" s="5" t="s">
        <v>47</v>
      </c>
      <c r="F7" s="5" t="s">
        <v>24</v>
      </c>
      <c r="G7" s="5" t="s">
        <v>22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25904</v>
      </c>
      <c r="D8" s="5">
        <v>2009</v>
      </c>
      <c r="E8" s="5" t="s">
        <v>39</v>
      </c>
      <c r="F8" s="5" t="s">
        <v>24</v>
      </c>
      <c r="G8" s="5" t="s">
        <v>22</v>
      </c>
      <c r="H8" s="5">
        <v>5000</v>
      </c>
      <c r="I8" s="27">
        <v>44926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28483</v>
      </c>
      <c r="D9" s="5">
        <v>2019</v>
      </c>
      <c r="E9" s="5" t="s">
        <v>39</v>
      </c>
      <c r="F9" s="5" t="s">
        <v>24</v>
      </c>
      <c r="G9" s="5" t="s">
        <v>22</v>
      </c>
      <c r="H9" s="5">
        <v>5000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2490</v>
      </c>
      <c r="D10" s="5">
        <v>2020</v>
      </c>
      <c r="E10" s="5" t="s">
        <v>39</v>
      </c>
      <c r="F10" s="5" t="s">
        <v>24</v>
      </c>
      <c r="G10" s="5" t="s">
        <v>22</v>
      </c>
      <c r="H10" s="5">
        <v>5000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4028</v>
      </c>
      <c r="D11" s="5">
        <v>2021</v>
      </c>
      <c r="E11" s="5" t="s">
        <v>39</v>
      </c>
      <c r="F11" s="5" t="s">
        <v>24</v>
      </c>
      <c r="G11" s="5" t="s">
        <v>22</v>
      </c>
      <c r="H11" s="5">
        <v>5000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26584</v>
      </c>
      <c r="D12" s="5">
        <v>2021</v>
      </c>
      <c r="E12" s="5" t="s">
        <v>39</v>
      </c>
      <c r="F12" s="5" t="s">
        <v>24</v>
      </c>
      <c r="G12" s="5" t="s">
        <v>22</v>
      </c>
      <c r="H12" s="5">
        <v>5000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40596</v>
      </c>
      <c r="D13" s="5">
        <v>2022</v>
      </c>
      <c r="E13" s="5" t="s">
        <v>39</v>
      </c>
      <c r="F13" s="5" t="s">
        <v>14</v>
      </c>
      <c r="G13" s="5" t="s">
        <v>22</v>
      </c>
      <c r="H13" s="5">
        <v>12000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44</v>
      </c>
      <c r="C14" s="5" t="s">
        <v>56</v>
      </c>
      <c r="D14" s="5" t="s">
        <v>57</v>
      </c>
      <c r="E14" s="5" t="s">
        <v>54</v>
      </c>
      <c r="F14" s="5" t="s">
        <v>58</v>
      </c>
      <c r="G14" s="5" t="s">
        <v>22</v>
      </c>
      <c r="H14" s="5">
        <v>10000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44</v>
      </c>
      <c r="C15" s="5" t="s">
        <v>59</v>
      </c>
      <c r="D15" s="5" t="s">
        <v>57</v>
      </c>
      <c r="E15" s="5" t="s">
        <v>54</v>
      </c>
      <c r="F15" s="5" t="s">
        <v>58</v>
      </c>
      <c r="G15" s="5" t="s">
        <v>22</v>
      </c>
      <c r="H15" s="5">
        <v>10000</v>
      </c>
      <c r="I15" s="27">
        <v>44895</v>
      </c>
      <c r="J15" s="5"/>
      <c r="K15" s="28"/>
    </row>
    <row r="16" spans="1:11" x14ac:dyDescent="0.25">
      <c r="A16" s="4">
        <f t="shared" si="0"/>
        <v>15</v>
      </c>
      <c r="B16" s="5" t="s">
        <v>44</v>
      </c>
      <c r="C16" s="5" t="s">
        <v>60</v>
      </c>
      <c r="D16" s="5" t="s">
        <v>57</v>
      </c>
      <c r="E16" s="5" t="s">
        <v>54</v>
      </c>
      <c r="F16" s="5" t="s">
        <v>58</v>
      </c>
      <c r="G16" s="5" t="s">
        <v>22</v>
      </c>
      <c r="H16" s="5">
        <v>10000</v>
      </c>
      <c r="I16" s="27">
        <v>44895</v>
      </c>
      <c r="J16" s="5"/>
      <c r="K16" s="28"/>
    </row>
    <row r="17" spans="1:11" x14ac:dyDescent="0.25">
      <c r="A17" s="4">
        <f t="shared" si="0"/>
        <v>16</v>
      </c>
      <c r="B17" s="5" t="s">
        <v>44</v>
      </c>
      <c r="C17" s="5" t="s">
        <v>61</v>
      </c>
      <c r="D17" s="5" t="s">
        <v>57</v>
      </c>
      <c r="E17" s="5" t="s">
        <v>54</v>
      </c>
      <c r="F17" s="5" t="s">
        <v>58</v>
      </c>
      <c r="G17" s="5" t="s">
        <v>22</v>
      </c>
      <c r="H17" s="5">
        <v>10000</v>
      </c>
      <c r="I17" s="27">
        <v>44895</v>
      </c>
      <c r="J17" s="5"/>
      <c r="K17" s="28"/>
    </row>
    <row r="18" spans="1:11" x14ac:dyDescent="0.25">
      <c r="A18" s="4">
        <f t="shared" si="0"/>
        <v>17</v>
      </c>
      <c r="B18" s="5" t="s">
        <v>44</v>
      </c>
      <c r="C18" s="5" t="s">
        <v>62</v>
      </c>
      <c r="D18" s="5" t="s">
        <v>57</v>
      </c>
      <c r="E18" s="5" t="s">
        <v>54</v>
      </c>
      <c r="F18" s="5" t="s">
        <v>58</v>
      </c>
      <c r="G18" s="5" t="s">
        <v>22</v>
      </c>
      <c r="H18" s="5">
        <v>10000</v>
      </c>
      <c r="I18" s="27">
        <v>44895</v>
      </c>
      <c r="J18" s="5"/>
      <c r="K18" s="28"/>
    </row>
    <row r="19" spans="1:11" x14ac:dyDescent="0.25">
      <c r="A19" s="4">
        <f t="shared" si="0"/>
        <v>18</v>
      </c>
      <c r="B19" s="30" t="s">
        <v>44</v>
      </c>
      <c r="C19" s="30" t="s">
        <v>63</v>
      </c>
      <c r="D19" s="30" t="s">
        <v>57</v>
      </c>
      <c r="E19" s="30" t="s">
        <v>54</v>
      </c>
      <c r="F19" s="30" t="s">
        <v>58</v>
      </c>
      <c r="G19" s="30" t="s">
        <v>22</v>
      </c>
      <c r="H19" s="30">
        <v>10000</v>
      </c>
      <c r="I19" s="31">
        <v>44895</v>
      </c>
      <c r="J19" s="30"/>
      <c r="K19" s="32"/>
    </row>
    <row r="20" spans="1:11" ht="15.75" thickBot="1" x14ac:dyDescent="0.3">
      <c r="A20" s="29">
        <v>19</v>
      </c>
      <c r="B20" s="30" t="s">
        <v>73</v>
      </c>
      <c r="C20" s="30" t="s">
        <v>75</v>
      </c>
      <c r="D20" s="30">
        <v>2022</v>
      </c>
      <c r="E20" s="30" t="s">
        <v>54</v>
      </c>
      <c r="F20" s="30" t="s">
        <v>73</v>
      </c>
      <c r="G20" s="30" t="s">
        <v>22</v>
      </c>
      <c r="H20" s="30">
        <v>2000</v>
      </c>
      <c r="I20" s="31">
        <v>44926</v>
      </c>
      <c r="J20" s="30"/>
      <c r="K20" s="32"/>
    </row>
    <row r="21" spans="1:11" ht="15.75" thickBot="1" x14ac:dyDescent="0.3">
      <c r="A21" s="49" t="s">
        <v>70</v>
      </c>
      <c r="B21" s="50"/>
      <c r="C21" s="50"/>
      <c r="D21" s="50"/>
      <c r="E21" s="50"/>
      <c r="F21" s="50"/>
      <c r="G21" s="51"/>
      <c r="H21" s="45">
        <f>SUBTOTAL(109,Table23[AMOUNT])</f>
        <v>136000</v>
      </c>
      <c r="I21" s="34"/>
      <c r="J21" s="35"/>
      <c r="K21" s="36"/>
    </row>
  </sheetData>
  <mergeCells count="1">
    <mergeCell ref="A21:G21"/>
  </mergeCells>
  <pageMargins left="0.7" right="0.7" top="0.75" bottom="0.75" header="0.3" footer="0.3"/>
  <pageSetup paperSize="9" scale="82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opLeftCell="A10" workbookViewId="0">
      <selection activeCell="A24" sqref="A24:K2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27116</v>
      </c>
      <c r="D2" s="5">
        <v>2022</v>
      </c>
      <c r="E2" s="5" t="s">
        <v>45</v>
      </c>
      <c r="F2" s="5" t="s">
        <v>24</v>
      </c>
      <c r="G2" s="5" t="s">
        <v>26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13897</v>
      </c>
      <c r="D3" s="5">
        <v>2010</v>
      </c>
      <c r="E3" s="5" t="s">
        <v>47</v>
      </c>
      <c r="F3" s="5" t="s">
        <v>24</v>
      </c>
      <c r="G3" s="5" t="s">
        <v>26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23" si="0">A3+1</f>
        <v>3</v>
      </c>
      <c r="B4" s="5" t="s">
        <v>12</v>
      </c>
      <c r="C4" s="5">
        <v>14310</v>
      </c>
      <c r="D4" s="5">
        <v>2010</v>
      </c>
      <c r="E4" s="5" t="s">
        <v>47</v>
      </c>
      <c r="F4" s="5" t="s">
        <v>24</v>
      </c>
      <c r="G4" s="5" t="s">
        <v>26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25077</v>
      </c>
      <c r="D5" s="5">
        <v>2010</v>
      </c>
      <c r="E5" s="5" t="s">
        <v>47</v>
      </c>
      <c r="F5" s="5" t="s">
        <v>24</v>
      </c>
      <c r="G5" s="5" t="s">
        <v>26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1803</v>
      </c>
      <c r="D6" s="5">
        <v>2014</v>
      </c>
      <c r="E6" s="5" t="s">
        <v>47</v>
      </c>
      <c r="F6" s="5" t="s">
        <v>24</v>
      </c>
      <c r="G6" s="5" t="s">
        <v>26</v>
      </c>
      <c r="H6" s="5">
        <v>5000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25859</v>
      </c>
      <c r="D7" s="5">
        <v>2015</v>
      </c>
      <c r="E7" s="5" t="s">
        <v>47</v>
      </c>
      <c r="F7" s="5" t="s">
        <v>24</v>
      </c>
      <c r="G7" s="5" t="s">
        <v>26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429</v>
      </c>
      <c r="D8" s="5">
        <v>2022</v>
      </c>
      <c r="E8" s="5" t="s">
        <v>47</v>
      </c>
      <c r="F8" s="5" t="s">
        <v>24</v>
      </c>
      <c r="G8" s="5" t="s">
        <v>26</v>
      </c>
      <c r="H8" s="5">
        <v>5000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32435</v>
      </c>
      <c r="D9" s="5">
        <v>2022</v>
      </c>
      <c r="E9" s="5" t="s">
        <v>47</v>
      </c>
      <c r="F9" s="5" t="s">
        <v>14</v>
      </c>
      <c r="G9" s="5" t="s">
        <v>26</v>
      </c>
      <c r="H9" s="5">
        <v>12000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32437</v>
      </c>
      <c r="D10" s="5">
        <v>2022</v>
      </c>
      <c r="E10" s="5" t="s">
        <v>47</v>
      </c>
      <c r="F10" s="5" t="s">
        <v>14</v>
      </c>
      <c r="G10" s="5" t="s">
        <v>26</v>
      </c>
      <c r="H10" s="5">
        <v>12000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11061</v>
      </c>
      <c r="D11" s="5">
        <v>2009</v>
      </c>
      <c r="E11" s="5" t="s">
        <v>39</v>
      </c>
      <c r="F11" s="5" t="s">
        <v>24</v>
      </c>
      <c r="G11" s="5" t="s">
        <v>26</v>
      </c>
      <c r="H11" s="5">
        <v>5000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23325</v>
      </c>
      <c r="D12" s="5">
        <v>2010</v>
      </c>
      <c r="E12" s="5" t="s">
        <v>39</v>
      </c>
      <c r="F12" s="5" t="s">
        <v>24</v>
      </c>
      <c r="G12" s="5" t="s">
        <v>26</v>
      </c>
      <c r="H12" s="5">
        <v>5000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25832</v>
      </c>
      <c r="D13" s="5">
        <v>2015</v>
      </c>
      <c r="E13" s="5" t="s">
        <v>39</v>
      </c>
      <c r="F13" s="5" t="s">
        <v>24</v>
      </c>
      <c r="G13" s="5" t="s">
        <v>26</v>
      </c>
      <c r="H13" s="5">
        <v>5000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25326</v>
      </c>
      <c r="D14" s="5">
        <v>2022</v>
      </c>
      <c r="E14" s="5" t="s">
        <v>39</v>
      </c>
      <c r="F14" s="5" t="s">
        <v>24</v>
      </c>
      <c r="G14" s="5" t="s">
        <v>26</v>
      </c>
      <c r="H14" s="5">
        <v>5000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25369</v>
      </c>
      <c r="D15" s="5">
        <v>2022</v>
      </c>
      <c r="E15" s="5" t="s">
        <v>39</v>
      </c>
      <c r="F15" s="5" t="s">
        <v>24</v>
      </c>
      <c r="G15" s="5" t="s">
        <v>26</v>
      </c>
      <c r="H15" s="5">
        <v>5000</v>
      </c>
      <c r="I15" s="27">
        <v>44926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25603</v>
      </c>
      <c r="D16" s="5">
        <v>2022</v>
      </c>
      <c r="E16" s="5" t="s">
        <v>39</v>
      </c>
      <c r="F16" s="5" t="s">
        <v>24</v>
      </c>
      <c r="G16" s="5" t="s">
        <v>26</v>
      </c>
      <c r="H16" s="5">
        <v>5000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38908</v>
      </c>
      <c r="D17" s="5">
        <v>2022</v>
      </c>
      <c r="E17" s="5" t="s">
        <v>39</v>
      </c>
      <c r="F17" s="5" t="s">
        <v>14</v>
      </c>
      <c r="G17" s="5" t="s">
        <v>26</v>
      </c>
      <c r="H17" s="5">
        <v>12000</v>
      </c>
      <c r="I17" s="27">
        <v>44926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39012</v>
      </c>
      <c r="D18" s="5">
        <v>2022</v>
      </c>
      <c r="E18" s="5" t="s">
        <v>39</v>
      </c>
      <c r="F18" s="5" t="s">
        <v>13</v>
      </c>
      <c r="G18" s="5" t="s">
        <v>26</v>
      </c>
      <c r="H18" s="5">
        <v>10000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41408</v>
      </c>
      <c r="D19" s="5">
        <v>2022</v>
      </c>
      <c r="E19" s="5" t="s">
        <v>39</v>
      </c>
      <c r="F19" s="5" t="s">
        <v>24</v>
      </c>
      <c r="G19" s="5" t="s">
        <v>26</v>
      </c>
      <c r="H19" s="5">
        <v>5000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41408</v>
      </c>
      <c r="D20" s="5">
        <v>2022</v>
      </c>
      <c r="E20" s="5" t="s">
        <v>39</v>
      </c>
      <c r="F20" s="5" t="s">
        <v>13</v>
      </c>
      <c r="G20" s="5" t="s">
        <v>26</v>
      </c>
      <c r="H20" s="5">
        <v>10000</v>
      </c>
      <c r="I20" s="27">
        <v>44926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41692</v>
      </c>
      <c r="D21" s="5">
        <v>2022</v>
      </c>
      <c r="E21" s="5" t="s">
        <v>39</v>
      </c>
      <c r="F21" s="5" t="s">
        <v>13</v>
      </c>
      <c r="G21" s="5" t="s">
        <v>26</v>
      </c>
      <c r="H21" s="5">
        <v>10000</v>
      </c>
      <c r="I21" s="27">
        <v>44926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888</v>
      </c>
      <c r="D22" s="5">
        <v>2021</v>
      </c>
      <c r="E22" s="5" t="s">
        <v>66</v>
      </c>
      <c r="F22" s="5" t="s">
        <v>24</v>
      </c>
      <c r="G22" s="5" t="s">
        <v>26</v>
      </c>
      <c r="H22" s="5">
        <v>5000</v>
      </c>
      <c r="I22" s="27">
        <v>44895</v>
      </c>
      <c r="J22" s="5"/>
      <c r="K22" s="28"/>
    </row>
    <row r="23" spans="1:11" ht="15.75" thickBot="1" x14ac:dyDescent="0.3">
      <c r="A23" s="4">
        <f t="shared" si="0"/>
        <v>22</v>
      </c>
      <c r="B23" s="30" t="s">
        <v>12</v>
      </c>
      <c r="C23" s="30">
        <v>19009</v>
      </c>
      <c r="D23" s="30">
        <v>2021</v>
      </c>
      <c r="E23" s="30" t="s">
        <v>66</v>
      </c>
      <c r="F23" s="30" t="s">
        <v>24</v>
      </c>
      <c r="G23" s="30" t="s">
        <v>26</v>
      </c>
      <c r="H23" s="30">
        <v>5000</v>
      </c>
      <c r="I23" s="31">
        <v>44895</v>
      </c>
      <c r="J23" s="30"/>
      <c r="K23" s="32"/>
    </row>
    <row r="24" spans="1:11" ht="15.75" thickBot="1" x14ac:dyDescent="0.3">
      <c r="A24" s="49" t="s">
        <v>70</v>
      </c>
      <c r="B24" s="50"/>
      <c r="C24" s="50"/>
      <c r="D24" s="50"/>
      <c r="E24" s="50"/>
      <c r="F24" s="50"/>
      <c r="G24" s="51"/>
      <c r="H24" s="45">
        <f>SUBTOTAL(109,Table24[AMOUNT])</f>
        <v>146000</v>
      </c>
      <c r="I24" s="34"/>
      <c r="J24" s="35"/>
      <c r="K24" s="36"/>
    </row>
  </sheetData>
  <mergeCells count="1">
    <mergeCell ref="A24:G24"/>
  </mergeCells>
  <pageMargins left="0.7" right="0.7" top="0.75" bottom="0.75" header="0.3" footer="0.3"/>
  <pageSetup paperSize="9" scale="97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A10" workbookViewId="0">
      <selection activeCell="A34" sqref="A34:K3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21322</v>
      </c>
      <c r="D2" s="5">
        <v>2021</v>
      </c>
      <c r="E2" s="5" t="s">
        <v>45</v>
      </c>
      <c r="F2" s="5" t="s">
        <v>24</v>
      </c>
      <c r="G2" s="5" t="s">
        <v>34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11</v>
      </c>
      <c r="C3" s="5">
        <v>1528</v>
      </c>
      <c r="D3" s="5">
        <v>2022</v>
      </c>
      <c r="E3" s="5" t="s">
        <v>45</v>
      </c>
      <c r="F3" s="5" t="s">
        <v>13</v>
      </c>
      <c r="G3" s="5" t="s">
        <v>34</v>
      </c>
      <c r="H3" s="5">
        <v>10000</v>
      </c>
      <c r="I3" s="27">
        <v>44864</v>
      </c>
      <c r="J3" s="5"/>
      <c r="K3" s="28"/>
    </row>
    <row r="4" spans="1:11" x14ac:dyDescent="0.25">
      <c r="A4" s="4">
        <f t="shared" ref="A4:A33" si="0">A3+1</f>
        <v>3</v>
      </c>
      <c r="B4" s="5" t="s">
        <v>12</v>
      </c>
      <c r="C4" s="5">
        <v>3718</v>
      </c>
      <c r="D4" s="5">
        <v>2022</v>
      </c>
      <c r="E4" s="5" t="s">
        <v>45</v>
      </c>
      <c r="F4" s="5" t="s">
        <v>24</v>
      </c>
      <c r="G4" s="5" t="s">
        <v>34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28064</v>
      </c>
      <c r="D5" s="5">
        <v>2022</v>
      </c>
      <c r="E5" s="5" t="s">
        <v>45</v>
      </c>
      <c r="F5" s="5" t="s">
        <v>24</v>
      </c>
      <c r="G5" s="5" t="s">
        <v>34</v>
      </c>
      <c r="H5" s="5">
        <v>5000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31911</v>
      </c>
      <c r="D6" s="5">
        <v>2022</v>
      </c>
      <c r="E6" s="5" t="s">
        <v>45</v>
      </c>
      <c r="F6" s="5" t="s">
        <v>24</v>
      </c>
      <c r="G6" s="5" t="s">
        <v>34</v>
      </c>
      <c r="H6" s="5">
        <v>5000</v>
      </c>
      <c r="I6" s="27">
        <v>44864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37383</v>
      </c>
      <c r="D7" s="5">
        <v>2022</v>
      </c>
      <c r="E7" s="5" t="s">
        <v>45</v>
      </c>
      <c r="F7" s="5" t="s">
        <v>24</v>
      </c>
      <c r="G7" s="5" t="s">
        <v>34</v>
      </c>
      <c r="H7" s="5">
        <v>5000</v>
      </c>
      <c r="I7" s="27">
        <v>44864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38702</v>
      </c>
      <c r="D8" s="5">
        <v>2022</v>
      </c>
      <c r="E8" s="5" t="s">
        <v>45</v>
      </c>
      <c r="F8" s="5" t="s">
        <v>24</v>
      </c>
      <c r="G8" s="5" t="s">
        <v>34</v>
      </c>
      <c r="H8" s="5">
        <v>5000</v>
      </c>
      <c r="I8" s="27">
        <v>44864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16303</v>
      </c>
      <c r="D9" s="5">
        <v>2010</v>
      </c>
      <c r="E9" s="5" t="s">
        <v>47</v>
      </c>
      <c r="F9" s="5" t="s">
        <v>24</v>
      </c>
      <c r="G9" s="5" t="s">
        <v>34</v>
      </c>
      <c r="H9" s="5">
        <v>5000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29161</v>
      </c>
      <c r="D10" s="5">
        <v>2010</v>
      </c>
      <c r="E10" s="5" t="s">
        <v>47</v>
      </c>
      <c r="F10" s="5" t="s">
        <v>24</v>
      </c>
      <c r="G10" s="5" t="s">
        <v>34</v>
      </c>
      <c r="H10" s="5">
        <v>5000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15799</v>
      </c>
      <c r="D11" s="5">
        <v>2021</v>
      </c>
      <c r="E11" s="5" t="s">
        <v>47</v>
      </c>
      <c r="F11" s="5" t="s">
        <v>24</v>
      </c>
      <c r="G11" s="5" t="s">
        <v>34</v>
      </c>
      <c r="H11" s="5">
        <v>5000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27059</v>
      </c>
      <c r="D12" s="5">
        <v>2021</v>
      </c>
      <c r="E12" s="5" t="s">
        <v>47</v>
      </c>
      <c r="F12" s="5" t="s">
        <v>24</v>
      </c>
      <c r="G12" s="5" t="s">
        <v>34</v>
      </c>
      <c r="H12" s="5">
        <v>5000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27092</v>
      </c>
      <c r="D13" s="5">
        <v>2021</v>
      </c>
      <c r="E13" s="5" t="s">
        <v>47</v>
      </c>
      <c r="F13" s="5" t="s">
        <v>14</v>
      </c>
      <c r="G13" s="5" t="s">
        <v>34</v>
      </c>
      <c r="H13" s="5">
        <v>12000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27962</v>
      </c>
      <c r="D14" s="5">
        <v>2021</v>
      </c>
      <c r="E14" s="5" t="s">
        <v>47</v>
      </c>
      <c r="F14" s="5" t="s">
        <v>24</v>
      </c>
      <c r="G14" s="5" t="s">
        <v>34</v>
      </c>
      <c r="H14" s="5">
        <v>5000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34938</v>
      </c>
      <c r="D15" s="5">
        <v>2022</v>
      </c>
      <c r="E15" s="5" t="s">
        <v>47</v>
      </c>
      <c r="F15" s="5" t="s">
        <v>24</v>
      </c>
      <c r="G15" s="5" t="s">
        <v>34</v>
      </c>
      <c r="H15" s="5">
        <v>5000</v>
      </c>
      <c r="I15" s="27">
        <v>44895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41543</v>
      </c>
      <c r="D16" s="5">
        <v>2022</v>
      </c>
      <c r="E16" s="5" t="s">
        <v>47</v>
      </c>
      <c r="F16" s="5" t="s">
        <v>24</v>
      </c>
      <c r="G16" s="5" t="s">
        <v>34</v>
      </c>
      <c r="H16" s="5">
        <v>5000</v>
      </c>
      <c r="I16" s="27">
        <v>44895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42079</v>
      </c>
      <c r="D17" s="5">
        <v>2022</v>
      </c>
      <c r="E17" s="5" t="s">
        <v>47</v>
      </c>
      <c r="F17" s="5" t="s">
        <v>24</v>
      </c>
      <c r="G17" s="5" t="s">
        <v>34</v>
      </c>
      <c r="H17" s="5">
        <v>5000</v>
      </c>
      <c r="I17" s="27">
        <v>44895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23351</v>
      </c>
      <c r="D18" s="5">
        <v>2010</v>
      </c>
      <c r="E18" s="5" t="s">
        <v>39</v>
      </c>
      <c r="F18" s="5" t="s">
        <v>24</v>
      </c>
      <c r="G18" s="5" t="s">
        <v>34</v>
      </c>
      <c r="H18" s="5">
        <v>5000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10487</v>
      </c>
      <c r="D19" s="5">
        <v>2018</v>
      </c>
      <c r="E19" s="5" t="s">
        <v>39</v>
      </c>
      <c r="F19" s="5" t="s">
        <v>24</v>
      </c>
      <c r="G19" s="5" t="s">
        <v>34</v>
      </c>
      <c r="H19" s="5">
        <v>5000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20221</v>
      </c>
      <c r="D20" s="5">
        <v>2020</v>
      </c>
      <c r="E20" s="5" t="s">
        <v>39</v>
      </c>
      <c r="F20" s="5" t="s">
        <v>24</v>
      </c>
      <c r="G20" s="5" t="s">
        <v>34</v>
      </c>
      <c r="H20" s="5">
        <v>5000</v>
      </c>
      <c r="I20" s="27">
        <v>44926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6042</v>
      </c>
      <c r="D21" s="5">
        <v>2021</v>
      </c>
      <c r="E21" s="5" t="s">
        <v>39</v>
      </c>
      <c r="F21" s="5" t="s">
        <v>24</v>
      </c>
      <c r="G21" s="5" t="s">
        <v>34</v>
      </c>
      <c r="H21" s="5">
        <v>5000</v>
      </c>
      <c r="I21" s="27">
        <v>44926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10485</v>
      </c>
      <c r="D22" s="5">
        <v>2021</v>
      </c>
      <c r="E22" s="5" t="s">
        <v>39</v>
      </c>
      <c r="F22" s="5" t="s">
        <v>24</v>
      </c>
      <c r="G22" s="5" t="s">
        <v>34</v>
      </c>
      <c r="H22" s="5">
        <v>5000</v>
      </c>
      <c r="I22" s="27">
        <v>44926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16224</v>
      </c>
      <c r="D23" s="5">
        <v>2021</v>
      </c>
      <c r="E23" s="5" t="s">
        <v>39</v>
      </c>
      <c r="F23" s="5" t="s">
        <v>24</v>
      </c>
      <c r="G23" s="5" t="s">
        <v>34</v>
      </c>
      <c r="H23" s="5">
        <v>5000</v>
      </c>
      <c r="I23" s="27">
        <v>44926</v>
      </c>
      <c r="J23" s="5"/>
      <c r="K23" s="28"/>
    </row>
    <row r="24" spans="1:11" x14ac:dyDescent="0.25">
      <c r="A24" s="4">
        <f t="shared" si="0"/>
        <v>23</v>
      </c>
      <c r="B24" s="5" t="s">
        <v>11</v>
      </c>
      <c r="C24" s="5">
        <v>1929</v>
      </c>
      <c r="D24" s="5">
        <v>2022</v>
      </c>
      <c r="E24" s="5" t="s">
        <v>39</v>
      </c>
      <c r="F24" s="5" t="s">
        <v>24</v>
      </c>
      <c r="G24" s="5" t="s">
        <v>34</v>
      </c>
      <c r="H24" s="5">
        <v>5000</v>
      </c>
      <c r="I24" s="27">
        <v>44926</v>
      </c>
      <c r="J24" s="5"/>
      <c r="K24" s="28"/>
    </row>
    <row r="25" spans="1:11" x14ac:dyDescent="0.25">
      <c r="A25" s="4">
        <f t="shared" si="0"/>
        <v>24</v>
      </c>
      <c r="B25" s="5" t="s">
        <v>11</v>
      </c>
      <c r="C25" s="5">
        <v>1929</v>
      </c>
      <c r="D25" s="5">
        <v>2022</v>
      </c>
      <c r="E25" s="5" t="s">
        <v>39</v>
      </c>
      <c r="F25" s="5" t="s">
        <v>13</v>
      </c>
      <c r="G25" s="5" t="s">
        <v>34</v>
      </c>
      <c r="H25" s="5">
        <v>10000</v>
      </c>
      <c r="I25" s="27">
        <v>44926</v>
      </c>
      <c r="J25" s="5"/>
      <c r="K25" s="28"/>
    </row>
    <row r="26" spans="1:11" x14ac:dyDescent="0.25">
      <c r="A26" s="4">
        <f t="shared" si="0"/>
        <v>25</v>
      </c>
      <c r="B26" s="5" t="s">
        <v>12</v>
      </c>
      <c r="C26" s="5">
        <v>26786</v>
      </c>
      <c r="D26" s="5">
        <v>2022</v>
      </c>
      <c r="E26" s="5" t="s">
        <v>39</v>
      </c>
      <c r="F26" s="5" t="s">
        <v>13</v>
      </c>
      <c r="G26" s="5" t="s">
        <v>34</v>
      </c>
      <c r="H26" s="5">
        <v>10000</v>
      </c>
      <c r="I26" s="27">
        <v>44926</v>
      </c>
      <c r="J26" s="5"/>
      <c r="K26" s="28"/>
    </row>
    <row r="27" spans="1:11" x14ac:dyDescent="0.25">
      <c r="A27" s="4">
        <f t="shared" si="0"/>
        <v>26</v>
      </c>
      <c r="B27" s="5" t="s">
        <v>12</v>
      </c>
      <c r="C27" s="5">
        <v>32036</v>
      </c>
      <c r="D27" s="5">
        <v>2022</v>
      </c>
      <c r="E27" s="5" t="s">
        <v>39</v>
      </c>
      <c r="F27" s="5" t="s">
        <v>24</v>
      </c>
      <c r="G27" s="5" t="s">
        <v>34</v>
      </c>
      <c r="H27" s="5">
        <v>5000</v>
      </c>
      <c r="I27" s="27">
        <v>44926</v>
      </c>
      <c r="J27" s="5"/>
      <c r="K27" s="28"/>
    </row>
    <row r="28" spans="1:11" x14ac:dyDescent="0.25">
      <c r="A28" s="4">
        <f t="shared" si="0"/>
        <v>27</v>
      </c>
      <c r="B28" s="5" t="s">
        <v>12</v>
      </c>
      <c r="C28" s="5">
        <v>33771</v>
      </c>
      <c r="D28" s="5">
        <v>2022</v>
      </c>
      <c r="E28" s="5" t="s">
        <v>39</v>
      </c>
      <c r="F28" s="5" t="s">
        <v>14</v>
      </c>
      <c r="G28" s="5" t="s">
        <v>34</v>
      </c>
      <c r="H28" s="5">
        <v>12000</v>
      </c>
      <c r="I28" s="27">
        <v>44926</v>
      </c>
      <c r="J28" s="5"/>
      <c r="K28" s="28"/>
    </row>
    <row r="29" spans="1:11" x14ac:dyDescent="0.25">
      <c r="A29" s="4">
        <f t="shared" si="0"/>
        <v>28</v>
      </c>
      <c r="B29" s="5" t="s">
        <v>12</v>
      </c>
      <c r="C29" s="5">
        <v>42582</v>
      </c>
      <c r="D29" s="5">
        <v>2022</v>
      </c>
      <c r="E29" s="5" t="s">
        <v>39</v>
      </c>
      <c r="F29" s="5" t="s">
        <v>13</v>
      </c>
      <c r="G29" s="5" t="s">
        <v>34</v>
      </c>
      <c r="H29" s="5">
        <v>10000</v>
      </c>
      <c r="I29" s="27">
        <v>44926</v>
      </c>
      <c r="J29" s="5"/>
      <c r="K29" s="28"/>
    </row>
    <row r="30" spans="1:11" x14ac:dyDescent="0.25">
      <c r="A30" s="4">
        <f t="shared" si="0"/>
        <v>29</v>
      </c>
      <c r="B30" s="5" t="s">
        <v>12</v>
      </c>
      <c r="C30" s="5">
        <v>44170</v>
      </c>
      <c r="D30" s="5">
        <v>2022</v>
      </c>
      <c r="E30" s="5" t="s">
        <v>39</v>
      </c>
      <c r="F30" s="5" t="s">
        <v>24</v>
      </c>
      <c r="G30" s="5" t="s">
        <v>34</v>
      </c>
      <c r="H30" s="5">
        <v>5000</v>
      </c>
      <c r="I30" s="27">
        <v>44926</v>
      </c>
      <c r="J30" s="5"/>
      <c r="K30" s="28"/>
    </row>
    <row r="31" spans="1:11" x14ac:dyDescent="0.25">
      <c r="A31" s="4">
        <f t="shared" si="0"/>
        <v>30</v>
      </c>
      <c r="B31" s="5" t="s">
        <v>12</v>
      </c>
      <c r="C31" s="5">
        <v>45829</v>
      </c>
      <c r="D31" s="5">
        <v>2022</v>
      </c>
      <c r="E31" s="5" t="s">
        <v>39</v>
      </c>
      <c r="F31" s="5" t="s">
        <v>24</v>
      </c>
      <c r="G31" s="5" t="s">
        <v>34</v>
      </c>
      <c r="H31" s="5">
        <v>5000</v>
      </c>
      <c r="I31" s="27">
        <v>44926</v>
      </c>
      <c r="J31" s="5"/>
      <c r="K31" s="28"/>
    </row>
    <row r="32" spans="1:11" x14ac:dyDescent="0.25">
      <c r="A32" s="4">
        <f t="shared" si="0"/>
        <v>31</v>
      </c>
      <c r="B32" s="5" t="s">
        <v>12</v>
      </c>
      <c r="C32" s="5">
        <v>45926</v>
      </c>
      <c r="D32" s="5">
        <v>2022</v>
      </c>
      <c r="E32" s="5" t="s">
        <v>39</v>
      </c>
      <c r="F32" s="5" t="s">
        <v>24</v>
      </c>
      <c r="G32" s="5" t="s">
        <v>34</v>
      </c>
      <c r="H32" s="5">
        <v>5000</v>
      </c>
      <c r="I32" s="27">
        <v>44926</v>
      </c>
      <c r="J32" s="5"/>
      <c r="K32" s="28"/>
    </row>
    <row r="33" spans="1:11" ht="15.75" thickBot="1" x14ac:dyDescent="0.3">
      <c r="A33" s="4">
        <f t="shared" si="0"/>
        <v>32</v>
      </c>
      <c r="B33" s="30" t="s">
        <v>12</v>
      </c>
      <c r="C33" s="30">
        <v>18247</v>
      </c>
      <c r="D33" s="30">
        <v>2020</v>
      </c>
      <c r="E33" s="30" t="s">
        <v>66</v>
      </c>
      <c r="F33" s="30" t="s">
        <v>24</v>
      </c>
      <c r="G33" s="30" t="s">
        <v>34</v>
      </c>
      <c r="H33" s="30">
        <v>5000</v>
      </c>
      <c r="I33" s="31">
        <v>44895</v>
      </c>
      <c r="J33" s="30"/>
      <c r="K33" s="32"/>
    </row>
    <row r="34" spans="1:11" ht="15.75" thickBot="1" x14ac:dyDescent="0.3">
      <c r="A34" s="49" t="s">
        <v>70</v>
      </c>
      <c r="B34" s="50"/>
      <c r="C34" s="50"/>
      <c r="D34" s="50"/>
      <c r="E34" s="50"/>
      <c r="F34" s="50"/>
      <c r="G34" s="51"/>
      <c r="H34" s="45">
        <f>SUBTOTAL(109,Table25[AMOUNT])</f>
        <v>194000</v>
      </c>
      <c r="I34" s="34"/>
      <c r="J34" s="35"/>
      <c r="K34" s="36"/>
    </row>
  </sheetData>
  <mergeCells count="1">
    <mergeCell ref="A34:G34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J15" sqref="J15"/>
    </sheetView>
  </sheetViews>
  <sheetFormatPr defaultRowHeight="15" x14ac:dyDescent="0.25"/>
  <cols>
    <col min="1" max="1" width="5.42578125" bestFit="1" customWidth="1"/>
    <col min="2" max="2" width="9" bestFit="1" customWidth="1"/>
    <col min="3" max="3" width="22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29651</v>
      </c>
      <c r="D2" s="5">
        <v>2021</v>
      </c>
      <c r="E2" s="5" t="s">
        <v>45</v>
      </c>
      <c r="F2" s="5" t="s">
        <v>24</v>
      </c>
      <c r="G2" s="5" t="s">
        <v>25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27928</v>
      </c>
      <c r="D3" s="5">
        <v>2022</v>
      </c>
      <c r="E3" s="5" t="s">
        <v>45</v>
      </c>
      <c r="F3" s="5" t="s">
        <v>24</v>
      </c>
      <c r="G3" s="5" t="s">
        <v>25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21" si="0">A3+1</f>
        <v>3</v>
      </c>
      <c r="B4" s="5" t="s">
        <v>12</v>
      </c>
      <c r="C4" s="5">
        <v>26250</v>
      </c>
      <c r="D4" s="5">
        <v>2008</v>
      </c>
      <c r="E4" s="5" t="s">
        <v>47</v>
      </c>
      <c r="F4" s="5" t="s">
        <v>24</v>
      </c>
      <c r="G4" s="5" t="s">
        <v>25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10377</v>
      </c>
      <c r="D5" s="5">
        <v>2009</v>
      </c>
      <c r="E5" s="5" t="s">
        <v>47</v>
      </c>
      <c r="F5" s="5" t="s">
        <v>24</v>
      </c>
      <c r="G5" s="5" t="s">
        <v>25</v>
      </c>
      <c r="H5" s="5">
        <v>5000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13534</v>
      </c>
      <c r="D6" s="5">
        <v>2017</v>
      </c>
      <c r="E6" s="5" t="s">
        <v>47</v>
      </c>
      <c r="F6" s="5" t="s">
        <v>24</v>
      </c>
      <c r="G6" s="5" t="s">
        <v>25</v>
      </c>
      <c r="H6" s="5">
        <v>5000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6761</v>
      </c>
      <c r="D7" s="5">
        <v>2021</v>
      </c>
      <c r="E7" s="5" t="s">
        <v>47</v>
      </c>
      <c r="F7" s="5" t="s">
        <v>24</v>
      </c>
      <c r="G7" s="5" t="s">
        <v>25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6860</v>
      </c>
      <c r="D8" s="5">
        <v>2021</v>
      </c>
      <c r="E8" s="5" t="s">
        <v>47</v>
      </c>
      <c r="F8" s="5" t="s">
        <v>24</v>
      </c>
      <c r="G8" s="5" t="s">
        <v>25</v>
      </c>
      <c r="H8" s="5">
        <v>5000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6883</v>
      </c>
      <c r="D9" s="5">
        <v>2021</v>
      </c>
      <c r="E9" s="5" t="s">
        <v>47</v>
      </c>
      <c r="F9" s="5" t="s">
        <v>24</v>
      </c>
      <c r="G9" s="5" t="s">
        <v>25</v>
      </c>
      <c r="H9" s="5">
        <v>5000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6901</v>
      </c>
      <c r="D10" s="5">
        <v>2021</v>
      </c>
      <c r="E10" s="5" t="s">
        <v>47</v>
      </c>
      <c r="F10" s="5" t="s">
        <v>24</v>
      </c>
      <c r="G10" s="5" t="s">
        <v>25</v>
      </c>
      <c r="H10" s="5">
        <v>5000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41245</v>
      </c>
      <c r="D11" s="5">
        <v>2022</v>
      </c>
      <c r="E11" s="5" t="s">
        <v>47</v>
      </c>
      <c r="F11" s="5" t="s">
        <v>24</v>
      </c>
      <c r="G11" s="5" t="s">
        <v>25</v>
      </c>
      <c r="H11" s="5">
        <v>5000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41259</v>
      </c>
      <c r="D12" s="5">
        <v>2022</v>
      </c>
      <c r="E12" s="5" t="s">
        <v>47</v>
      </c>
      <c r="F12" s="5" t="s">
        <v>24</v>
      </c>
      <c r="G12" s="5" t="s">
        <v>25</v>
      </c>
      <c r="H12" s="5">
        <v>5000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4604</v>
      </c>
      <c r="D13" s="5">
        <v>2019</v>
      </c>
      <c r="E13" s="5" t="s">
        <v>39</v>
      </c>
      <c r="F13" s="5" t="s">
        <v>24</v>
      </c>
      <c r="G13" s="5" t="s">
        <v>25</v>
      </c>
      <c r="H13" s="5">
        <v>5000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25013</v>
      </c>
      <c r="D14" s="5">
        <v>2019</v>
      </c>
      <c r="E14" s="5" t="s">
        <v>39</v>
      </c>
      <c r="F14" s="5" t="s">
        <v>24</v>
      </c>
      <c r="G14" s="5" t="s">
        <v>25</v>
      </c>
      <c r="H14" s="5">
        <v>5000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3126</v>
      </c>
      <c r="D15" s="5">
        <v>2020</v>
      </c>
      <c r="E15" s="5" t="s">
        <v>39</v>
      </c>
      <c r="F15" s="5" t="s">
        <v>24</v>
      </c>
      <c r="G15" s="5" t="s">
        <v>25</v>
      </c>
      <c r="H15" s="5">
        <v>5000</v>
      </c>
      <c r="I15" s="27">
        <v>44926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42735</v>
      </c>
      <c r="D16" s="5">
        <v>2022</v>
      </c>
      <c r="E16" s="5" t="s">
        <v>39</v>
      </c>
      <c r="F16" s="5" t="s">
        <v>24</v>
      </c>
      <c r="G16" s="5" t="s">
        <v>25</v>
      </c>
      <c r="H16" s="5">
        <v>5000</v>
      </c>
      <c r="I16" s="27">
        <v>44926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42735</v>
      </c>
      <c r="D17" s="5">
        <v>2022</v>
      </c>
      <c r="E17" s="5" t="s">
        <v>39</v>
      </c>
      <c r="F17" s="5" t="s">
        <v>13</v>
      </c>
      <c r="G17" s="5" t="s">
        <v>25</v>
      </c>
      <c r="H17" s="5">
        <v>10000</v>
      </c>
      <c r="I17" s="27">
        <v>44926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43326</v>
      </c>
      <c r="D18" s="5">
        <v>2022</v>
      </c>
      <c r="E18" s="5" t="s">
        <v>39</v>
      </c>
      <c r="F18" s="5" t="s">
        <v>24</v>
      </c>
      <c r="G18" s="5" t="s">
        <v>25</v>
      </c>
      <c r="H18" s="5">
        <v>5000</v>
      </c>
      <c r="I18" s="27">
        <v>44926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46324</v>
      </c>
      <c r="D19" s="5">
        <v>2022</v>
      </c>
      <c r="E19" s="5" t="s">
        <v>39</v>
      </c>
      <c r="F19" s="5" t="s">
        <v>24</v>
      </c>
      <c r="G19" s="5" t="s">
        <v>25</v>
      </c>
      <c r="H19" s="5">
        <v>5000</v>
      </c>
      <c r="I19" s="27">
        <v>44926</v>
      </c>
      <c r="J19" s="5"/>
      <c r="K19" s="28"/>
    </row>
    <row r="20" spans="1:11" x14ac:dyDescent="0.25">
      <c r="A20" s="4">
        <f t="shared" si="0"/>
        <v>19</v>
      </c>
      <c r="B20" s="30" t="s">
        <v>12</v>
      </c>
      <c r="C20" s="30">
        <v>46324</v>
      </c>
      <c r="D20" s="30">
        <v>2022</v>
      </c>
      <c r="E20" s="30" t="s">
        <v>39</v>
      </c>
      <c r="F20" s="30" t="s">
        <v>13</v>
      </c>
      <c r="G20" s="30" t="s">
        <v>25</v>
      </c>
      <c r="H20" s="30">
        <v>10000</v>
      </c>
      <c r="I20" s="31">
        <v>44926</v>
      </c>
      <c r="J20" s="30"/>
      <c r="K20" s="32"/>
    </row>
    <row r="21" spans="1:11" ht="15.75" thickBot="1" x14ac:dyDescent="0.3">
      <c r="A21" s="4">
        <f t="shared" si="0"/>
        <v>20</v>
      </c>
      <c r="B21" s="30" t="s">
        <v>73</v>
      </c>
      <c r="C21" s="30" t="s">
        <v>74</v>
      </c>
      <c r="D21" s="30">
        <v>2022</v>
      </c>
      <c r="E21" s="30" t="s">
        <v>54</v>
      </c>
      <c r="F21" s="30" t="s">
        <v>73</v>
      </c>
      <c r="G21" s="30" t="s">
        <v>25</v>
      </c>
      <c r="H21" s="30">
        <v>2000</v>
      </c>
      <c r="I21" s="31">
        <v>44926</v>
      </c>
      <c r="J21" s="30"/>
      <c r="K21" s="32"/>
    </row>
    <row r="22" spans="1:11" ht="15.75" thickBot="1" x14ac:dyDescent="0.3">
      <c r="A22" s="49" t="s">
        <v>70</v>
      </c>
      <c r="B22" s="50"/>
      <c r="C22" s="50"/>
      <c r="D22" s="50"/>
      <c r="E22" s="50"/>
      <c r="F22" s="50"/>
      <c r="G22" s="51"/>
      <c r="H22" s="45">
        <f>SUBTOTAL(109,Table26[AMOUNT])</f>
        <v>107000</v>
      </c>
      <c r="I22" s="34"/>
      <c r="J22" s="35"/>
      <c r="K22" s="36"/>
    </row>
  </sheetData>
  <mergeCells count="1">
    <mergeCell ref="A22:G22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A9" sqref="A9:K9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28469</v>
      </c>
      <c r="D2" s="5">
        <v>2021</v>
      </c>
      <c r="E2" s="5" t="s">
        <v>47</v>
      </c>
      <c r="F2" s="5" t="s">
        <v>24</v>
      </c>
      <c r="G2" s="5" t="s">
        <v>21</v>
      </c>
      <c r="H2" s="5">
        <v>5000</v>
      </c>
      <c r="I2" s="27">
        <v>44895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36811</v>
      </c>
      <c r="D3" s="5">
        <v>2022</v>
      </c>
      <c r="E3" s="5" t="s">
        <v>47</v>
      </c>
      <c r="F3" s="5" t="s">
        <v>14</v>
      </c>
      <c r="G3" s="5" t="s">
        <v>21</v>
      </c>
      <c r="H3" s="5">
        <v>12000</v>
      </c>
      <c r="I3" s="27">
        <v>44895</v>
      </c>
      <c r="J3" s="5"/>
      <c r="K3" s="28"/>
    </row>
    <row r="4" spans="1:11" x14ac:dyDescent="0.25">
      <c r="A4" s="4">
        <f t="shared" ref="A4:A8" si="0">A3+1</f>
        <v>3</v>
      </c>
      <c r="B4" s="5" t="s">
        <v>12</v>
      </c>
      <c r="C4" s="5">
        <v>26368</v>
      </c>
      <c r="D4" s="5">
        <v>2022</v>
      </c>
      <c r="E4" s="5" t="s">
        <v>39</v>
      </c>
      <c r="F4" s="5" t="s">
        <v>24</v>
      </c>
      <c r="G4" s="5" t="s">
        <v>21</v>
      </c>
      <c r="H4" s="5">
        <v>5000</v>
      </c>
      <c r="I4" s="27">
        <v>44926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33914</v>
      </c>
      <c r="D5" s="5">
        <v>2022</v>
      </c>
      <c r="E5" s="5" t="s">
        <v>39</v>
      </c>
      <c r="F5" s="5" t="s">
        <v>24</v>
      </c>
      <c r="G5" s="5" t="s">
        <v>21</v>
      </c>
      <c r="H5" s="5">
        <v>5000</v>
      </c>
      <c r="I5" s="27">
        <v>44926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36811</v>
      </c>
      <c r="D6" s="5">
        <v>2022</v>
      </c>
      <c r="E6" s="5" t="s">
        <v>39</v>
      </c>
      <c r="F6" s="5" t="s">
        <v>24</v>
      </c>
      <c r="G6" s="5" t="s">
        <v>21</v>
      </c>
      <c r="H6" s="5">
        <v>5000</v>
      </c>
      <c r="I6" s="27">
        <v>44926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42555</v>
      </c>
      <c r="D7" s="5">
        <v>2022</v>
      </c>
      <c r="E7" s="5" t="s">
        <v>39</v>
      </c>
      <c r="F7" s="5" t="s">
        <v>13</v>
      </c>
      <c r="G7" s="5" t="s">
        <v>21</v>
      </c>
      <c r="H7" s="5">
        <v>10000</v>
      </c>
      <c r="I7" s="27">
        <v>44926</v>
      </c>
      <c r="J7" s="5"/>
      <c r="K7" s="28"/>
    </row>
    <row r="8" spans="1:11" ht="15.75" thickBot="1" x14ac:dyDescent="0.3">
      <c r="A8" s="4">
        <f t="shared" si="0"/>
        <v>7</v>
      </c>
      <c r="B8" s="30" t="s">
        <v>12</v>
      </c>
      <c r="C8" s="30">
        <v>44669</v>
      </c>
      <c r="D8" s="30">
        <v>2022</v>
      </c>
      <c r="E8" s="30" t="s">
        <v>39</v>
      </c>
      <c r="F8" s="30" t="s">
        <v>24</v>
      </c>
      <c r="G8" s="30" t="s">
        <v>21</v>
      </c>
      <c r="H8" s="30">
        <v>5000</v>
      </c>
      <c r="I8" s="31">
        <v>44926</v>
      </c>
      <c r="J8" s="30"/>
      <c r="K8" s="32"/>
    </row>
    <row r="9" spans="1:11" ht="15.75" thickBot="1" x14ac:dyDescent="0.3">
      <c r="A9" s="49" t="s">
        <v>70</v>
      </c>
      <c r="B9" s="50"/>
      <c r="C9" s="50"/>
      <c r="D9" s="50"/>
      <c r="E9" s="50"/>
      <c r="F9" s="50"/>
      <c r="G9" s="51"/>
      <c r="H9" s="45">
        <f>SUBTOTAL(109,Table27[AMOUNT])</f>
        <v>47000</v>
      </c>
      <c r="I9" s="34"/>
      <c r="J9" s="35"/>
      <c r="K9" s="36"/>
    </row>
  </sheetData>
  <mergeCells count="1">
    <mergeCell ref="A9:G9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A13" sqref="A13:K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31.28515625" bestFit="1" customWidth="1"/>
    <col min="7" max="7" width="9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2260</v>
      </c>
      <c r="D2" s="5">
        <v>2021</v>
      </c>
      <c r="E2" s="5" t="s">
        <v>45</v>
      </c>
      <c r="F2" s="5" t="s">
        <v>24</v>
      </c>
      <c r="G2" s="5" t="s">
        <v>27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7792</v>
      </c>
      <c r="D3" s="5">
        <v>2022</v>
      </c>
      <c r="E3" s="5" t="s">
        <v>47</v>
      </c>
      <c r="F3" s="5" t="s">
        <v>24</v>
      </c>
      <c r="G3" s="5" t="s">
        <v>27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12" si="0">A3+1</f>
        <v>3</v>
      </c>
      <c r="B4" s="5" t="s">
        <v>12</v>
      </c>
      <c r="C4" s="5">
        <v>11405</v>
      </c>
      <c r="D4" s="5">
        <v>2022</v>
      </c>
      <c r="E4" s="5" t="s">
        <v>47</v>
      </c>
      <c r="F4" s="5" t="s">
        <v>24</v>
      </c>
      <c r="G4" s="5" t="s">
        <v>27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29335</v>
      </c>
      <c r="D5" s="5">
        <v>2022</v>
      </c>
      <c r="E5" s="5" t="s">
        <v>47</v>
      </c>
      <c r="F5" s="5" t="s">
        <v>14</v>
      </c>
      <c r="G5" s="5" t="s">
        <v>27</v>
      </c>
      <c r="H5" s="5">
        <v>12000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13742</v>
      </c>
      <c r="D6" s="5">
        <v>2021</v>
      </c>
      <c r="E6" s="5" t="s">
        <v>39</v>
      </c>
      <c r="F6" s="5" t="s">
        <v>37</v>
      </c>
      <c r="G6" s="5" t="s">
        <v>27</v>
      </c>
      <c r="H6" s="5">
        <v>10000</v>
      </c>
      <c r="I6" s="27">
        <v>44926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25752</v>
      </c>
      <c r="D7" s="5">
        <v>2022</v>
      </c>
      <c r="E7" s="5" t="s">
        <v>39</v>
      </c>
      <c r="F7" s="5" t="s">
        <v>24</v>
      </c>
      <c r="G7" s="5" t="s">
        <v>27</v>
      </c>
      <c r="H7" s="5">
        <v>5000</v>
      </c>
      <c r="I7" s="27">
        <v>44926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25799</v>
      </c>
      <c r="D8" s="5">
        <v>2022</v>
      </c>
      <c r="E8" s="5" t="s">
        <v>39</v>
      </c>
      <c r="F8" s="5" t="s">
        <v>24</v>
      </c>
      <c r="G8" s="5" t="s">
        <v>27</v>
      </c>
      <c r="H8" s="5">
        <v>5000</v>
      </c>
      <c r="I8" s="27">
        <v>44926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26723</v>
      </c>
      <c r="D9" s="5">
        <v>2022</v>
      </c>
      <c r="E9" s="5" t="s">
        <v>39</v>
      </c>
      <c r="F9" s="5" t="s">
        <v>24</v>
      </c>
      <c r="G9" s="5" t="s">
        <v>27</v>
      </c>
      <c r="H9" s="5">
        <v>5000</v>
      </c>
      <c r="I9" s="27">
        <v>44926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40549</v>
      </c>
      <c r="D10" s="5">
        <v>2022</v>
      </c>
      <c r="E10" s="5" t="s">
        <v>39</v>
      </c>
      <c r="F10" s="5" t="s">
        <v>24</v>
      </c>
      <c r="G10" s="5" t="s">
        <v>27</v>
      </c>
      <c r="H10" s="5">
        <v>5000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42166</v>
      </c>
      <c r="D11" s="5">
        <v>2022</v>
      </c>
      <c r="E11" s="5" t="s">
        <v>39</v>
      </c>
      <c r="F11" s="5" t="s">
        <v>24</v>
      </c>
      <c r="G11" s="5" t="s">
        <v>27</v>
      </c>
      <c r="H11" s="5">
        <v>5000</v>
      </c>
      <c r="I11" s="27">
        <v>44926</v>
      </c>
      <c r="J11" s="5"/>
      <c r="K11" s="28"/>
    </row>
    <row r="12" spans="1:11" ht="15.75" thickBot="1" x14ac:dyDescent="0.3">
      <c r="A12" s="4">
        <f t="shared" si="0"/>
        <v>11</v>
      </c>
      <c r="B12" s="30" t="s">
        <v>12</v>
      </c>
      <c r="C12" s="30">
        <v>42166</v>
      </c>
      <c r="D12" s="30">
        <v>2022</v>
      </c>
      <c r="E12" s="30" t="s">
        <v>39</v>
      </c>
      <c r="F12" s="30" t="s">
        <v>13</v>
      </c>
      <c r="G12" s="30" t="s">
        <v>27</v>
      </c>
      <c r="H12" s="30">
        <v>10000</v>
      </c>
      <c r="I12" s="31">
        <v>44926</v>
      </c>
      <c r="J12" s="30"/>
      <c r="K12" s="32"/>
    </row>
    <row r="13" spans="1:11" ht="15.75" thickBot="1" x14ac:dyDescent="0.3">
      <c r="A13" s="49" t="s">
        <v>70</v>
      </c>
      <c r="B13" s="50"/>
      <c r="C13" s="50"/>
      <c r="D13" s="50"/>
      <c r="E13" s="50"/>
      <c r="F13" s="50"/>
      <c r="G13" s="51"/>
      <c r="H13" s="45">
        <f>SUBTOTAL(109,Table28[AMOUNT])</f>
        <v>72000</v>
      </c>
      <c r="I13" s="34"/>
      <c r="J13" s="35"/>
      <c r="K13" s="36"/>
    </row>
  </sheetData>
  <mergeCells count="1">
    <mergeCell ref="A13:G13"/>
  </mergeCells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A4" sqref="A4:K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27612</v>
      </c>
      <c r="D2" s="5">
        <v>2009</v>
      </c>
      <c r="E2" s="5" t="s">
        <v>47</v>
      </c>
      <c r="F2" s="5" t="s">
        <v>24</v>
      </c>
      <c r="G2" s="5" t="s">
        <v>50</v>
      </c>
      <c r="H2" s="5">
        <v>5000</v>
      </c>
      <c r="I2" s="27">
        <v>44895</v>
      </c>
      <c r="J2" s="5"/>
      <c r="K2" s="28"/>
    </row>
    <row r="3" spans="1:11" ht="15.75" thickBot="1" x14ac:dyDescent="0.3">
      <c r="A3" s="29">
        <v>2</v>
      </c>
      <c r="B3" s="30" t="s">
        <v>12</v>
      </c>
      <c r="C3" s="30">
        <v>35691</v>
      </c>
      <c r="D3" s="30">
        <v>2022</v>
      </c>
      <c r="E3" s="30" t="s">
        <v>47</v>
      </c>
      <c r="F3" s="30" t="s">
        <v>13</v>
      </c>
      <c r="G3" s="30" t="s">
        <v>50</v>
      </c>
      <c r="H3" s="30">
        <v>10000</v>
      </c>
      <c r="I3" s="31">
        <v>44895</v>
      </c>
      <c r="J3" s="30"/>
      <c r="K3" s="32"/>
    </row>
    <row r="4" spans="1:11" ht="15.75" thickBot="1" x14ac:dyDescent="0.3">
      <c r="A4" s="49" t="s">
        <v>70</v>
      </c>
      <c r="B4" s="50"/>
      <c r="C4" s="50"/>
      <c r="D4" s="50"/>
      <c r="E4" s="50"/>
      <c r="F4" s="50"/>
      <c r="G4" s="51"/>
      <c r="H4" s="45">
        <f>SUBTOTAL(109,Table29[AMOUNT])</f>
        <v>15000</v>
      </c>
      <c r="I4" s="34"/>
      <c r="J4" s="35"/>
      <c r="K4" s="36"/>
    </row>
  </sheetData>
  <mergeCells count="1">
    <mergeCell ref="A4:G4"/>
  </mergeCells>
  <pageMargins left="0.7" right="0.7" top="0.75" bottom="0.75" header="0.3" footer="0.3"/>
  <pageSetup paperSize="9" scale="98"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A4" sqref="A4:K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25315</v>
      </c>
      <c r="D2" s="5">
        <v>2022</v>
      </c>
      <c r="E2" s="5" t="s">
        <v>39</v>
      </c>
      <c r="F2" s="5" t="s">
        <v>24</v>
      </c>
      <c r="G2" s="5" t="s">
        <v>40</v>
      </c>
      <c r="H2" s="5">
        <v>5000</v>
      </c>
      <c r="I2" s="27">
        <v>44926</v>
      </c>
      <c r="J2" s="5"/>
      <c r="K2" s="28"/>
    </row>
    <row r="3" spans="1:11" ht="15.75" thickBot="1" x14ac:dyDescent="0.3">
      <c r="A3" s="29">
        <v>2</v>
      </c>
      <c r="B3" s="30" t="s">
        <v>12</v>
      </c>
      <c r="C3" s="30">
        <v>42456</v>
      </c>
      <c r="D3" s="30">
        <v>2022</v>
      </c>
      <c r="E3" s="30" t="s">
        <v>39</v>
      </c>
      <c r="F3" s="30" t="s">
        <v>24</v>
      </c>
      <c r="G3" s="30" t="s">
        <v>40</v>
      </c>
      <c r="H3" s="30">
        <v>5000</v>
      </c>
      <c r="I3" s="31">
        <v>44926</v>
      </c>
      <c r="J3" s="30"/>
      <c r="K3" s="32"/>
    </row>
    <row r="4" spans="1:11" ht="15.75" thickBot="1" x14ac:dyDescent="0.3">
      <c r="A4" s="49" t="s">
        <v>70</v>
      </c>
      <c r="B4" s="50"/>
      <c r="C4" s="50"/>
      <c r="D4" s="50"/>
      <c r="E4" s="50"/>
      <c r="F4" s="50"/>
      <c r="G4" s="51"/>
      <c r="H4" s="45">
        <f>SUBTOTAL(109,Table30[AMOUNT])</f>
        <v>10000</v>
      </c>
      <c r="I4" s="34"/>
      <c r="J4" s="35"/>
      <c r="K4" s="36"/>
    </row>
  </sheetData>
  <mergeCells count="1">
    <mergeCell ref="A4:G4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K26" sqref="K2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4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23">
        <v>1</v>
      </c>
      <c r="B2" s="24" t="s">
        <v>12</v>
      </c>
      <c r="C2" s="24">
        <v>28715</v>
      </c>
      <c r="D2" s="24">
        <v>2022</v>
      </c>
      <c r="E2" s="24" t="s">
        <v>45</v>
      </c>
      <c r="F2" s="24" t="s">
        <v>24</v>
      </c>
      <c r="G2" s="24" t="s">
        <v>28</v>
      </c>
      <c r="H2" s="24">
        <v>5000</v>
      </c>
      <c r="I2" s="25">
        <v>44864</v>
      </c>
      <c r="J2" s="24"/>
      <c r="K2" s="26"/>
    </row>
    <row r="3" spans="1:11" x14ac:dyDescent="0.25">
      <c r="A3" s="4">
        <f>A2+1</f>
        <v>2</v>
      </c>
      <c r="B3" s="5" t="s">
        <v>12</v>
      </c>
      <c r="C3" s="5">
        <v>35008</v>
      </c>
      <c r="D3" s="5">
        <v>2022</v>
      </c>
      <c r="E3" s="5" t="s">
        <v>45</v>
      </c>
      <c r="F3" s="5" t="s">
        <v>24</v>
      </c>
      <c r="G3" s="5" t="s">
        <v>28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38" si="0">A3+1</f>
        <v>3</v>
      </c>
      <c r="B4" s="5" t="s">
        <v>12</v>
      </c>
      <c r="C4" s="5">
        <v>35666</v>
      </c>
      <c r="D4" s="5">
        <v>2022</v>
      </c>
      <c r="E4" s="5" t="s">
        <v>45</v>
      </c>
      <c r="F4" s="5" t="s">
        <v>24</v>
      </c>
      <c r="G4" s="5" t="s">
        <v>28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35999</v>
      </c>
      <c r="D5" s="5">
        <v>2022</v>
      </c>
      <c r="E5" s="5" t="s">
        <v>45</v>
      </c>
      <c r="F5" s="5" t="s">
        <v>24</v>
      </c>
      <c r="G5" s="5" t="s">
        <v>28</v>
      </c>
      <c r="H5" s="5">
        <v>5000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36287</v>
      </c>
      <c r="D6" s="5">
        <v>2022</v>
      </c>
      <c r="E6" s="5" t="s">
        <v>45</v>
      </c>
      <c r="F6" s="5" t="s">
        <v>24</v>
      </c>
      <c r="G6" s="5" t="s">
        <v>28</v>
      </c>
      <c r="H6" s="5">
        <v>5000</v>
      </c>
      <c r="I6" s="27">
        <v>44864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38907</v>
      </c>
      <c r="D7" s="5">
        <v>2022</v>
      </c>
      <c r="E7" s="5" t="s">
        <v>45</v>
      </c>
      <c r="F7" s="5" t="s">
        <v>24</v>
      </c>
      <c r="G7" s="5" t="s">
        <v>28</v>
      </c>
      <c r="H7" s="5">
        <v>5000</v>
      </c>
      <c r="I7" s="27">
        <v>44864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39196</v>
      </c>
      <c r="D8" s="5">
        <v>2022</v>
      </c>
      <c r="E8" s="5" t="s">
        <v>45</v>
      </c>
      <c r="F8" s="5" t="s">
        <v>24</v>
      </c>
      <c r="G8" s="5" t="s">
        <v>28</v>
      </c>
      <c r="H8" s="5">
        <v>5000</v>
      </c>
      <c r="I8" s="27">
        <v>44864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39966</v>
      </c>
      <c r="D9" s="5">
        <v>2022</v>
      </c>
      <c r="E9" s="5" t="s">
        <v>45</v>
      </c>
      <c r="F9" s="5" t="s">
        <v>24</v>
      </c>
      <c r="G9" s="5" t="s">
        <v>28</v>
      </c>
      <c r="H9" s="5">
        <v>5000</v>
      </c>
      <c r="I9" s="27">
        <v>44864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26690</v>
      </c>
      <c r="D10" s="5">
        <v>2009</v>
      </c>
      <c r="E10" s="5" t="s">
        <v>47</v>
      </c>
      <c r="F10" s="5" t="s">
        <v>24</v>
      </c>
      <c r="G10" s="5" t="s">
        <v>28</v>
      </c>
      <c r="H10" s="5">
        <v>5000</v>
      </c>
      <c r="I10" s="27">
        <v>44895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10805</v>
      </c>
      <c r="D11" s="5">
        <v>2017</v>
      </c>
      <c r="E11" s="5" t="s">
        <v>47</v>
      </c>
      <c r="F11" s="5" t="s">
        <v>24</v>
      </c>
      <c r="G11" s="5" t="s">
        <v>28</v>
      </c>
      <c r="H11" s="5">
        <v>5000</v>
      </c>
      <c r="I11" s="27">
        <v>44895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34189</v>
      </c>
      <c r="D12" s="5">
        <v>2017</v>
      </c>
      <c r="E12" s="5" t="s">
        <v>47</v>
      </c>
      <c r="F12" s="5" t="s">
        <v>24</v>
      </c>
      <c r="G12" s="5" t="s">
        <v>28</v>
      </c>
      <c r="H12" s="5">
        <v>5000</v>
      </c>
      <c r="I12" s="27">
        <v>44895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874</v>
      </c>
      <c r="D13" s="5">
        <v>2020</v>
      </c>
      <c r="E13" s="5" t="s">
        <v>47</v>
      </c>
      <c r="F13" s="5" t="s">
        <v>24</v>
      </c>
      <c r="G13" s="5" t="s">
        <v>28</v>
      </c>
      <c r="H13" s="5">
        <v>5000</v>
      </c>
      <c r="I13" s="27">
        <v>44895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12384</v>
      </c>
      <c r="D14" s="5">
        <v>2021</v>
      </c>
      <c r="E14" s="5" t="s">
        <v>47</v>
      </c>
      <c r="F14" s="5" t="s">
        <v>24</v>
      </c>
      <c r="G14" s="5" t="s">
        <v>28</v>
      </c>
      <c r="H14" s="5">
        <v>5000</v>
      </c>
      <c r="I14" s="27">
        <v>44895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36632</v>
      </c>
      <c r="D15" s="5">
        <v>2022</v>
      </c>
      <c r="E15" s="5" t="s">
        <v>47</v>
      </c>
      <c r="F15" s="5" t="s">
        <v>24</v>
      </c>
      <c r="G15" s="5" t="s">
        <v>28</v>
      </c>
      <c r="H15" s="5">
        <v>5000</v>
      </c>
      <c r="I15" s="27">
        <v>44895</v>
      </c>
      <c r="J15" s="5"/>
      <c r="K15" s="28"/>
    </row>
    <row r="16" spans="1:11" x14ac:dyDescent="0.25">
      <c r="A16" s="4">
        <f t="shared" si="0"/>
        <v>15</v>
      </c>
      <c r="B16" s="5" t="s">
        <v>12</v>
      </c>
      <c r="C16" s="5">
        <v>39107</v>
      </c>
      <c r="D16" s="5">
        <v>2022</v>
      </c>
      <c r="E16" s="5" t="s">
        <v>47</v>
      </c>
      <c r="F16" s="5" t="s">
        <v>13</v>
      </c>
      <c r="G16" s="5" t="s">
        <v>28</v>
      </c>
      <c r="H16" s="5">
        <v>10000</v>
      </c>
      <c r="I16" s="27">
        <v>44895</v>
      </c>
      <c r="J16" s="5"/>
      <c r="K16" s="28"/>
    </row>
    <row r="17" spans="1:11" x14ac:dyDescent="0.25">
      <c r="A17" s="4">
        <f t="shared" si="0"/>
        <v>16</v>
      </c>
      <c r="B17" s="5" t="s">
        <v>12</v>
      </c>
      <c r="C17" s="5">
        <v>39254</v>
      </c>
      <c r="D17" s="5">
        <v>2022</v>
      </c>
      <c r="E17" s="5" t="s">
        <v>47</v>
      </c>
      <c r="F17" s="5" t="s">
        <v>14</v>
      </c>
      <c r="G17" s="5" t="s">
        <v>28</v>
      </c>
      <c r="H17" s="5">
        <v>12000</v>
      </c>
      <c r="I17" s="27">
        <v>44895</v>
      </c>
      <c r="J17" s="5"/>
      <c r="K17" s="28"/>
    </row>
    <row r="18" spans="1:11" x14ac:dyDescent="0.25">
      <c r="A18" s="4">
        <f t="shared" si="0"/>
        <v>17</v>
      </c>
      <c r="B18" s="5" t="s">
        <v>12</v>
      </c>
      <c r="C18" s="5">
        <v>40150</v>
      </c>
      <c r="D18" s="5">
        <v>2022</v>
      </c>
      <c r="E18" s="5" t="s">
        <v>47</v>
      </c>
      <c r="F18" s="5" t="s">
        <v>24</v>
      </c>
      <c r="G18" s="5" t="s">
        <v>28</v>
      </c>
      <c r="H18" s="5">
        <v>5000</v>
      </c>
      <c r="I18" s="27">
        <v>44895</v>
      </c>
      <c r="J18" s="5"/>
      <c r="K18" s="28"/>
    </row>
    <row r="19" spans="1:11" x14ac:dyDescent="0.25">
      <c r="A19" s="4">
        <f t="shared" si="0"/>
        <v>18</v>
      </c>
      <c r="B19" s="5" t="s">
        <v>12</v>
      </c>
      <c r="C19" s="5">
        <v>42552</v>
      </c>
      <c r="D19" s="5">
        <v>2022</v>
      </c>
      <c r="E19" s="5" t="s">
        <v>47</v>
      </c>
      <c r="F19" s="5" t="s">
        <v>24</v>
      </c>
      <c r="G19" s="5" t="s">
        <v>28</v>
      </c>
      <c r="H19" s="5">
        <v>5000</v>
      </c>
      <c r="I19" s="27">
        <v>44895</v>
      </c>
      <c r="J19" s="5"/>
      <c r="K19" s="28"/>
    </row>
    <row r="20" spans="1:11" x14ac:dyDescent="0.25">
      <c r="A20" s="4">
        <f t="shared" si="0"/>
        <v>19</v>
      </c>
      <c r="B20" s="5" t="s">
        <v>12</v>
      </c>
      <c r="C20" s="5">
        <v>42676</v>
      </c>
      <c r="D20" s="5">
        <v>2022</v>
      </c>
      <c r="E20" s="5" t="s">
        <v>47</v>
      </c>
      <c r="F20" s="5" t="s">
        <v>24</v>
      </c>
      <c r="G20" s="5" t="s">
        <v>28</v>
      </c>
      <c r="H20" s="5">
        <v>5000</v>
      </c>
      <c r="I20" s="27">
        <v>44895</v>
      </c>
      <c r="J20" s="5"/>
      <c r="K20" s="28"/>
    </row>
    <row r="21" spans="1:11" x14ac:dyDescent="0.25">
      <c r="A21" s="4">
        <f t="shared" si="0"/>
        <v>20</v>
      </c>
      <c r="B21" s="5" t="s">
        <v>12</v>
      </c>
      <c r="C21" s="5">
        <v>42871</v>
      </c>
      <c r="D21" s="5">
        <v>2022</v>
      </c>
      <c r="E21" s="5" t="s">
        <v>47</v>
      </c>
      <c r="F21" s="5" t="s">
        <v>24</v>
      </c>
      <c r="G21" s="5" t="s">
        <v>28</v>
      </c>
      <c r="H21" s="5">
        <v>5000</v>
      </c>
      <c r="I21" s="27">
        <v>44895</v>
      </c>
      <c r="J21" s="5"/>
      <c r="K21" s="28"/>
    </row>
    <row r="22" spans="1:11" x14ac:dyDescent="0.25">
      <c r="A22" s="4">
        <f t="shared" si="0"/>
        <v>21</v>
      </c>
      <c r="B22" s="5" t="s">
        <v>12</v>
      </c>
      <c r="C22" s="5">
        <v>43127</v>
      </c>
      <c r="D22" s="5">
        <v>2022</v>
      </c>
      <c r="E22" s="5" t="s">
        <v>47</v>
      </c>
      <c r="F22" s="5" t="s">
        <v>24</v>
      </c>
      <c r="G22" s="5" t="s">
        <v>28</v>
      </c>
      <c r="H22" s="5">
        <v>5000</v>
      </c>
      <c r="I22" s="27">
        <v>44895</v>
      </c>
      <c r="J22" s="5"/>
      <c r="K22" s="28"/>
    </row>
    <row r="23" spans="1:11" x14ac:dyDescent="0.25">
      <c r="A23" s="4">
        <f t="shared" si="0"/>
        <v>22</v>
      </c>
      <c r="B23" s="5" t="s">
        <v>12</v>
      </c>
      <c r="C23" s="5">
        <v>43149</v>
      </c>
      <c r="D23" s="5">
        <v>2022</v>
      </c>
      <c r="E23" s="5" t="s">
        <v>47</v>
      </c>
      <c r="F23" s="5" t="s">
        <v>24</v>
      </c>
      <c r="G23" s="5" t="s">
        <v>28</v>
      </c>
      <c r="H23" s="5">
        <v>5000</v>
      </c>
      <c r="I23" s="27">
        <v>44895</v>
      </c>
      <c r="J23" s="5"/>
      <c r="K23" s="28"/>
    </row>
    <row r="24" spans="1:11" x14ac:dyDescent="0.25">
      <c r="A24" s="4">
        <f t="shared" si="0"/>
        <v>23</v>
      </c>
      <c r="B24" s="5" t="s">
        <v>12</v>
      </c>
      <c r="C24" s="5">
        <v>8068</v>
      </c>
      <c r="D24" s="5">
        <v>2017</v>
      </c>
      <c r="E24" s="5" t="s">
        <v>39</v>
      </c>
      <c r="F24" s="5" t="s">
        <v>24</v>
      </c>
      <c r="G24" s="5" t="s">
        <v>28</v>
      </c>
      <c r="H24" s="5">
        <v>5000</v>
      </c>
      <c r="I24" s="27">
        <v>44926</v>
      </c>
      <c r="J24" s="5"/>
      <c r="K24" s="28"/>
    </row>
    <row r="25" spans="1:11" x14ac:dyDescent="0.25">
      <c r="A25" s="4">
        <f t="shared" si="0"/>
        <v>24</v>
      </c>
      <c r="B25" s="5" t="s">
        <v>12</v>
      </c>
      <c r="C25" s="5">
        <v>8299</v>
      </c>
      <c r="D25" s="5">
        <v>2017</v>
      </c>
      <c r="E25" s="5" t="s">
        <v>39</v>
      </c>
      <c r="F25" s="5" t="s">
        <v>24</v>
      </c>
      <c r="G25" s="5" t="s">
        <v>28</v>
      </c>
      <c r="H25" s="5">
        <v>5000</v>
      </c>
      <c r="I25" s="27">
        <v>44926</v>
      </c>
      <c r="J25" s="5"/>
      <c r="K25" s="28"/>
    </row>
    <row r="26" spans="1:11" x14ac:dyDescent="0.25">
      <c r="A26" s="4">
        <f t="shared" si="0"/>
        <v>25</v>
      </c>
      <c r="B26" s="5" t="s">
        <v>12</v>
      </c>
      <c r="C26" s="5">
        <v>9177</v>
      </c>
      <c r="D26" s="5">
        <v>2017</v>
      </c>
      <c r="E26" s="5" t="s">
        <v>39</v>
      </c>
      <c r="F26" s="5" t="s">
        <v>24</v>
      </c>
      <c r="G26" s="5" t="s">
        <v>28</v>
      </c>
      <c r="H26" s="5">
        <v>5000</v>
      </c>
      <c r="I26" s="27">
        <v>44926</v>
      </c>
      <c r="J26" s="5"/>
      <c r="K26" s="28"/>
    </row>
    <row r="27" spans="1:11" x14ac:dyDescent="0.25">
      <c r="A27" s="4">
        <f t="shared" si="0"/>
        <v>26</v>
      </c>
      <c r="B27" s="5" t="s">
        <v>12</v>
      </c>
      <c r="C27" s="5">
        <v>14469</v>
      </c>
      <c r="D27" s="5">
        <v>2017</v>
      </c>
      <c r="E27" s="5" t="s">
        <v>39</v>
      </c>
      <c r="F27" s="5" t="s">
        <v>24</v>
      </c>
      <c r="G27" s="5" t="s">
        <v>28</v>
      </c>
      <c r="H27" s="5">
        <v>5000</v>
      </c>
      <c r="I27" s="27">
        <v>44926</v>
      </c>
      <c r="J27" s="5"/>
      <c r="K27" s="28"/>
    </row>
    <row r="28" spans="1:11" x14ac:dyDescent="0.25">
      <c r="A28" s="4">
        <f t="shared" si="0"/>
        <v>27</v>
      </c>
      <c r="B28" s="5" t="s">
        <v>12</v>
      </c>
      <c r="C28" s="5">
        <v>16319</v>
      </c>
      <c r="D28" s="5">
        <v>2017</v>
      </c>
      <c r="E28" s="5" t="s">
        <v>39</v>
      </c>
      <c r="F28" s="5" t="s">
        <v>24</v>
      </c>
      <c r="G28" s="5" t="s">
        <v>28</v>
      </c>
      <c r="H28" s="5">
        <v>5000</v>
      </c>
      <c r="I28" s="27">
        <v>44926</v>
      </c>
      <c r="J28" s="5"/>
      <c r="K28" s="28"/>
    </row>
    <row r="29" spans="1:11" x14ac:dyDescent="0.25">
      <c r="A29" s="4">
        <f t="shared" si="0"/>
        <v>28</v>
      </c>
      <c r="B29" s="5" t="s">
        <v>12</v>
      </c>
      <c r="C29" s="5">
        <v>572</v>
      </c>
      <c r="D29" s="5">
        <v>2020</v>
      </c>
      <c r="E29" s="5" t="s">
        <v>39</v>
      </c>
      <c r="F29" s="5" t="s">
        <v>24</v>
      </c>
      <c r="G29" s="5" t="s">
        <v>28</v>
      </c>
      <c r="H29" s="5">
        <v>5000</v>
      </c>
      <c r="I29" s="27">
        <v>44926</v>
      </c>
      <c r="J29" s="5"/>
      <c r="K29" s="28"/>
    </row>
    <row r="30" spans="1:11" x14ac:dyDescent="0.25">
      <c r="A30" s="4">
        <f t="shared" si="0"/>
        <v>29</v>
      </c>
      <c r="B30" s="5" t="s">
        <v>12</v>
      </c>
      <c r="C30" s="5">
        <v>39683</v>
      </c>
      <c r="D30" s="5">
        <v>2022</v>
      </c>
      <c r="E30" s="5" t="s">
        <v>39</v>
      </c>
      <c r="F30" s="5" t="s">
        <v>24</v>
      </c>
      <c r="G30" s="5" t="s">
        <v>28</v>
      </c>
      <c r="H30" s="5">
        <v>5000</v>
      </c>
      <c r="I30" s="27">
        <v>44926</v>
      </c>
      <c r="J30" s="5"/>
      <c r="K30" s="28"/>
    </row>
    <row r="31" spans="1:11" x14ac:dyDescent="0.25">
      <c r="A31" s="4">
        <f t="shared" si="0"/>
        <v>30</v>
      </c>
      <c r="B31" s="5" t="s">
        <v>12</v>
      </c>
      <c r="C31" s="5">
        <v>43518</v>
      </c>
      <c r="D31" s="5">
        <v>2022</v>
      </c>
      <c r="E31" s="5" t="s">
        <v>39</v>
      </c>
      <c r="F31" s="5" t="s">
        <v>24</v>
      </c>
      <c r="G31" s="5" t="s">
        <v>28</v>
      </c>
      <c r="H31" s="5">
        <v>5000</v>
      </c>
      <c r="I31" s="27">
        <v>44926</v>
      </c>
      <c r="J31" s="5"/>
      <c r="K31" s="28"/>
    </row>
    <row r="32" spans="1:11" x14ac:dyDescent="0.25">
      <c r="A32" s="4">
        <f t="shared" si="0"/>
        <v>31</v>
      </c>
      <c r="B32" s="5" t="s">
        <v>12</v>
      </c>
      <c r="C32" s="5">
        <v>43689</v>
      </c>
      <c r="D32" s="5">
        <v>2022</v>
      </c>
      <c r="E32" s="5" t="s">
        <v>39</v>
      </c>
      <c r="F32" s="5" t="s">
        <v>13</v>
      </c>
      <c r="G32" s="5" t="s">
        <v>28</v>
      </c>
      <c r="H32" s="5">
        <v>10000</v>
      </c>
      <c r="I32" s="27">
        <v>44926</v>
      </c>
      <c r="J32" s="5"/>
      <c r="K32" s="28"/>
    </row>
    <row r="33" spans="1:11" x14ac:dyDescent="0.25">
      <c r="A33" s="4">
        <f t="shared" si="0"/>
        <v>32</v>
      </c>
      <c r="B33" s="5" t="s">
        <v>12</v>
      </c>
      <c r="C33" s="5">
        <v>43793</v>
      </c>
      <c r="D33" s="5">
        <v>2022</v>
      </c>
      <c r="E33" s="5" t="s">
        <v>39</v>
      </c>
      <c r="F33" s="5" t="s">
        <v>24</v>
      </c>
      <c r="G33" s="5" t="s">
        <v>28</v>
      </c>
      <c r="H33" s="5">
        <v>5000</v>
      </c>
      <c r="I33" s="27">
        <v>44926</v>
      </c>
      <c r="J33" s="5"/>
      <c r="K33" s="28"/>
    </row>
    <row r="34" spans="1:11" x14ac:dyDescent="0.25">
      <c r="A34" s="4">
        <f t="shared" si="0"/>
        <v>33</v>
      </c>
      <c r="B34" s="5" t="s">
        <v>12</v>
      </c>
      <c r="C34" s="5">
        <v>44754</v>
      </c>
      <c r="D34" s="5">
        <v>2022</v>
      </c>
      <c r="E34" s="5" t="s">
        <v>39</v>
      </c>
      <c r="F34" s="5" t="s">
        <v>24</v>
      </c>
      <c r="G34" s="5" t="s">
        <v>28</v>
      </c>
      <c r="H34" s="5">
        <v>5000</v>
      </c>
      <c r="I34" s="27">
        <v>44926</v>
      </c>
      <c r="J34" s="5"/>
      <c r="K34" s="28"/>
    </row>
    <row r="35" spans="1:11" x14ac:dyDescent="0.25">
      <c r="A35" s="4">
        <f t="shared" si="0"/>
        <v>34</v>
      </c>
      <c r="B35" s="5" t="s">
        <v>12</v>
      </c>
      <c r="C35" s="5">
        <v>45499</v>
      </c>
      <c r="D35" s="5">
        <v>2022</v>
      </c>
      <c r="E35" s="5" t="s">
        <v>39</v>
      </c>
      <c r="F35" s="5" t="s">
        <v>24</v>
      </c>
      <c r="G35" s="5" t="s">
        <v>28</v>
      </c>
      <c r="H35" s="5">
        <v>5000</v>
      </c>
      <c r="I35" s="27">
        <v>44926</v>
      </c>
      <c r="J35" s="5"/>
      <c r="K35" s="28"/>
    </row>
    <row r="36" spans="1:11" x14ac:dyDescent="0.25">
      <c r="A36" s="4">
        <f t="shared" si="0"/>
        <v>35</v>
      </c>
      <c r="B36" s="5" t="s">
        <v>12</v>
      </c>
      <c r="C36" s="5">
        <v>45693</v>
      </c>
      <c r="D36" s="5">
        <v>2022</v>
      </c>
      <c r="E36" s="5" t="s">
        <v>39</v>
      </c>
      <c r="F36" s="5" t="s">
        <v>24</v>
      </c>
      <c r="G36" s="5" t="s">
        <v>28</v>
      </c>
      <c r="H36" s="5">
        <v>5000</v>
      </c>
      <c r="I36" s="27">
        <v>44926</v>
      </c>
      <c r="J36" s="5"/>
      <c r="K36" s="28"/>
    </row>
    <row r="37" spans="1:11" x14ac:dyDescent="0.25">
      <c r="A37" s="4">
        <f t="shared" si="0"/>
        <v>36</v>
      </c>
      <c r="B37" s="5" t="s">
        <v>12</v>
      </c>
      <c r="C37" s="5">
        <v>46082</v>
      </c>
      <c r="D37" s="5">
        <v>2022</v>
      </c>
      <c r="E37" s="5" t="s">
        <v>39</v>
      </c>
      <c r="F37" s="5" t="s">
        <v>24</v>
      </c>
      <c r="G37" s="5" t="s">
        <v>28</v>
      </c>
      <c r="H37" s="5">
        <v>5000</v>
      </c>
      <c r="I37" s="27">
        <v>44926</v>
      </c>
      <c r="J37" s="5"/>
      <c r="K37" s="28"/>
    </row>
    <row r="38" spans="1:11" ht="15.75" thickBot="1" x14ac:dyDescent="0.3">
      <c r="A38" s="29">
        <f t="shared" si="0"/>
        <v>37</v>
      </c>
      <c r="B38" s="30" t="s">
        <v>12</v>
      </c>
      <c r="C38" s="30">
        <v>12445</v>
      </c>
      <c r="D38" s="30">
        <v>2021</v>
      </c>
      <c r="E38" s="30" t="s">
        <v>66</v>
      </c>
      <c r="F38" s="30" t="s">
        <v>24</v>
      </c>
      <c r="G38" s="30" t="s">
        <v>28</v>
      </c>
      <c r="H38" s="30">
        <v>5000</v>
      </c>
      <c r="I38" s="31">
        <v>44895</v>
      </c>
      <c r="J38" s="30"/>
      <c r="K38" s="32"/>
    </row>
    <row r="39" spans="1:11" ht="15.75" thickBot="1" x14ac:dyDescent="0.3">
      <c r="A39" s="49" t="s">
        <v>70</v>
      </c>
      <c r="B39" s="50"/>
      <c r="C39" s="50"/>
      <c r="D39" s="50"/>
      <c r="E39" s="50"/>
      <c r="F39" s="50"/>
      <c r="G39" s="51"/>
      <c r="H39" s="33">
        <f>SUBTOTAL(109,Table1[AMOUNT])</f>
        <v>202000</v>
      </c>
      <c r="I39" s="34"/>
      <c r="J39" s="35"/>
      <c r="K39" s="36"/>
    </row>
  </sheetData>
  <mergeCells count="1">
    <mergeCell ref="A39:G39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workbookViewId="0">
      <selection activeCell="I18" sqref="I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33042</v>
      </c>
      <c r="D2" s="5">
        <v>2022</v>
      </c>
      <c r="E2" s="5" t="s">
        <v>45</v>
      </c>
      <c r="F2" s="5" t="s">
        <v>13</v>
      </c>
      <c r="G2" s="5" t="s">
        <v>29</v>
      </c>
      <c r="H2" s="5">
        <v>10000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33767</v>
      </c>
      <c r="D3" s="5">
        <v>2022</v>
      </c>
      <c r="E3" s="5" t="s">
        <v>45</v>
      </c>
      <c r="F3" s="5" t="s">
        <v>24</v>
      </c>
      <c r="G3" s="5" t="s">
        <v>29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9" si="0">A3+1</f>
        <v>3</v>
      </c>
      <c r="B4" s="5" t="s">
        <v>12</v>
      </c>
      <c r="C4" s="5">
        <v>16490</v>
      </c>
      <c r="D4" s="5">
        <v>2007</v>
      </c>
      <c r="E4" s="5" t="s">
        <v>47</v>
      </c>
      <c r="F4" s="5" t="s">
        <v>24</v>
      </c>
      <c r="G4" s="5" t="s">
        <v>29</v>
      </c>
      <c r="H4" s="5">
        <v>5000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4804</v>
      </c>
      <c r="D5" s="5">
        <v>2021</v>
      </c>
      <c r="E5" s="5" t="s">
        <v>47</v>
      </c>
      <c r="F5" s="5" t="s">
        <v>14</v>
      </c>
      <c r="G5" s="5" t="s">
        <v>29</v>
      </c>
      <c r="H5" s="5">
        <v>12000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37091</v>
      </c>
      <c r="D6" s="5">
        <v>2022</v>
      </c>
      <c r="E6" s="5" t="s">
        <v>47</v>
      </c>
      <c r="F6" s="5" t="s">
        <v>13</v>
      </c>
      <c r="G6" s="5" t="s">
        <v>29</v>
      </c>
      <c r="H6" s="5">
        <v>10000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41942</v>
      </c>
      <c r="D7" s="5">
        <v>2022</v>
      </c>
      <c r="E7" s="5" t="s">
        <v>47</v>
      </c>
      <c r="F7" s="5" t="s">
        <v>24</v>
      </c>
      <c r="G7" s="5" t="s">
        <v>29</v>
      </c>
      <c r="H7" s="5">
        <v>5000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25469</v>
      </c>
      <c r="D8" s="5">
        <v>2022</v>
      </c>
      <c r="E8" s="5" t="s">
        <v>39</v>
      </c>
      <c r="F8" s="5" t="s">
        <v>24</v>
      </c>
      <c r="G8" s="5" t="s">
        <v>29</v>
      </c>
      <c r="H8" s="5">
        <v>5000</v>
      </c>
      <c r="I8" s="27">
        <v>44926</v>
      </c>
      <c r="J8" s="5"/>
      <c r="K8" s="28"/>
    </row>
    <row r="9" spans="1:11" ht="15.75" thickBot="1" x14ac:dyDescent="0.3">
      <c r="A9" s="4">
        <f t="shared" si="0"/>
        <v>8</v>
      </c>
      <c r="B9" s="30" t="s">
        <v>12</v>
      </c>
      <c r="C9" s="30">
        <v>43701</v>
      </c>
      <c r="D9" s="30">
        <v>2022</v>
      </c>
      <c r="E9" s="30" t="s">
        <v>39</v>
      </c>
      <c r="F9" s="30" t="s">
        <v>24</v>
      </c>
      <c r="G9" s="30" t="s">
        <v>29</v>
      </c>
      <c r="H9" s="30">
        <v>5000</v>
      </c>
      <c r="I9" s="31">
        <v>44926</v>
      </c>
      <c r="J9" s="30"/>
      <c r="K9" s="32"/>
    </row>
    <row r="10" spans="1:11" ht="15.75" thickBot="1" x14ac:dyDescent="0.3">
      <c r="A10" s="49" t="s">
        <v>70</v>
      </c>
      <c r="B10" s="50"/>
      <c r="C10" s="50"/>
      <c r="D10" s="50"/>
      <c r="E10" s="50"/>
      <c r="F10" s="50"/>
      <c r="G10" s="51"/>
      <c r="H10" s="45">
        <f>SUBTOTAL(109,Table31[AMOUNT])</f>
        <v>57000</v>
      </c>
      <c r="I10" s="34"/>
      <c r="J10" s="35"/>
      <c r="K10" s="36"/>
    </row>
  </sheetData>
  <mergeCells count="1">
    <mergeCell ref="A10:G10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J17" sqref="J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</row>
    <row r="2" spans="1:11" ht="15.75" thickBot="1" x14ac:dyDescent="0.3">
      <c r="A2" s="40">
        <v>1</v>
      </c>
      <c r="B2" s="41" t="s">
        <v>12</v>
      </c>
      <c r="C2" s="41">
        <v>30243</v>
      </c>
      <c r="D2" s="41">
        <v>2021</v>
      </c>
      <c r="E2" s="41" t="s">
        <v>47</v>
      </c>
      <c r="F2" s="41" t="s">
        <v>24</v>
      </c>
      <c r="G2" s="41" t="s">
        <v>51</v>
      </c>
      <c r="H2" s="41">
        <v>5000</v>
      </c>
      <c r="I2" s="42">
        <v>44895</v>
      </c>
      <c r="J2" s="41"/>
      <c r="K2" s="43"/>
    </row>
    <row r="3" spans="1:11" ht="15.75" thickBot="1" x14ac:dyDescent="0.3">
      <c r="A3" s="49" t="s">
        <v>70</v>
      </c>
      <c r="B3" s="50"/>
      <c r="C3" s="50"/>
      <c r="D3" s="50"/>
      <c r="E3" s="50"/>
      <c r="F3" s="50"/>
      <c r="G3" s="51"/>
      <c r="H3" s="45">
        <f>SUBTOTAL(109,Table2[AMOUNT])</f>
        <v>5000</v>
      </c>
      <c r="I3" s="34"/>
      <c r="J3" s="35"/>
      <c r="K3" s="36"/>
    </row>
  </sheetData>
  <mergeCells count="1">
    <mergeCell ref="A3:G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H9" sqref="H9"/>
    </sheetView>
  </sheetViews>
  <sheetFormatPr defaultRowHeight="15" x14ac:dyDescent="0.25"/>
  <cols>
    <col min="1" max="1" width="5.42578125" bestFit="1" customWidth="1"/>
    <col min="2" max="2" width="22" bestFit="1" customWidth="1"/>
    <col min="3" max="3" width="14.42578125" bestFit="1" customWidth="1"/>
    <col min="4" max="4" width="5.5703125" bestFit="1" customWidth="1"/>
    <col min="5" max="5" width="8" bestFit="1" customWidth="1"/>
    <col min="6" max="6" width="22" bestFit="1" customWidth="1"/>
    <col min="7" max="7" width="13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29">
        <v>1</v>
      </c>
      <c r="B2" s="30" t="s">
        <v>12</v>
      </c>
      <c r="C2" s="30">
        <v>16742</v>
      </c>
      <c r="D2" s="30">
        <v>2022</v>
      </c>
      <c r="E2" s="30" t="s">
        <v>39</v>
      </c>
      <c r="F2" s="30" t="s">
        <v>13</v>
      </c>
      <c r="G2" s="30" t="s">
        <v>38</v>
      </c>
      <c r="H2" s="30">
        <v>10000</v>
      </c>
      <c r="I2" s="31">
        <v>44926</v>
      </c>
      <c r="J2" s="30"/>
      <c r="K2" s="32"/>
    </row>
    <row r="3" spans="1:11" ht="15.75" thickBot="1" x14ac:dyDescent="0.3">
      <c r="A3" s="29">
        <v>2</v>
      </c>
      <c r="B3" s="30" t="s">
        <v>71</v>
      </c>
      <c r="C3" s="30" t="s">
        <v>72</v>
      </c>
      <c r="D3" s="30">
        <v>2022</v>
      </c>
      <c r="E3" s="30" t="s">
        <v>54</v>
      </c>
      <c r="F3" s="30" t="s">
        <v>71</v>
      </c>
      <c r="G3" s="30" t="s">
        <v>38</v>
      </c>
      <c r="H3" s="30">
        <v>2000</v>
      </c>
      <c r="I3" s="31">
        <v>44926</v>
      </c>
      <c r="J3" s="30"/>
      <c r="K3" s="32"/>
    </row>
    <row r="4" spans="1:11" ht="15.75" thickBot="1" x14ac:dyDescent="0.3">
      <c r="A4" s="49" t="s">
        <v>70</v>
      </c>
      <c r="B4" s="50"/>
      <c r="C4" s="50"/>
      <c r="D4" s="50"/>
      <c r="E4" s="50"/>
      <c r="F4" s="50"/>
      <c r="G4" s="51"/>
      <c r="H4" s="45">
        <f>SUBTOTAL(109,Table3[AMOUNT])</f>
        <v>12000</v>
      </c>
      <c r="I4" s="34"/>
      <c r="J4" s="35"/>
      <c r="K4" s="36"/>
    </row>
  </sheetData>
  <mergeCells count="1">
    <mergeCell ref="A4:G4"/>
  </mergeCells>
  <pageMargins left="0.7" right="0.7" top="0.75" bottom="0.75" header="0.3" footer="0.3"/>
  <pageSetup paperSize="9" scale="7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E25" sqref="E25"/>
    </sheetView>
  </sheetViews>
  <sheetFormatPr defaultRowHeight="15" x14ac:dyDescent="0.25"/>
  <cols>
    <col min="1" max="1" width="5.42578125" bestFit="1" customWidth="1"/>
    <col min="2" max="2" width="12.42578125" bestFit="1" customWidth="1"/>
    <col min="3" max="3" width="8.7109375" bestFit="1" customWidth="1"/>
    <col min="4" max="4" width="5.5703125" bestFit="1" customWidth="1"/>
    <col min="5" max="5" width="8" bestFit="1" customWidth="1"/>
    <col min="6" max="6" width="12.42578125" bestFit="1" customWidth="1"/>
    <col min="7" max="7" width="9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19486</v>
      </c>
      <c r="D2" s="5">
        <v>2005</v>
      </c>
      <c r="E2" s="5" t="s">
        <v>45</v>
      </c>
      <c r="F2" s="5" t="s">
        <v>24</v>
      </c>
      <c r="G2" s="5" t="s">
        <v>31</v>
      </c>
      <c r="H2" s="5">
        <v>5000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18525</v>
      </c>
      <c r="D3" s="5">
        <v>2019</v>
      </c>
      <c r="E3" s="5" t="s">
        <v>45</v>
      </c>
      <c r="F3" s="5" t="s">
        <v>24</v>
      </c>
      <c r="G3" s="5" t="s">
        <v>31</v>
      </c>
      <c r="H3" s="5">
        <v>5000</v>
      </c>
      <c r="I3" s="27">
        <v>44864</v>
      </c>
      <c r="J3" s="5"/>
      <c r="K3" s="28"/>
    </row>
    <row r="4" spans="1:11" x14ac:dyDescent="0.25">
      <c r="A4" s="4">
        <f t="shared" ref="A4:A8" si="0">A3+1</f>
        <v>3</v>
      </c>
      <c r="B4" s="5" t="s">
        <v>12</v>
      </c>
      <c r="C4" s="5">
        <v>35091</v>
      </c>
      <c r="D4" s="5">
        <v>2022</v>
      </c>
      <c r="E4" s="5" t="s">
        <v>45</v>
      </c>
      <c r="F4" s="5" t="s">
        <v>24</v>
      </c>
      <c r="G4" s="5" t="s">
        <v>31</v>
      </c>
      <c r="H4" s="5">
        <v>5000</v>
      </c>
      <c r="I4" s="27">
        <v>44864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37694</v>
      </c>
      <c r="D5" s="5">
        <v>2022</v>
      </c>
      <c r="E5" s="5" t="s">
        <v>45</v>
      </c>
      <c r="F5" s="5" t="s">
        <v>24</v>
      </c>
      <c r="G5" s="5" t="s">
        <v>31</v>
      </c>
      <c r="H5" s="5">
        <v>5000</v>
      </c>
      <c r="I5" s="27">
        <v>44864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13257</v>
      </c>
      <c r="D6" s="5">
        <v>2020</v>
      </c>
      <c r="E6" s="5" t="s">
        <v>47</v>
      </c>
      <c r="F6" s="5" t="s">
        <v>24</v>
      </c>
      <c r="G6" s="5" t="s">
        <v>31</v>
      </c>
      <c r="H6" s="5">
        <v>5000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28680</v>
      </c>
      <c r="D7" s="5">
        <v>2022</v>
      </c>
      <c r="E7" s="5" t="s">
        <v>47</v>
      </c>
      <c r="F7" s="5" t="s">
        <v>13</v>
      </c>
      <c r="G7" s="5" t="s">
        <v>31</v>
      </c>
      <c r="H7" s="5">
        <v>10000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31708</v>
      </c>
      <c r="D8" s="5">
        <v>2022</v>
      </c>
      <c r="E8" s="5" t="s">
        <v>39</v>
      </c>
      <c r="F8" s="5" t="s">
        <v>13</v>
      </c>
      <c r="G8" s="5" t="s">
        <v>31</v>
      </c>
      <c r="H8" s="5">
        <v>10000</v>
      </c>
      <c r="I8" s="27">
        <v>44926</v>
      </c>
      <c r="J8" s="5"/>
      <c r="K8" s="28"/>
    </row>
    <row r="9" spans="1:11" x14ac:dyDescent="0.25">
      <c r="A9" s="4">
        <f>A8+1</f>
        <v>8</v>
      </c>
      <c r="B9" s="30" t="s">
        <v>12</v>
      </c>
      <c r="C9" s="30">
        <v>41047</v>
      </c>
      <c r="D9" s="30">
        <v>2022</v>
      </c>
      <c r="E9" s="30" t="s">
        <v>39</v>
      </c>
      <c r="F9" s="30" t="s">
        <v>13</v>
      </c>
      <c r="G9" s="30" t="s">
        <v>31</v>
      </c>
      <c r="H9" s="30">
        <v>10000</v>
      </c>
      <c r="I9" s="31">
        <v>44926</v>
      </c>
      <c r="J9" s="30"/>
      <c r="K9" s="32"/>
    </row>
    <row r="10" spans="1:11" ht="15.75" thickBot="1" x14ac:dyDescent="0.3">
      <c r="A10" s="29">
        <v>9</v>
      </c>
      <c r="B10" s="5" t="s">
        <v>76</v>
      </c>
      <c r="C10" s="5">
        <v>11610</v>
      </c>
      <c r="D10" s="5">
        <v>2021</v>
      </c>
      <c r="E10" s="5" t="s">
        <v>54</v>
      </c>
      <c r="F10" s="5" t="s">
        <v>76</v>
      </c>
      <c r="G10" s="5" t="s">
        <v>31</v>
      </c>
      <c r="H10" s="5">
        <v>10000</v>
      </c>
      <c r="I10" s="31">
        <v>44926</v>
      </c>
      <c r="J10" s="30"/>
      <c r="K10" s="32"/>
    </row>
    <row r="11" spans="1:11" ht="15.75" thickBot="1" x14ac:dyDescent="0.3">
      <c r="A11" s="49" t="s">
        <v>70</v>
      </c>
      <c r="B11" s="50"/>
      <c r="C11" s="50"/>
      <c r="D11" s="50"/>
      <c r="E11" s="50"/>
      <c r="F11" s="50"/>
      <c r="G11" s="51"/>
      <c r="H11" s="45">
        <f>SUBTOTAL(109,Table4[AMOUNT])</f>
        <v>65000</v>
      </c>
      <c r="I11" s="34"/>
      <c r="J11" s="35"/>
      <c r="K11" s="36"/>
    </row>
  </sheetData>
  <mergeCells count="1">
    <mergeCell ref="A11:G11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K13" sqref="K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28942</v>
      </c>
      <c r="D2" s="5">
        <v>2022</v>
      </c>
      <c r="E2" s="5" t="s">
        <v>45</v>
      </c>
      <c r="F2" s="5" t="s">
        <v>13</v>
      </c>
      <c r="G2" s="5" t="s">
        <v>33</v>
      </c>
      <c r="H2" s="5">
        <v>10000</v>
      </c>
      <c r="I2" s="27">
        <v>44864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2371</v>
      </c>
      <c r="D3" s="5">
        <v>2015</v>
      </c>
      <c r="E3" s="5" t="s">
        <v>47</v>
      </c>
      <c r="F3" s="5" t="s">
        <v>24</v>
      </c>
      <c r="G3" s="5" t="s">
        <v>33</v>
      </c>
      <c r="H3" s="5">
        <v>5000</v>
      </c>
      <c r="I3" s="27">
        <v>44895</v>
      </c>
      <c r="J3" s="5"/>
      <c r="K3" s="28"/>
    </row>
    <row r="4" spans="1:11" x14ac:dyDescent="0.25">
      <c r="A4" s="4">
        <f t="shared" ref="A4:A16" si="0">A3+1</f>
        <v>3</v>
      </c>
      <c r="B4" s="5" t="s">
        <v>11</v>
      </c>
      <c r="C4" s="5">
        <v>1702</v>
      </c>
      <c r="D4" s="5">
        <v>2022</v>
      </c>
      <c r="E4" s="5" t="s">
        <v>47</v>
      </c>
      <c r="F4" s="5" t="s">
        <v>14</v>
      </c>
      <c r="G4" s="5" t="s">
        <v>33</v>
      </c>
      <c r="H4" s="5">
        <v>12000</v>
      </c>
      <c r="I4" s="27">
        <v>44895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30041</v>
      </c>
      <c r="D5" s="5">
        <v>2022</v>
      </c>
      <c r="E5" s="5" t="s">
        <v>47</v>
      </c>
      <c r="F5" s="5" t="s">
        <v>14</v>
      </c>
      <c r="G5" s="5" t="s">
        <v>33</v>
      </c>
      <c r="H5" s="5">
        <v>12000</v>
      </c>
      <c r="I5" s="27">
        <v>44895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37628</v>
      </c>
      <c r="D6" s="5">
        <v>2022</v>
      </c>
      <c r="E6" s="5" t="s">
        <v>47</v>
      </c>
      <c r="F6" s="5" t="s">
        <v>14</v>
      </c>
      <c r="G6" s="5" t="s">
        <v>33</v>
      </c>
      <c r="H6" s="5">
        <v>12000</v>
      </c>
      <c r="I6" s="27">
        <v>44895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37631</v>
      </c>
      <c r="D7" s="5">
        <v>2022</v>
      </c>
      <c r="E7" s="5" t="s">
        <v>47</v>
      </c>
      <c r="F7" s="5" t="s">
        <v>14</v>
      </c>
      <c r="G7" s="5" t="s">
        <v>33</v>
      </c>
      <c r="H7" s="5">
        <v>12000</v>
      </c>
      <c r="I7" s="27">
        <v>44895</v>
      </c>
      <c r="J7" s="5"/>
      <c r="K7" s="28"/>
    </row>
    <row r="8" spans="1:11" x14ac:dyDescent="0.25">
      <c r="A8" s="4">
        <f t="shared" si="0"/>
        <v>7</v>
      </c>
      <c r="B8" s="5" t="s">
        <v>12</v>
      </c>
      <c r="C8" s="5">
        <v>37701</v>
      </c>
      <c r="D8" s="5">
        <v>2022</v>
      </c>
      <c r="E8" s="5" t="s">
        <v>47</v>
      </c>
      <c r="F8" s="5" t="s">
        <v>14</v>
      </c>
      <c r="G8" s="5" t="s">
        <v>33</v>
      </c>
      <c r="H8" s="5">
        <v>12000</v>
      </c>
      <c r="I8" s="27">
        <v>44895</v>
      </c>
      <c r="J8" s="5"/>
      <c r="K8" s="28"/>
    </row>
    <row r="9" spans="1:11" x14ac:dyDescent="0.25">
      <c r="A9" s="4">
        <f t="shared" si="0"/>
        <v>8</v>
      </c>
      <c r="B9" s="5" t="s">
        <v>12</v>
      </c>
      <c r="C9" s="5">
        <v>37789</v>
      </c>
      <c r="D9" s="5">
        <v>2022</v>
      </c>
      <c r="E9" s="5" t="s">
        <v>47</v>
      </c>
      <c r="F9" s="5" t="s">
        <v>14</v>
      </c>
      <c r="G9" s="5" t="s">
        <v>33</v>
      </c>
      <c r="H9" s="5">
        <v>12000</v>
      </c>
      <c r="I9" s="27">
        <v>44895</v>
      </c>
      <c r="J9" s="5"/>
      <c r="K9" s="28"/>
    </row>
    <row r="10" spans="1:11" x14ac:dyDescent="0.25">
      <c r="A10" s="4">
        <f t="shared" si="0"/>
        <v>9</v>
      </c>
      <c r="B10" s="5" t="s">
        <v>12</v>
      </c>
      <c r="C10" s="5">
        <v>1426</v>
      </c>
      <c r="D10" s="5">
        <v>2022</v>
      </c>
      <c r="E10" s="5" t="s">
        <v>39</v>
      </c>
      <c r="F10" s="5" t="s">
        <v>14</v>
      </c>
      <c r="G10" s="5" t="s">
        <v>33</v>
      </c>
      <c r="H10" s="5">
        <v>12000</v>
      </c>
      <c r="I10" s="27">
        <v>44926</v>
      </c>
      <c r="J10" s="5"/>
      <c r="K10" s="28"/>
    </row>
    <row r="11" spans="1:11" x14ac:dyDescent="0.25">
      <c r="A11" s="4">
        <f t="shared" si="0"/>
        <v>10</v>
      </c>
      <c r="B11" s="5" t="s">
        <v>12</v>
      </c>
      <c r="C11" s="5">
        <v>37628</v>
      </c>
      <c r="D11" s="5">
        <v>2022</v>
      </c>
      <c r="E11" s="5" t="s">
        <v>39</v>
      </c>
      <c r="F11" s="5" t="s">
        <v>14</v>
      </c>
      <c r="G11" s="5" t="s">
        <v>33</v>
      </c>
      <c r="H11" s="5">
        <v>12000</v>
      </c>
      <c r="I11" s="27">
        <v>44926</v>
      </c>
      <c r="J11" s="5"/>
      <c r="K11" s="28"/>
    </row>
    <row r="12" spans="1:11" x14ac:dyDescent="0.25">
      <c r="A12" s="4">
        <f t="shared" si="0"/>
        <v>11</v>
      </c>
      <c r="B12" s="5" t="s">
        <v>12</v>
      </c>
      <c r="C12" s="5">
        <v>37631</v>
      </c>
      <c r="D12" s="5">
        <v>2022</v>
      </c>
      <c r="E12" s="5" t="s">
        <v>39</v>
      </c>
      <c r="F12" s="5" t="s">
        <v>14</v>
      </c>
      <c r="G12" s="5" t="s">
        <v>33</v>
      </c>
      <c r="H12" s="5">
        <v>12000</v>
      </c>
      <c r="I12" s="27">
        <v>44926</v>
      </c>
      <c r="J12" s="5"/>
      <c r="K12" s="28"/>
    </row>
    <row r="13" spans="1:11" x14ac:dyDescent="0.25">
      <c r="A13" s="4">
        <f t="shared" si="0"/>
        <v>12</v>
      </c>
      <c r="B13" s="5" t="s">
        <v>12</v>
      </c>
      <c r="C13" s="5">
        <v>37701</v>
      </c>
      <c r="D13" s="5">
        <v>2022</v>
      </c>
      <c r="E13" s="5" t="s">
        <v>39</v>
      </c>
      <c r="F13" s="5" t="s">
        <v>14</v>
      </c>
      <c r="G13" s="5" t="s">
        <v>33</v>
      </c>
      <c r="H13" s="5">
        <v>12000</v>
      </c>
      <c r="I13" s="27">
        <v>44926</v>
      </c>
      <c r="J13" s="5"/>
      <c r="K13" s="28"/>
    </row>
    <row r="14" spans="1:11" x14ac:dyDescent="0.25">
      <c r="A14" s="4">
        <f t="shared" si="0"/>
        <v>13</v>
      </c>
      <c r="B14" s="5" t="s">
        <v>12</v>
      </c>
      <c r="C14" s="5">
        <v>37789</v>
      </c>
      <c r="D14" s="5">
        <v>2022</v>
      </c>
      <c r="E14" s="5" t="s">
        <v>39</v>
      </c>
      <c r="F14" s="5" t="s">
        <v>14</v>
      </c>
      <c r="G14" s="5" t="s">
        <v>33</v>
      </c>
      <c r="H14" s="5">
        <v>12000</v>
      </c>
      <c r="I14" s="27">
        <v>44926</v>
      </c>
      <c r="J14" s="5"/>
      <c r="K14" s="28"/>
    </row>
    <row r="15" spans="1:11" x14ac:dyDescent="0.25">
      <c r="A15" s="4">
        <f t="shared" si="0"/>
        <v>14</v>
      </c>
      <c r="B15" s="5" t="s">
        <v>12</v>
      </c>
      <c r="C15" s="5">
        <v>41420</v>
      </c>
      <c r="D15" s="5">
        <v>2022</v>
      </c>
      <c r="E15" s="5" t="s">
        <v>39</v>
      </c>
      <c r="F15" s="5" t="s">
        <v>14</v>
      </c>
      <c r="G15" s="5" t="s">
        <v>33</v>
      </c>
      <c r="H15" s="5">
        <v>12000</v>
      </c>
      <c r="I15" s="27">
        <v>44926</v>
      </c>
      <c r="J15" s="5"/>
      <c r="K15" s="28"/>
    </row>
    <row r="16" spans="1:11" ht="15.75" thickBot="1" x14ac:dyDescent="0.3">
      <c r="A16" s="4">
        <f t="shared" si="0"/>
        <v>15</v>
      </c>
      <c r="B16" s="30" t="s">
        <v>12</v>
      </c>
      <c r="C16" s="30">
        <v>41525</v>
      </c>
      <c r="D16" s="30">
        <v>2022</v>
      </c>
      <c r="E16" s="30" t="s">
        <v>39</v>
      </c>
      <c r="F16" s="30" t="s">
        <v>14</v>
      </c>
      <c r="G16" s="30" t="s">
        <v>33</v>
      </c>
      <c r="H16" s="30">
        <v>12000</v>
      </c>
      <c r="I16" s="31">
        <v>44926</v>
      </c>
      <c r="J16" s="30"/>
      <c r="K16" s="32"/>
    </row>
    <row r="17" spans="1:11" ht="15.75" thickBot="1" x14ac:dyDescent="0.3">
      <c r="A17" s="49" t="s">
        <v>70</v>
      </c>
      <c r="B17" s="50"/>
      <c r="C17" s="50"/>
      <c r="D17" s="50"/>
      <c r="E17" s="50"/>
      <c r="F17" s="50"/>
      <c r="G17" s="51"/>
      <c r="H17" s="45">
        <f>SUBTOTAL(109,Table5[AMOUNT])</f>
        <v>171000</v>
      </c>
      <c r="I17" s="34"/>
      <c r="J17" s="35"/>
      <c r="K17" s="36"/>
    </row>
  </sheetData>
  <mergeCells count="1">
    <mergeCell ref="A17:G17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J18" sqref="J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23.71093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ht="15.75" thickBot="1" x14ac:dyDescent="0.3">
      <c r="A2" s="29">
        <v>1</v>
      </c>
      <c r="B2" s="30" t="s">
        <v>12</v>
      </c>
      <c r="C2" s="30">
        <v>44831</v>
      </c>
      <c r="D2" s="30">
        <v>2022</v>
      </c>
      <c r="E2" s="30" t="s">
        <v>39</v>
      </c>
      <c r="F2" s="30" t="s">
        <v>13</v>
      </c>
      <c r="G2" s="30" t="s">
        <v>77</v>
      </c>
      <c r="H2" s="30">
        <v>10000</v>
      </c>
      <c r="I2" s="31">
        <v>44926</v>
      </c>
      <c r="J2" s="30"/>
      <c r="K2" s="32"/>
    </row>
    <row r="3" spans="1:11" ht="15.75" thickBot="1" x14ac:dyDescent="0.3">
      <c r="A3" s="49" t="s">
        <v>70</v>
      </c>
      <c r="B3" s="50"/>
      <c r="C3" s="50"/>
      <c r="D3" s="50"/>
      <c r="E3" s="50"/>
      <c r="F3" s="50"/>
      <c r="G3" s="51"/>
      <c r="H3" s="45">
        <f>SUBTOTAL(109,Table6[AMOUNT])</f>
        <v>10000</v>
      </c>
      <c r="I3" s="34"/>
      <c r="J3" s="35"/>
      <c r="K3" s="36"/>
    </row>
  </sheetData>
  <mergeCells count="1">
    <mergeCell ref="A3:G3"/>
  </mergeCells>
  <pageMargins left="0.7" right="0.7" top="0.75" bottom="0.75" header="0.3" footer="0.3"/>
  <pageSetup paperSize="9" scale="9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</row>
    <row r="2" spans="1:11" x14ac:dyDescent="0.25">
      <c r="A2" s="4">
        <v>1</v>
      </c>
      <c r="B2" s="5" t="s">
        <v>12</v>
      </c>
      <c r="C2" s="5">
        <v>27032</v>
      </c>
      <c r="D2" s="5">
        <v>2010</v>
      </c>
      <c r="E2" s="5" t="s">
        <v>47</v>
      </c>
      <c r="F2" s="5" t="s">
        <v>24</v>
      </c>
      <c r="G2" s="5" t="s">
        <v>42</v>
      </c>
      <c r="H2" s="5">
        <v>5000</v>
      </c>
      <c r="I2" s="27">
        <v>44895</v>
      </c>
      <c r="J2" s="5"/>
      <c r="K2" s="28"/>
    </row>
    <row r="3" spans="1:11" x14ac:dyDescent="0.25">
      <c r="A3" s="4">
        <f>A2+1</f>
        <v>2</v>
      </c>
      <c r="B3" s="5" t="s">
        <v>12</v>
      </c>
      <c r="C3" s="5">
        <v>29062</v>
      </c>
      <c r="D3" s="5">
        <v>2010</v>
      </c>
      <c r="E3" s="5" t="s">
        <v>39</v>
      </c>
      <c r="F3" s="5" t="s">
        <v>24</v>
      </c>
      <c r="G3" s="5" t="s">
        <v>42</v>
      </c>
      <c r="H3" s="5">
        <v>5000</v>
      </c>
      <c r="I3" s="27">
        <v>44926</v>
      </c>
      <c r="J3" s="5"/>
      <c r="K3" s="28"/>
    </row>
    <row r="4" spans="1:11" x14ac:dyDescent="0.25">
      <c r="A4" s="4">
        <f t="shared" ref="A4:A8" si="0">A3+1</f>
        <v>3</v>
      </c>
      <c r="B4" s="5" t="s">
        <v>12</v>
      </c>
      <c r="C4" s="5">
        <v>29386</v>
      </c>
      <c r="D4" s="5">
        <v>2010</v>
      </c>
      <c r="E4" s="5" t="s">
        <v>39</v>
      </c>
      <c r="F4" s="5" t="s">
        <v>24</v>
      </c>
      <c r="G4" s="5" t="s">
        <v>42</v>
      </c>
      <c r="H4" s="5">
        <v>5000</v>
      </c>
      <c r="I4" s="27">
        <v>44926</v>
      </c>
      <c r="J4" s="5"/>
      <c r="K4" s="28"/>
    </row>
    <row r="5" spans="1:11" x14ac:dyDescent="0.25">
      <c r="A5" s="4">
        <f t="shared" si="0"/>
        <v>4</v>
      </c>
      <c r="B5" s="5" t="s">
        <v>12</v>
      </c>
      <c r="C5" s="5">
        <v>30924</v>
      </c>
      <c r="D5" s="5">
        <v>2010</v>
      </c>
      <c r="E5" s="5" t="s">
        <v>39</v>
      </c>
      <c r="F5" s="5" t="s">
        <v>24</v>
      </c>
      <c r="G5" s="5" t="s">
        <v>42</v>
      </c>
      <c r="H5" s="5">
        <v>5000</v>
      </c>
      <c r="I5" s="27">
        <v>44926</v>
      </c>
      <c r="J5" s="5"/>
      <c r="K5" s="28"/>
    </row>
    <row r="6" spans="1:11" x14ac:dyDescent="0.25">
      <c r="A6" s="4">
        <f t="shared" si="0"/>
        <v>5</v>
      </c>
      <c r="B6" s="5" t="s">
        <v>12</v>
      </c>
      <c r="C6" s="5">
        <v>30964</v>
      </c>
      <c r="D6" s="5">
        <v>2010</v>
      </c>
      <c r="E6" s="5" t="s">
        <v>39</v>
      </c>
      <c r="F6" s="5" t="s">
        <v>24</v>
      </c>
      <c r="G6" s="5" t="s">
        <v>42</v>
      </c>
      <c r="H6" s="5">
        <v>5000</v>
      </c>
      <c r="I6" s="27">
        <v>44926</v>
      </c>
      <c r="J6" s="5"/>
      <c r="K6" s="28"/>
    </row>
    <row r="7" spans="1:11" x14ac:dyDescent="0.25">
      <c r="A7" s="4">
        <f t="shared" si="0"/>
        <v>6</v>
      </c>
      <c r="B7" s="5" t="s">
        <v>12</v>
      </c>
      <c r="C7" s="5">
        <v>31263</v>
      </c>
      <c r="D7" s="5">
        <v>2010</v>
      </c>
      <c r="E7" s="5" t="s">
        <v>39</v>
      </c>
      <c r="F7" s="5" t="s">
        <v>24</v>
      </c>
      <c r="G7" s="5" t="s">
        <v>42</v>
      </c>
      <c r="H7" s="5">
        <v>5000</v>
      </c>
      <c r="I7" s="27">
        <v>44926</v>
      </c>
      <c r="J7" s="5"/>
      <c r="K7" s="28"/>
    </row>
    <row r="8" spans="1:11" ht="15.75" thickBot="1" x14ac:dyDescent="0.3">
      <c r="A8" s="4">
        <f t="shared" si="0"/>
        <v>7</v>
      </c>
      <c r="B8" s="30" t="s">
        <v>12</v>
      </c>
      <c r="C8" s="30">
        <v>28244</v>
      </c>
      <c r="D8" s="30">
        <v>2018</v>
      </c>
      <c r="E8" s="30" t="s">
        <v>39</v>
      </c>
      <c r="F8" s="30" t="s">
        <v>24</v>
      </c>
      <c r="G8" s="30" t="s">
        <v>42</v>
      </c>
      <c r="H8" s="30">
        <v>5000</v>
      </c>
      <c r="I8" s="31">
        <v>44926</v>
      </c>
      <c r="J8" s="30"/>
      <c r="K8" s="32"/>
    </row>
    <row r="9" spans="1:11" ht="15.75" thickBot="1" x14ac:dyDescent="0.3">
      <c r="A9" s="49" t="s">
        <v>70</v>
      </c>
      <c r="B9" s="50"/>
      <c r="C9" s="50"/>
      <c r="D9" s="50"/>
      <c r="E9" s="50"/>
      <c r="F9" s="50"/>
      <c r="G9" s="51"/>
      <c r="H9" s="45">
        <f>SUBTOTAL(109,Table7[AMOUNT])</f>
        <v>35000</v>
      </c>
      <c r="I9" s="34"/>
      <c r="J9" s="35"/>
      <c r="K9" s="36"/>
    </row>
  </sheetData>
  <mergeCells count="1">
    <mergeCell ref="A9:G9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</vt:i4>
      </vt:variant>
    </vt:vector>
  </HeadingPairs>
  <TitlesOfParts>
    <vt:vector size="34" baseType="lpstr">
      <vt:lpstr>CONSOL-OCT TO DEC</vt:lpstr>
      <vt:lpstr>PIVOT</vt:lpstr>
      <vt:lpstr>BANJARAHILLS</vt:lpstr>
      <vt:lpstr>BHONGIR</vt:lpstr>
      <vt:lpstr>CGM FINANCE</vt:lpstr>
      <vt:lpstr>CGM HRD</vt:lpstr>
      <vt:lpstr>CGM IPC</vt:lpstr>
      <vt:lpstr>CGM DPE MEDCHAL</vt:lpstr>
      <vt:lpstr>CGM RAC</vt:lpstr>
      <vt:lpstr>CGM RURAL</vt:lpstr>
      <vt:lpstr>CGM-REVENUE</vt:lpstr>
      <vt:lpstr>CYBERCITY</vt:lpstr>
      <vt:lpstr>GADWAL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WANAPARTHY</vt:lpstr>
      <vt:lpstr>YADADRI</vt:lpstr>
      <vt:lpstr>BANJARAHILLS!Print_Area</vt:lpstr>
      <vt:lpstr>CYBERCITY!Print_Area</vt:lpstr>
      <vt:lpstr>CYBERCITY!Print_Titles</vt:lpstr>
      <vt:lpstr>MEDCHAL!Print_Titles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cp:lastPrinted>2023-02-09T14:19:58Z</cp:lastPrinted>
  <dcterms:created xsi:type="dcterms:W3CDTF">2015-06-05T18:17:20Z</dcterms:created>
  <dcterms:modified xsi:type="dcterms:W3CDTF">2023-02-14T15:49:27Z</dcterms:modified>
</cp:coreProperties>
</file>