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160" tabRatio="817"/>
  </bookViews>
  <sheets>
    <sheet name="BANJARAHILLS" sheetId="4" r:id="rId1"/>
    <sheet name="CGM HRD" sheetId="5" r:id="rId2"/>
    <sheet name="CGM-IPCC" sheetId="27" r:id="rId3"/>
    <sheet name="CYBERCITY" sheetId="7" r:id="rId4"/>
    <sheet name="GADWAL" sheetId="8" r:id="rId5"/>
    <sheet name="HABSIGUDA" sheetId="9" r:id="rId6"/>
    <sheet name="HYDERABAD CENTRAL" sheetId="10" r:id="rId7"/>
    <sheet name="HYDERABAD SOUTH" sheetId="11" r:id="rId8"/>
    <sheet name="MAHABOOBNAGAR" sheetId="12" r:id="rId9"/>
    <sheet name="MEDAK" sheetId="13" r:id="rId10"/>
    <sheet name="MEDCHAL" sheetId="14" r:id="rId11"/>
    <sheet name="NAGARKURNOOL" sheetId="15" r:id="rId12"/>
    <sheet name="NALGONDA" sheetId="16" r:id="rId13"/>
    <sheet name="RAJENDRANAGAR" sheetId="17" r:id="rId14"/>
    <sheet name="SANGAREDDY" sheetId="18" r:id="rId15"/>
    <sheet name="SAROORNAGAR" sheetId="19" r:id="rId16"/>
    <sheet name="SECUNDERABAD" sheetId="21" r:id="rId17"/>
    <sheet name="SIDDIPET" sheetId="22" r:id="rId18"/>
    <sheet name="SURYAPET" sheetId="23" r:id="rId19"/>
    <sheet name="VIKARABAD" sheetId="24" r:id="rId20"/>
    <sheet name="WANAPARTHY" sheetId="25" r:id="rId21"/>
    <sheet name="YADADRI" sheetId="26" r:id="rId22"/>
    <sheet name="PIVOT" sheetId="3" r:id="rId23"/>
    <sheet name="CONSOL-JAN&amp;FEB" sheetId="1" r:id="rId24"/>
  </sheets>
  <definedNames>
    <definedName name="_xlnm._FilterDatabase" localSheetId="23" hidden="1">'CONSOL-JAN&amp;FEB'!$A$1:$K$285</definedName>
    <definedName name="_xlnm.Print_Area" localSheetId="0">BANJARAHILLS!$A$1:$K$16</definedName>
    <definedName name="_xlnm.Print_Area" localSheetId="1">'CGM HRD'!$A$1:$K$3</definedName>
    <definedName name="_xlnm.Print_Area" localSheetId="2">'CGM-IPCC'!$A$1:$K$15</definedName>
    <definedName name="_xlnm.Print_Area" localSheetId="23">'CONSOL-JAN&amp;FEB'!$A$1</definedName>
    <definedName name="_xlnm.Print_Area" localSheetId="3">CYBERCITY!$A$1:$K$107</definedName>
    <definedName name="_xlnm.Print_Area" localSheetId="4">GADWAL!$A$1:$K$3</definedName>
    <definedName name="_xlnm.Print_Area" localSheetId="5">HABSIGUDA!$A$1:$K$16</definedName>
    <definedName name="_xlnm.Print_Area" localSheetId="6">'HYDERABAD CENTRAL'!$A$1:$L$16</definedName>
    <definedName name="_xlnm.Print_Area" localSheetId="7">'HYDERABAD SOUTH'!$A$1:$K$17</definedName>
    <definedName name="_xlnm.Print_Area" localSheetId="8">MAHABOOBNAGAR!$A$1:$K$6</definedName>
    <definedName name="_xlnm.Print_Area" localSheetId="9">MEDAK!$A$1:$K$8</definedName>
    <definedName name="_xlnm.Print_Area" localSheetId="10">MEDCHAL!$A$1:$L$41</definedName>
    <definedName name="_xlnm.Print_Area" localSheetId="11">NAGARKURNOOL!$A$1:$K$4</definedName>
    <definedName name="_xlnm.Print_Area" localSheetId="12">NALGONDA!$A$1:$L$10</definedName>
    <definedName name="_xlnm.Print_Area" localSheetId="13">RAJENDRANAGAR!$A$1:$K$12</definedName>
    <definedName name="_xlnm.Print_Area" localSheetId="14">SANGAREDDY!$A$1:$K$7</definedName>
    <definedName name="_xlnm.Print_Area" localSheetId="15">SAROORNAGAR!$A$1:$K$12</definedName>
    <definedName name="_xlnm.Print_Area" localSheetId="16">SECUNDERABAD!$A$1:$K$10</definedName>
    <definedName name="_xlnm.Print_Area" localSheetId="17">SIDDIPET!$A$1:$K$10</definedName>
    <definedName name="_xlnm.Print_Area" localSheetId="18">SURYAPET!$A$1:$K$4</definedName>
    <definedName name="_xlnm.Print_Area" localSheetId="19">VIKARABAD!$A$1:$K$5</definedName>
    <definedName name="_xlnm.Print_Area" localSheetId="20">WANAPARTHY!$A$1:$K$3</definedName>
    <definedName name="_xlnm.Print_Area" localSheetId="21">YADADRI!$A$1:$K$3</definedName>
    <definedName name="_xlnm.Print_Titles" localSheetId="23">'CONSOL-JAN&amp;FEB'!$1:$1</definedName>
    <definedName name="_xlnm.Print_Titles" localSheetId="3">CYBERCITY!$1:$1</definedName>
  </definedNames>
  <calcPr calcId="144525"/>
  <pivotCaches>
    <pivotCache cacheId="0" r:id="rId2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6" l="1"/>
  <c r="J16" i="10"/>
  <c r="J41" i="14"/>
  <c r="H15" i="27"/>
  <c r="A4" i="27"/>
  <c r="A5" i="27" s="1"/>
  <c r="A6" i="27" s="1"/>
  <c r="A7" i="27" s="1"/>
  <c r="A8" i="27" s="1"/>
  <c r="A9" i="27" s="1"/>
  <c r="A10" i="27" s="1"/>
  <c r="A11" i="27" s="1"/>
  <c r="A12" i="27" s="1"/>
  <c r="A13" i="27" s="1"/>
  <c r="A14" i="27" s="1"/>
  <c r="A3" i="27"/>
  <c r="H3" i="26" l="1"/>
  <c r="H3" i="25"/>
  <c r="H5" i="24"/>
  <c r="H4" i="23"/>
  <c r="H10" i="22"/>
  <c r="A4" i="22"/>
  <c r="A5" i="22" s="1"/>
  <c r="A6" i="22" s="1"/>
  <c r="A7" i="22" s="1"/>
  <c r="A8" i="22" s="1"/>
  <c r="A9" i="22" s="1"/>
  <c r="A3" i="22"/>
  <c r="H10" i="21"/>
  <c r="A3" i="21"/>
  <c r="A4" i="21" s="1"/>
  <c r="A5" i="21" s="1"/>
  <c r="A6" i="21" s="1"/>
  <c r="A7" i="21" s="1"/>
  <c r="A8" i="21" s="1"/>
  <c r="A9" i="21" s="1"/>
  <c r="H12" i="19"/>
  <c r="A4" i="19"/>
  <c r="A5" i="19" s="1"/>
  <c r="A6" i="19" s="1"/>
  <c r="A7" i="19" s="1"/>
  <c r="A8" i="19" s="1"/>
  <c r="A9" i="19" s="1"/>
  <c r="A10" i="19" s="1"/>
  <c r="A11" i="19" s="1"/>
  <c r="A3" i="19"/>
  <c r="H7" i="18"/>
  <c r="A3" i="18"/>
  <c r="A4" i="18" s="1"/>
  <c r="A5" i="18" s="1"/>
  <c r="A6" i="18" s="1"/>
  <c r="H12" i="17"/>
  <c r="A3" i="17"/>
  <c r="A4" i="17" s="1"/>
  <c r="A5" i="17" s="1"/>
  <c r="A6" i="17" s="1"/>
  <c r="A7" i="17" s="1"/>
  <c r="A8" i="17" s="1"/>
  <c r="A9" i="17" s="1"/>
  <c r="A10" i="17" s="1"/>
  <c r="A11" i="17" s="1"/>
  <c r="H10" i="16"/>
  <c r="A3" i="16"/>
  <c r="A4" i="16" s="1"/>
  <c r="A5" i="16" s="1"/>
  <c r="A6" i="16" s="1"/>
  <c r="A7" i="16" s="1"/>
  <c r="A8" i="16" s="1"/>
  <c r="A9" i="16" s="1"/>
  <c r="H4" i="15"/>
  <c r="H41" i="14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H8" i="13"/>
  <c r="A4" i="13"/>
  <c r="A5" i="13" s="1"/>
  <c r="A6" i="13" s="1"/>
  <c r="A7" i="13" s="1"/>
  <c r="A3" i="13"/>
  <c r="H6" i="12"/>
  <c r="H17" i="1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3" i="11"/>
  <c r="H16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H16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H3" i="8"/>
  <c r="H107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H3" i="5"/>
  <c r="H16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</calcChain>
</file>

<file path=xl/sharedStrings.xml><?xml version="1.0" encoding="utf-8"?>
<sst xmlns="http://schemas.openxmlformats.org/spreadsheetml/2006/main" count="2609" uniqueCount="70">
  <si>
    <t>S.NO</t>
  </si>
  <si>
    <t xml:space="preserve">CASE </t>
  </si>
  <si>
    <t>CASE NO</t>
  </si>
  <si>
    <t>YEAR</t>
  </si>
  <si>
    <t>MONTH</t>
  </si>
  <si>
    <t>CASE TYPE</t>
  </si>
  <si>
    <t>SECTION</t>
  </si>
  <si>
    <t>AMOUNT</t>
  </si>
  <si>
    <t>BILL DATE</t>
  </si>
  <si>
    <t>SANCTION NO. &amp; DT</t>
  </si>
  <si>
    <t>PAYMENT DETAILS (CHEQUE/RTGS &amp; DATE)</t>
  </si>
  <si>
    <t>CC</t>
  </si>
  <si>
    <t>WP</t>
  </si>
  <si>
    <t>COUNTER</t>
  </si>
  <si>
    <t>VACATE</t>
  </si>
  <si>
    <t>HYDERABAD CENTRAL</t>
  </si>
  <si>
    <t>MEDCHAL</t>
  </si>
  <si>
    <t>HYDERABAD SOUTH</t>
  </si>
  <si>
    <t>NAGARKURNOOL</t>
  </si>
  <si>
    <t>MEDAK</t>
  </si>
  <si>
    <t>HABSIGUDA</t>
  </si>
  <si>
    <t>SIDDIPET</t>
  </si>
  <si>
    <t>RAJENDRANAGAR</t>
  </si>
  <si>
    <t>CYBERCITY</t>
  </si>
  <si>
    <t>MAHABOOBNAGAR</t>
  </si>
  <si>
    <t>DISPOSED</t>
  </si>
  <si>
    <t>SECUNDERABAD</t>
  </si>
  <si>
    <t>SANGAREDDY</t>
  </si>
  <si>
    <t>SURYAPET</t>
  </si>
  <si>
    <t>BANJARAHILLS</t>
  </si>
  <si>
    <t>YADADRI</t>
  </si>
  <si>
    <t>NALGONDA</t>
  </si>
  <si>
    <t>CGM HRD</t>
  </si>
  <si>
    <t>SAROORNAGAR</t>
  </si>
  <si>
    <t>GADWAL</t>
  </si>
  <si>
    <t>WANAPARTHY</t>
  </si>
  <si>
    <t>WA</t>
  </si>
  <si>
    <t>JAN</t>
  </si>
  <si>
    <t>VIKARABAD</t>
  </si>
  <si>
    <t>CRLP</t>
  </si>
  <si>
    <t>WRITPETITION</t>
  </si>
  <si>
    <t>CG-113</t>
  </si>
  <si>
    <t>2020-21</t>
  </si>
  <si>
    <t>MISC</t>
  </si>
  <si>
    <t>WRIT PETITION</t>
  </si>
  <si>
    <t>B.C</t>
  </si>
  <si>
    <t>AS</t>
  </si>
  <si>
    <t>FEB</t>
  </si>
  <si>
    <t>DISPOSED AT ADMISSION</t>
  </si>
  <si>
    <t>CGM-IPC</t>
  </si>
  <si>
    <t>CRLRC</t>
  </si>
  <si>
    <t>ADDITIONAL COUNTER</t>
  </si>
  <si>
    <t>CAVEAT</t>
  </si>
  <si>
    <t>NAESH</t>
  </si>
  <si>
    <t>CAVEAT-NARESH</t>
  </si>
  <si>
    <t>Row Labels</t>
  </si>
  <si>
    <t>Grand Total</t>
  </si>
  <si>
    <t>Count of CASE NO</t>
  </si>
  <si>
    <t>TOTAL AMOUNT</t>
  </si>
  <si>
    <t>37 DT 31-MAR-23</t>
  </si>
  <si>
    <t>2 DT 01-APR-23</t>
  </si>
  <si>
    <t>39 DT 31-MAR-23</t>
  </si>
  <si>
    <t>38 DT 31-MAR-23</t>
  </si>
  <si>
    <t>06 DT 01-APR-23</t>
  </si>
  <si>
    <t>07 DT 01-APR-23</t>
  </si>
  <si>
    <t>08 DT 01-APR-23</t>
  </si>
  <si>
    <t>09 DT 01-APR-23</t>
  </si>
  <si>
    <t>10 DT 01-APR-23</t>
  </si>
  <si>
    <t>25 DT 29-APR-23</t>
  </si>
  <si>
    <t>SANCTION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</si>
</sst>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9"/>
      <color indexed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5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5" fillId="2" borderId="18" xfId="0" applyFont="1" applyFill="1" applyBorder="1"/>
    <xf numFmtId="0" fontId="5" fillId="2" borderId="19" xfId="0" applyFont="1" applyFill="1" applyBorder="1"/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</cellXfs>
  <cellStyles count="3">
    <cellStyle name="Normal" xfId="0" builtinId="0"/>
    <cellStyle name="Normal 3" xfId="1"/>
    <cellStyle name="Normal 9" xfId="2"/>
  </cellStyles>
  <dxfs count="3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nod Office" refreshedDate="44999.898261689814" createdVersion="4" refreshedVersion="4" minRefreshableVersion="3" recordCount="284">
  <cacheSource type="worksheet">
    <worksheetSource ref="A1:K285" sheet="CONSOL-JAN&amp;FEB"/>
  </cacheSource>
  <cacheFields count="11">
    <cacheField name="S.NO" numFmtId="0">
      <sharedItems containsSemiMixedTypes="0" containsString="0" containsNumber="1" containsInteger="1" minValue="1" maxValue="284"/>
    </cacheField>
    <cacheField name="CASE " numFmtId="0">
      <sharedItems/>
    </cacheField>
    <cacheField name="CASE NO" numFmtId="0">
      <sharedItems containsMixedTypes="1" containsNumber="1" containsInteger="1" minValue="17" maxValue="46901"/>
    </cacheField>
    <cacheField name="YEAR" numFmtId="0">
      <sharedItems containsMixedTypes="1" containsNumber="1" containsInteger="1" minValue="2005" maxValue="2023"/>
    </cacheField>
    <cacheField name="MONTH" numFmtId="0">
      <sharedItems/>
    </cacheField>
    <cacheField name="CASE TYPE" numFmtId="0">
      <sharedItems/>
    </cacheField>
    <cacheField name="SECTION" numFmtId="0">
      <sharedItems count="23">
        <s v="NALGONDA"/>
        <s v="HYDERABAD SOUTH"/>
        <s v="HYDERABAD CENTRAL"/>
        <s v="WANAPARTHY"/>
        <s v="MEDCHAL"/>
        <s v="SIDDIPET"/>
        <s v="VIKARABAD"/>
        <s v="HABSIGUDA"/>
        <s v="RAJENDRANAGAR"/>
        <s v="SANGAREDDY"/>
        <s v="SECUNDERABAD"/>
        <s v="SURYAPET"/>
        <s v="SAROORNAGAR"/>
        <s v="GADWAL"/>
        <s v="YADADRI"/>
        <s v="BANJARAHILLS"/>
        <s v="CGM HRD"/>
        <s v="CGM-IPC"/>
        <s v="MEDAK"/>
        <s v="CYBERCITY"/>
        <s v="NAGARKURNOOL"/>
        <s v="MAHABOOBNAGAR"/>
        <s v="SE IPC" u="1"/>
      </sharedItems>
    </cacheField>
    <cacheField name="AMOUNT" numFmtId="0">
      <sharedItems containsSemiMixedTypes="0" containsString="0" containsNumber="1" containsInteger="1" minValue="2500" maxValue="12000"/>
    </cacheField>
    <cacheField name="BILL DATE" numFmtId="15">
      <sharedItems containsSemiMixedTypes="0" containsNonDate="0" containsDate="1" containsString="0" minDate="2023-01-31T00:00:00" maxDate="2023-03-01T00:00:00"/>
    </cacheField>
    <cacheField name="SANCTION NO. &amp; DT" numFmtId="0">
      <sharedItems containsNonDate="0" containsString="0" containsBlank="1"/>
    </cacheField>
    <cacheField name="PAYMENT DETAILS (CHEQUE/RTGS &amp; DATE)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4">
  <r>
    <n v="1"/>
    <s v="WP"/>
    <n v="17113"/>
    <n v="2009"/>
    <s v="JAN"/>
    <s v="DISPOSED"/>
    <x v="0"/>
    <n v="5000"/>
    <d v="2023-01-31T00:00:00"/>
    <m/>
    <m/>
  </r>
  <r>
    <n v="2"/>
    <s v="WP"/>
    <n v="2229"/>
    <n v="2010"/>
    <s v="JAN"/>
    <s v="DISPOSED"/>
    <x v="0"/>
    <n v="5000"/>
    <d v="2023-01-31T00:00:00"/>
    <m/>
    <m/>
  </r>
  <r>
    <n v="3"/>
    <s v="CC"/>
    <n v="449"/>
    <n v="2016"/>
    <s v="JAN"/>
    <s v="DISPOSED"/>
    <x v="1"/>
    <n v="5000"/>
    <d v="2023-01-31T00:00:00"/>
    <m/>
    <m/>
  </r>
  <r>
    <n v="4"/>
    <s v="WA"/>
    <n v="929"/>
    <n v="2016"/>
    <s v="JAN"/>
    <s v="DISPOSED"/>
    <x v="2"/>
    <n v="5000"/>
    <d v="2023-01-31T00:00:00"/>
    <m/>
    <m/>
  </r>
  <r>
    <n v="5"/>
    <s v="WP"/>
    <n v="1971"/>
    <n v="2018"/>
    <s v="JAN"/>
    <s v="DISPOSED"/>
    <x v="3"/>
    <n v="5000"/>
    <d v="2023-01-31T00:00:00"/>
    <m/>
    <m/>
  </r>
  <r>
    <n v="6"/>
    <s v="WP"/>
    <n v="18581"/>
    <n v="2018"/>
    <s v="JAN"/>
    <s v="DISPOSED"/>
    <x v="4"/>
    <n v="5000"/>
    <d v="2023-01-31T00:00:00"/>
    <m/>
    <m/>
  </r>
  <r>
    <n v="7"/>
    <s v="WP"/>
    <n v="14766"/>
    <n v="2019"/>
    <s v="JAN"/>
    <s v="DISPOSED"/>
    <x v="5"/>
    <n v="5000"/>
    <d v="2023-01-31T00:00:00"/>
    <m/>
    <m/>
  </r>
  <r>
    <n v="8"/>
    <s v="WP"/>
    <n v="25726"/>
    <n v="2019"/>
    <s v="JAN"/>
    <s v="DISPOSED"/>
    <x v="6"/>
    <n v="5000"/>
    <d v="2023-01-31T00:00:00"/>
    <m/>
    <m/>
  </r>
  <r>
    <n v="9"/>
    <s v="WP"/>
    <n v="26493"/>
    <n v="2019"/>
    <s v="JAN"/>
    <s v="DISPOSED"/>
    <x v="7"/>
    <n v="5000"/>
    <d v="2023-01-31T00:00:00"/>
    <m/>
    <m/>
  </r>
  <r>
    <n v="10"/>
    <s v="WP"/>
    <n v="27146"/>
    <n v="2019"/>
    <s v="JAN"/>
    <s v="DISPOSED"/>
    <x v="2"/>
    <n v="5000"/>
    <d v="2023-01-31T00:00:00"/>
    <m/>
    <m/>
  </r>
  <r>
    <n v="11"/>
    <s v="WP"/>
    <n v="3308"/>
    <n v="2020"/>
    <s v="JAN"/>
    <s v="DISPOSED"/>
    <x v="7"/>
    <n v="5000"/>
    <d v="2023-01-31T00:00:00"/>
    <m/>
    <m/>
  </r>
  <r>
    <n v="12"/>
    <s v="WP"/>
    <n v="4112"/>
    <n v="2020"/>
    <s v="JAN"/>
    <s v="DISPOSED"/>
    <x v="4"/>
    <n v="5000"/>
    <d v="2023-01-31T00:00:00"/>
    <m/>
    <m/>
  </r>
  <r>
    <n v="13"/>
    <s v="WP"/>
    <n v="6211"/>
    <n v="2020"/>
    <s v="JAN"/>
    <s v="DISPOSED"/>
    <x v="8"/>
    <n v="5000"/>
    <d v="2023-01-31T00:00:00"/>
    <m/>
    <m/>
  </r>
  <r>
    <n v="14"/>
    <s v="WP"/>
    <n v="20816"/>
    <n v="2020"/>
    <s v="JAN"/>
    <s v="DISPOSED"/>
    <x v="6"/>
    <n v="5000"/>
    <d v="2023-01-31T00:00:00"/>
    <m/>
    <m/>
  </r>
  <r>
    <n v="15"/>
    <s v="WP"/>
    <n v="2465"/>
    <n v="2021"/>
    <s v="JAN"/>
    <s v="DISPOSED"/>
    <x v="9"/>
    <n v="5000"/>
    <d v="2023-01-31T00:00:00"/>
    <m/>
    <m/>
  </r>
  <r>
    <n v="16"/>
    <s v="WP"/>
    <n v="7090"/>
    <n v="2021"/>
    <s v="JAN"/>
    <s v="VACATE"/>
    <x v="10"/>
    <n v="10000"/>
    <d v="2023-01-31T00:00:00"/>
    <m/>
    <m/>
  </r>
  <r>
    <n v="17"/>
    <s v="WP"/>
    <n v="13742"/>
    <n v="2021"/>
    <s v="JAN"/>
    <s v="DISPOSED"/>
    <x v="11"/>
    <n v="5000"/>
    <d v="2023-01-31T00:00:00"/>
    <m/>
    <m/>
  </r>
  <r>
    <n v="18"/>
    <s v="WP"/>
    <n v="24570"/>
    <n v="2021"/>
    <s v="JAN"/>
    <s v="DISPOSED"/>
    <x v="6"/>
    <n v="5000"/>
    <d v="2023-01-31T00:00:00"/>
    <m/>
    <m/>
  </r>
  <r>
    <n v="19"/>
    <s v="WP"/>
    <n v="32642"/>
    <n v="2021"/>
    <s v="JAN"/>
    <s v="DISPOSED"/>
    <x v="8"/>
    <n v="5000"/>
    <d v="2023-01-31T00:00:00"/>
    <m/>
    <m/>
  </r>
  <r>
    <n v="20"/>
    <s v="WP"/>
    <n v="33272"/>
    <n v="2021"/>
    <s v="JAN"/>
    <s v="DISPOSED"/>
    <x v="12"/>
    <n v="5000"/>
    <d v="2023-01-31T00:00:00"/>
    <m/>
    <m/>
  </r>
  <r>
    <n v="21"/>
    <s v="WP"/>
    <n v="34005"/>
    <n v="2021"/>
    <s v="JAN"/>
    <s v="DISPOSED"/>
    <x v="13"/>
    <n v="5000"/>
    <d v="2023-01-31T00:00:00"/>
    <m/>
    <m/>
  </r>
  <r>
    <n v="22"/>
    <s v="CC"/>
    <n v="1288"/>
    <n v="2022"/>
    <s v="JAN"/>
    <s v="DISPOSED"/>
    <x v="1"/>
    <n v="5000"/>
    <d v="2023-01-31T00:00:00"/>
    <m/>
    <m/>
  </r>
  <r>
    <n v="23"/>
    <s v="WP"/>
    <n v="1779"/>
    <n v="2022"/>
    <s v="JAN"/>
    <s v="COUNTER"/>
    <x v="1"/>
    <n v="10000"/>
    <d v="2023-01-31T00:00:00"/>
    <m/>
    <m/>
  </r>
  <r>
    <n v="24"/>
    <s v="WP"/>
    <n v="5258"/>
    <n v="2022"/>
    <s v="JAN"/>
    <s v="DISPOSED"/>
    <x v="4"/>
    <n v="5000"/>
    <d v="2023-01-31T00:00:00"/>
    <m/>
    <m/>
  </r>
  <r>
    <n v="25"/>
    <s v="WP"/>
    <n v="5923"/>
    <n v="2022"/>
    <s v="JAN"/>
    <s v="DISPOSED"/>
    <x v="14"/>
    <n v="5000"/>
    <d v="2023-01-31T00:00:00"/>
    <m/>
    <m/>
  </r>
  <r>
    <n v="26"/>
    <s v="WP"/>
    <n v="6707"/>
    <n v="2022"/>
    <s v="JAN"/>
    <s v="DISPOSED"/>
    <x v="9"/>
    <n v="5000"/>
    <d v="2023-01-31T00:00:00"/>
    <m/>
    <m/>
  </r>
  <r>
    <n v="27"/>
    <s v="WP"/>
    <n v="10032"/>
    <n v="2022"/>
    <s v="JAN"/>
    <s v="DISPOSED"/>
    <x v="0"/>
    <n v="5000"/>
    <d v="2023-01-31T00:00:00"/>
    <m/>
    <m/>
  </r>
  <r>
    <n v="28"/>
    <s v="CRLP"/>
    <n v="10196"/>
    <n v="2022"/>
    <s v="JAN"/>
    <s v="COUNTER"/>
    <x v="15"/>
    <n v="10000"/>
    <d v="2023-01-31T00:00:00"/>
    <m/>
    <m/>
  </r>
  <r>
    <n v="29"/>
    <s v="WP"/>
    <n v="11572"/>
    <n v="2022"/>
    <s v="JAN"/>
    <s v="DISPOSED"/>
    <x v="4"/>
    <n v="5000"/>
    <d v="2023-01-31T00:00:00"/>
    <m/>
    <m/>
  </r>
  <r>
    <n v="30"/>
    <s v="WP"/>
    <n v="12417"/>
    <n v="2022"/>
    <s v="JAN"/>
    <s v="DISPOSED"/>
    <x v="15"/>
    <n v="5000"/>
    <d v="2023-01-31T00:00:00"/>
    <m/>
    <m/>
  </r>
  <r>
    <n v="31"/>
    <s v="WP"/>
    <n v="17923"/>
    <n v="2022"/>
    <s v="JAN"/>
    <s v="DISPOSED"/>
    <x v="2"/>
    <n v="5000"/>
    <d v="2023-01-31T00:00:00"/>
    <m/>
    <m/>
  </r>
  <r>
    <n v="32"/>
    <s v="WP"/>
    <n v="22515"/>
    <n v="2022"/>
    <s v="JAN"/>
    <s v="DISPOSED"/>
    <x v="7"/>
    <n v="5000"/>
    <d v="2023-01-31T00:00:00"/>
    <m/>
    <m/>
  </r>
  <r>
    <n v="33"/>
    <s v="WP"/>
    <n v="28098"/>
    <n v="2022"/>
    <s v="JAN"/>
    <s v="DISPOSED"/>
    <x v="12"/>
    <n v="5000"/>
    <d v="2023-01-31T00:00:00"/>
    <m/>
    <m/>
  </r>
  <r>
    <n v="34"/>
    <s v="WP"/>
    <n v="28560"/>
    <n v="2022"/>
    <s v="JAN"/>
    <s v="DISPOSED"/>
    <x v="12"/>
    <n v="5000"/>
    <d v="2023-01-31T00:00:00"/>
    <m/>
    <m/>
  </r>
  <r>
    <n v="35"/>
    <s v="WP"/>
    <n v="32517"/>
    <n v="2022"/>
    <s v="JAN"/>
    <s v="DISPOSED"/>
    <x v="8"/>
    <n v="5000"/>
    <d v="2023-01-31T00:00:00"/>
    <m/>
    <m/>
  </r>
  <r>
    <n v="36"/>
    <s v="WP"/>
    <n v="33395"/>
    <n v="2022"/>
    <s v="JAN"/>
    <s v="DISPOSED"/>
    <x v="4"/>
    <n v="5000"/>
    <d v="2023-01-31T00:00:00"/>
    <m/>
    <m/>
  </r>
  <r>
    <n v="37"/>
    <s v="WP"/>
    <n v="34678"/>
    <n v="2022"/>
    <s v="JAN"/>
    <s v="COUNTER"/>
    <x v="16"/>
    <n v="10000"/>
    <d v="2023-01-31T00:00:00"/>
    <m/>
    <m/>
  </r>
  <r>
    <n v="38"/>
    <s v="WP"/>
    <n v="34786"/>
    <n v="2022"/>
    <s v="JAN"/>
    <s v="VACATE"/>
    <x v="17"/>
    <n v="10000"/>
    <d v="2023-01-31T00:00:00"/>
    <m/>
    <m/>
  </r>
  <r>
    <n v="39"/>
    <s v="WP"/>
    <n v="39361"/>
    <n v="2022"/>
    <s v="JAN"/>
    <s v="DISPOSED"/>
    <x v="4"/>
    <n v="5000"/>
    <d v="2023-01-31T00:00:00"/>
    <m/>
    <m/>
  </r>
  <r>
    <n v="40"/>
    <s v="WP"/>
    <n v="39655"/>
    <n v="2022"/>
    <s v="JAN"/>
    <s v="VACATE"/>
    <x v="18"/>
    <n v="10000"/>
    <d v="2023-01-31T00:00:00"/>
    <m/>
    <m/>
  </r>
  <r>
    <n v="41"/>
    <s v="WP"/>
    <n v="41549"/>
    <n v="2022"/>
    <s v="JAN"/>
    <s v="COUNTER"/>
    <x v="0"/>
    <n v="10000"/>
    <d v="2023-01-31T00:00:00"/>
    <m/>
    <m/>
  </r>
  <r>
    <n v="42"/>
    <s v="WP"/>
    <n v="41692"/>
    <n v="2022"/>
    <s v="JAN"/>
    <s v="DISPOSED"/>
    <x v="9"/>
    <n v="5000"/>
    <d v="2023-01-31T00:00:00"/>
    <m/>
    <m/>
  </r>
  <r>
    <n v="43"/>
    <s v="WP"/>
    <n v="42916"/>
    <n v="2022"/>
    <s v="JAN"/>
    <s v="DISPOSED"/>
    <x v="7"/>
    <n v="5000"/>
    <d v="2023-01-31T00:00:00"/>
    <m/>
    <m/>
  </r>
  <r>
    <n v="44"/>
    <s v="WP"/>
    <n v="42916"/>
    <n v="2022"/>
    <s v="JAN"/>
    <s v="COUNTER"/>
    <x v="7"/>
    <n v="10000"/>
    <d v="2023-01-31T00:00:00"/>
    <m/>
    <m/>
  </r>
  <r>
    <n v="45"/>
    <s v="WP"/>
    <n v="43287"/>
    <n v="2022"/>
    <s v="JAN"/>
    <s v="DISPOSED"/>
    <x v="7"/>
    <n v="5000"/>
    <d v="2023-01-31T00:00:00"/>
    <m/>
    <m/>
  </r>
  <r>
    <n v="46"/>
    <s v="WP"/>
    <n v="43287"/>
    <n v="2022"/>
    <s v="JAN"/>
    <s v="COUNTER"/>
    <x v="7"/>
    <n v="10000"/>
    <d v="2023-01-31T00:00:00"/>
    <m/>
    <m/>
  </r>
  <r>
    <n v="47"/>
    <s v="WP"/>
    <n v="43556"/>
    <n v="2022"/>
    <s v="JAN"/>
    <s v="COUNTER"/>
    <x v="8"/>
    <n v="10000"/>
    <d v="2023-01-31T00:00:00"/>
    <m/>
    <m/>
  </r>
  <r>
    <n v="48"/>
    <s v="WP"/>
    <n v="43653"/>
    <n v="2022"/>
    <s v="JAN"/>
    <s v="VACATE"/>
    <x v="19"/>
    <n v="10000"/>
    <d v="2023-01-31T00:00:00"/>
    <m/>
    <m/>
  </r>
  <r>
    <n v="49"/>
    <s v="WP"/>
    <n v="43764"/>
    <n v="2022"/>
    <s v="JAN"/>
    <s v="COUNTER"/>
    <x v="19"/>
    <n v="10000"/>
    <d v="2023-01-31T00:00:00"/>
    <m/>
    <m/>
  </r>
  <r>
    <n v="50"/>
    <s v="WP"/>
    <n v="44100"/>
    <n v="2022"/>
    <s v="JAN"/>
    <s v="DISPOSED"/>
    <x v="15"/>
    <n v="5000"/>
    <d v="2023-01-31T00:00:00"/>
    <m/>
    <m/>
  </r>
  <r>
    <n v="51"/>
    <s v="WP"/>
    <n v="44484"/>
    <n v="2022"/>
    <s v="JAN"/>
    <s v="DISPOSED"/>
    <x v="1"/>
    <n v="5000"/>
    <d v="2023-01-31T00:00:00"/>
    <m/>
    <m/>
  </r>
  <r>
    <n v="52"/>
    <s v="WP"/>
    <n v="44516"/>
    <n v="2022"/>
    <s v="JAN"/>
    <s v="COUNTER"/>
    <x v="12"/>
    <n v="10000"/>
    <d v="2023-01-31T00:00:00"/>
    <m/>
    <m/>
  </r>
  <r>
    <n v="53"/>
    <s v="WP"/>
    <n v="44561"/>
    <n v="2022"/>
    <s v="JAN"/>
    <s v="VACATE"/>
    <x v="5"/>
    <n v="10000"/>
    <d v="2023-01-31T00:00:00"/>
    <m/>
    <m/>
  </r>
  <r>
    <n v="54"/>
    <s v="WP"/>
    <n v="44565"/>
    <n v="2022"/>
    <s v="JAN"/>
    <s v="VACATE"/>
    <x v="18"/>
    <n v="10000"/>
    <d v="2023-01-31T00:00:00"/>
    <m/>
    <m/>
  </r>
  <r>
    <n v="55"/>
    <s v="WP"/>
    <n v="44778"/>
    <n v="2022"/>
    <s v="JAN"/>
    <s v="DISPOSED"/>
    <x v="19"/>
    <n v="5000"/>
    <d v="2023-01-31T00:00:00"/>
    <m/>
    <m/>
  </r>
  <r>
    <n v="56"/>
    <s v="WP"/>
    <n v="45213"/>
    <n v="2022"/>
    <s v="JAN"/>
    <s v="DISPOSED"/>
    <x v="4"/>
    <n v="5000"/>
    <d v="2023-01-31T00:00:00"/>
    <m/>
    <m/>
  </r>
  <r>
    <n v="57"/>
    <s v="WP"/>
    <n v="46379"/>
    <n v="2022"/>
    <s v="JAN"/>
    <s v="DISPOSED"/>
    <x v="5"/>
    <n v="5000"/>
    <d v="2023-01-31T00:00:00"/>
    <m/>
    <m/>
  </r>
  <r>
    <n v="58"/>
    <s v="WP"/>
    <n v="46442"/>
    <n v="2022"/>
    <s v="JAN"/>
    <s v="COUNTER"/>
    <x v="12"/>
    <n v="10000"/>
    <d v="2023-01-31T00:00:00"/>
    <m/>
    <m/>
  </r>
  <r>
    <n v="59"/>
    <s v="WP"/>
    <n v="46832"/>
    <n v="2022"/>
    <s v="JAN"/>
    <s v="DISPOSED"/>
    <x v="8"/>
    <n v="5000"/>
    <d v="2023-01-31T00:00:00"/>
    <m/>
    <m/>
  </r>
  <r>
    <n v="60"/>
    <s v="WP"/>
    <n v="46887"/>
    <n v="2022"/>
    <s v="JAN"/>
    <s v="COUNTER"/>
    <x v="1"/>
    <n v="10000"/>
    <d v="2023-01-31T00:00:00"/>
    <m/>
    <m/>
  </r>
  <r>
    <n v="61"/>
    <s v="WP"/>
    <n v="46901"/>
    <n v="2022"/>
    <s v="JAN"/>
    <s v="DISPOSED"/>
    <x v="8"/>
    <n v="5000"/>
    <d v="2023-01-31T00:00:00"/>
    <m/>
    <m/>
  </r>
  <r>
    <n v="62"/>
    <s v="WP"/>
    <n v="17"/>
    <n v="2023"/>
    <s v="JAN"/>
    <s v="COUNTER"/>
    <x v="5"/>
    <n v="10000"/>
    <d v="2023-01-31T00:00:00"/>
    <m/>
    <m/>
  </r>
  <r>
    <n v="63"/>
    <s v="WP"/>
    <n v="200"/>
    <n v="2023"/>
    <s v="JAN"/>
    <s v="DISPOSED"/>
    <x v="7"/>
    <n v="5000"/>
    <d v="2023-01-31T00:00:00"/>
    <m/>
    <m/>
  </r>
  <r>
    <n v="64"/>
    <s v="WP"/>
    <n v="448"/>
    <n v="2023"/>
    <s v="JAN"/>
    <s v="DISPOSED"/>
    <x v="19"/>
    <n v="5000"/>
    <d v="2023-01-31T00:00:00"/>
    <m/>
    <m/>
  </r>
  <r>
    <n v="65"/>
    <s v="WP"/>
    <n v="458"/>
    <n v="2023"/>
    <s v="JAN"/>
    <s v="DISPOSED"/>
    <x v="1"/>
    <n v="5000"/>
    <d v="2023-01-31T00:00:00"/>
    <m/>
    <m/>
  </r>
  <r>
    <n v="66"/>
    <s v="WP"/>
    <n v="459"/>
    <n v="2023"/>
    <s v="JAN"/>
    <s v="DISPOSED"/>
    <x v="1"/>
    <n v="5000"/>
    <d v="2023-01-31T00:00:00"/>
    <m/>
    <m/>
  </r>
  <r>
    <n v="67"/>
    <s v="WP"/>
    <n v="463"/>
    <n v="2023"/>
    <s v="JAN"/>
    <s v="DISPOSED"/>
    <x v="1"/>
    <n v="5000"/>
    <d v="2023-01-31T00:00:00"/>
    <m/>
    <m/>
  </r>
  <r>
    <n v="68"/>
    <s v="WP"/>
    <n v="527"/>
    <n v="2023"/>
    <s v="JAN"/>
    <s v="DISPOSED"/>
    <x v="7"/>
    <n v="5000"/>
    <d v="2023-01-31T00:00:00"/>
    <m/>
    <m/>
  </r>
  <r>
    <n v="69"/>
    <s v="WP"/>
    <n v="613"/>
    <n v="2023"/>
    <s v="JAN"/>
    <s v="DISPOSED"/>
    <x v="15"/>
    <n v="5000"/>
    <d v="2023-01-31T00:00:00"/>
    <m/>
    <m/>
  </r>
  <r>
    <n v="70"/>
    <s v="WP"/>
    <n v="755"/>
    <n v="2023"/>
    <s v="JAN"/>
    <s v="DISPOSED"/>
    <x v="2"/>
    <n v="5000"/>
    <d v="2023-01-31T00:00:00"/>
    <m/>
    <m/>
  </r>
  <r>
    <n v="71"/>
    <s v="WP"/>
    <n v="816"/>
    <n v="2023"/>
    <s v="JAN"/>
    <s v="DISPOSED"/>
    <x v="11"/>
    <n v="5000"/>
    <d v="2023-01-31T00:00:00"/>
    <m/>
    <m/>
  </r>
  <r>
    <n v="72"/>
    <s v="WP"/>
    <n v="842"/>
    <n v="2023"/>
    <s v="JAN"/>
    <s v="DISPOSED"/>
    <x v="19"/>
    <n v="5000"/>
    <d v="2023-01-31T00:00:00"/>
    <m/>
    <m/>
  </r>
  <r>
    <n v="73"/>
    <s v="WP"/>
    <n v="865"/>
    <n v="2023"/>
    <s v="JAN"/>
    <s v="DISPOSED"/>
    <x v="19"/>
    <n v="5000"/>
    <d v="2023-01-31T00:00:00"/>
    <m/>
    <m/>
  </r>
  <r>
    <n v="74"/>
    <s v="WP"/>
    <n v="888"/>
    <n v="2023"/>
    <s v="JAN"/>
    <s v="DISPOSED"/>
    <x v="20"/>
    <n v="5000"/>
    <d v="2023-01-31T00:00:00"/>
    <m/>
    <m/>
  </r>
  <r>
    <n v="75"/>
    <s v="WP"/>
    <n v="899"/>
    <n v="2023"/>
    <s v="JAN"/>
    <s v="DISPOSED"/>
    <x v="19"/>
    <n v="5000"/>
    <d v="2023-01-31T00:00:00"/>
    <m/>
    <m/>
  </r>
  <r>
    <n v="76"/>
    <s v="WP"/>
    <n v="903"/>
    <n v="2023"/>
    <s v="JAN"/>
    <s v="DISPOSED"/>
    <x v="19"/>
    <n v="5000"/>
    <d v="2023-01-31T00:00:00"/>
    <m/>
    <m/>
  </r>
  <r>
    <n v="77"/>
    <s v="WP"/>
    <n v="925"/>
    <n v="2023"/>
    <s v="JAN"/>
    <s v="DISPOSED"/>
    <x v="5"/>
    <n v="5000"/>
    <d v="2023-01-31T00:00:00"/>
    <m/>
    <m/>
  </r>
  <r>
    <n v="78"/>
    <s v="WP"/>
    <n v="930"/>
    <n v="2023"/>
    <s v="JAN"/>
    <s v="DISPOSED"/>
    <x v="4"/>
    <n v="5000"/>
    <d v="2023-01-31T00:00:00"/>
    <m/>
    <m/>
  </r>
  <r>
    <n v="79"/>
    <s v="WP"/>
    <n v="938"/>
    <n v="2023"/>
    <s v="JAN"/>
    <s v="DISPOSED"/>
    <x v="18"/>
    <n v="5000"/>
    <d v="2023-01-31T00:00:00"/>
    <m/>
    <m/>
  </r>
  <r>
    <n v="80"/>
    <s v="WP"/>
    <n v="1480"/>
    <n v="2023"/>
    <s v="JAN"/>
    <s v="DISPOSED"/>
    <x v="19"/>
    <n v="5000"/>
    <d v="2023-01-31T00:00:00"/>
    <m/>
    <m/>
  </r>
  <r>
    <n v="81"/>
    <s v="WP"/>
    <n v="1670"/>
    <n v="2023"/>
    <s v="JAN"/>
    <s v="DISPOSED"/>
    <x v="1"/>
    <n v="5000"/>
    <d v="2023-01-31T00:00:00"/>
    <m/>
    <m/>
  </r>
  <r>
    <n v="82"/>
    <s v="WP"/>
    <n v="1725"/>
    <n v="2023"/>
    <s v="JAN"/>
    <s v="DISPOSED"/>
    <x v="21"/>
    <n v="5000"/>
    <d v="2023-01-31T00:00:00"/>
    <m/>
    <m/>
  </r>
  <r>
    <n v="83"/>
    <s v="WP"/>
    <n v="1837"/>
    <n v="2023"/>
    <s v="JAN"/>
    <s v="DISPOSED"/>
    <x v="19"/>
    <n v="5000"/>
    <d v="2023-01-31T00:00:00"/>
    <m/>
    <m/>
  </r>
  <r>
    <n v="84"/>
    <s v="WP"/>
    <n v="1842"/>
    <n v="2023"/>
    <s v="JAN"/>
    <s v="DISPOSED"/>
    <x v="4"/>
    <n v="5000"/>
    <d v="2023-01-31T00:00:00"/>
    <m/>
    <m/>
  </r>
  <r>
    <n v="85"/>
    <s v="WP"/>
    <n v="1856"/>
    <n v="2023"/>
    <s v="JAN"/>
    <s v="DISPOSED"/>
    <x v="19"/>
    <n v="5000"/>
    <d v="2023-01-31T00:00:00"/>
    <m/>
    <m/>
  </r>
  <r>
    <n v="86"/>
    <s v="WP"/>
    <n v="1871"/>
    <n v="2023"/>
    <s v="JAN"/>
    <s v="DISPOSED"/>
    <x v="15"/>
    <n v="5000"/>
    <d v="2023-01-31T00:00:00"/>
    <m/>
    <m/>
  </r>
  <r>
    <n v="87"/>
    <s v="WP"/>
    <n v="1957"/>
    <n v="2023"/>
    <s v="JAN"/>
    <s v="DISPOSED"/>
    <x v="19"/>
    <n v="5000"/>
    <d v="2023-01-31T00:00:00"/>
    <m/>
    <m/>
  </r>
  <r>
    <n v="88"/>
    <s v="WP"/>
    <n v="1960"/>
    <n v="2023"/>
    <s v="JAN"/>
    <s v="DISPOSED"/>
    <x v="19"/>
    <n v="5000"/>
    <d v="2023-01-31T00:00:00"/>
    <m/>
    <m/>
  </r>
  <r>
    <n v="89"/>
    <s v="WP"/>
    <n v="1961"/>
    <n v="2023"/>
    <s v="JAN"/>
    <s v="DISPOSED"/>
    <x v="19"/>
    <n v="5000"/>
    <d v="2023-01-31T00:00:00"/>
    <m/>
    <m/>
  </r>
  <r>
    <n v="90"/>
    <s v="WP"/>
    <n v="1974"/>
    <n v="2023"/>
    <s v="JAN"/>
    <s v="DISPOSED"/>
    <x v="19"/>
    <n v="5000"/>
    <d v="2023-01-31T00:00:00"/>
    <m/>
    <m/>
  </r>
  <r>
    <n v="91"/>
    <s v="WP"/>
    <n v="1978"/>
    <n v="2023"/>
    <s v="JAN"/>
    <s v="DISPOSED"/>
    <x v="19"/>
    <n v="5000"/>
    <d v="2023-01-31T00:00:00"/>
    <m/>
    <m/>
  </r>
  <r>
    <n v="92"/>
    <s v="WP"/>
    <n v="2029"/>
    <n v="2023"/>
    <s v="JAN"/>
    <s v="DISPOSED"/>
    <x v="19"/>
    <n v="5000"/>
    <d v="2023-01-31T00:00:00"/>
    <m/>
    <m/>
  </r>
  <r>
    <n v="93"/>
    <s v="WP"/>
    <n v="2127"/>
    <n v="2023"/>
    <s v="JAN"/>
    <s v="DISPOSED"/>
    <x v="4"/>
    <n v="5000"/>
    <d v="2023-01-31T00:00:00"/>
    <m/>
    <m/>
  </r>
  <r>
    <n v="94"/>
    <s v="WP"/>
    <n v="2179"/>
    <n v="2023"/>
    <s v="JAN"/>
    <s v="DISPOSED"/>
    <x v="19"/>
    <n v="5000"/>
    <d v="2023-01-31T00:00:00"/>
    <m/>
    <m/>
  </r>
  <r>
    <n v="95"/>
    <s v="WP"/>
    <n v="2183"/>
    <n v="2023"/>
    <s v="JAN"/>
    <s v="DISPOSED"/>
    <x v="19"/>
    <n v="5000"/>
    <d v="2023-01-31T00:00:00"/>
    <m/>
    <m/>
  </r>
  <r>
    <n v="96"/>
    <s v="WP"/>
    <n v="2187"/>
    <n v="2023"/>
    <s v="JAN"/>
    <s v="DISPOSED"/>
    <x v="19"/>
    <n v="5000"/>
    <d v="2023-01-31T00:00:00"/>
    <m/>
    <m/>
  </r>
  <r>
    <n v="97"/>
    <s v="WP"/>
    <n v="2200"/>
    <n v="2023"/>
    <s v="JAN"/>
    <s v="DISPOSED"/>
    <x v="12"/>
    <n v="5000"/>
    <d v="2023-01-31T00:00:00"/>
    <m/>
    <m/>
  </r>
  <r>
    <n v="98"/>
    <s v="WP"/>
    <n v="2347"/>
    <n v="2023"/>
    <s v="JAN"/>
    <s v="DISPOSED"/>
    <x v="2"/>
    <n v="5000"/>
    <d v="2023-01-31T00:00:00"/>
    <m/>
    <m/>
  </r>
  <r>
    <n v="99"/>
    <s v="WP"/>
    <n v="2384"/>
    <n v="2023"/>
    <s v="JAN"/>
    <s v="DISPOSED"/>
    <x v="4"/>
    <n v="5000"/>
    <d v="2023-01-31T00:00:00"/>
    <m/>
    <m/>
  </r>
  <r>
    <n v="100"/>
    <s v="WP"/>
    <n v="2393"/>
    <n v="2023"/>
    <s v="JAN"/>
    <s v="DISPOSED"/>
    <x v="15"/>
    <n v="5000"/>
    <d v="2023-01-31T00:00:00"/>
    <m/>
    <m/>
  </r>
  <r>
    <n v="101"/>
    <s v="WP"/>
    <n v="2403"/>
    <n v="2023"/>
    <s v="JAN"/>
    <s v="DISPOSED"/>
    <x v="4"/>
    <n v="5000"/>
    <d v="2023-01-31T00:00:00"/>
    <m/>
    <m/>
  </r>
  <r>
    <n v="102"/>
    <s v="WP"/>
    <n v="2508"/>
    <n v="2023"/>
    <s v="JAN"/>
    <s v="DISPOSED"/>
    <x v="19"/>
    <n v="5000"/>
    <d v="2023-01-31T00:00:00"/>
    <m/>
    <m/>
  </r>
  <r>
    <n v="103"/>
    <s v="WP"/>
    <n v="2584"/>
    <n v="2023"/>
    <s v="JAN"/>
    <s v="DISPOSED"/>
    <x v="19"/>
    <n v="5000"/>
    <d v="2023-01-31T00:00:00"/>
    <m/>
    <m/>
  </r>
  <r>
    <n v="104"/>
    <s v="WP"/>
    <n v="2596"/>
    <n v="2023"/>
    <s v="JAN"/>
    <s v="DISPOSED"/>
    <x v="4"/>
    <n v="5000"/>
    <d v="2023-01-31T00:00:00"/>
    <m/>
    <m/>
  </r>
  <r>
    <n v="105"/>
    <s v="WP"/>
    <n v="2607"/>
    <n v="2023"/>
    <s v="JAN"/>
    <s v="DISPOSED"/>
    <x v="19"/>
    <n v="5000"/>
    <d v="2023-01-31T00:00:00"/>
    <m/>
    <m/>
  </r>
  <r>
    <n v="106"/>
    <s v="AS"/>
    <n v="549"/>
    <n v="2005"/>
    <s v="FEB"/>
    <s v="DISPOSED"/>
    <x v="21"/>
    <n v="5000"/>
    <d v="2023-02-28T00:00:00"/>
    <m/>
    <m/>
  </r>
  <r>
    <n v="107"/>
    <s v="CC"/>
    <n v="221"/>
    <n v="2012"/>
    <s v="FEB"/>
    <s v="DISPOSED"/>
    <x v="5"/>
    <n v="5000"/>
    <d v="2023-02-28T00:00:00"/>
    <m/>
    <m/>
  </r>
  <r>
    <n v="108"/>
    <s v="WP"/>
    <n v="10619"/>
    <n v="2014"/>
    <s v="FEB"/>
    <s v="DISPOSED"/>
    <x v="21"/>
    <n v="5000"/>
    <d v="2023-02-28T00:00:00"/>
    <m/>
    <m/>
  </r>
  <r>
    <n v="109"/>
    <s v="CC"/>
    <n v="2822"/>
    <n v="2017"/>
    <s v="FEB"/>
    <s v="DISPOSED"/>
    <x v="12"/>
    <n v="5000"/>
    <d v="2023-02-28T00:00:00"/>
    <m/>
    <m/>
  </r>
  <r>
    <n v="110"/>
    <s v="WP"/>
    <n v="4273"/>
    <n v="2019"/>
    <s v="FEB"/>
    <s v="DISPOSED"/>
    <x v="21"/>
    <n v="5000"/>
    <d v="2023-02-28T00:00:00"/>
    <m/>
    <m/>
  </r>
  <r>
    <n v="111"/>
    <s v="WP"/>
    <n v="9276"/>
    <n v="2019"/>
    <s v="FEB"/>
    <s v="DISPOSED"/>
    <x v="20"/>
    <n v="5000"/>
    <d v="2023-02-28T00:00:00"/>
    <m/>
    <m/>
  </r>
  <r>
    <n v="112"/>
    <s v="WP"/>
    <n v="12405"/>
    <n v="2019"/>
    <s v="FEB"/>
    <s v="COUNTER"/>
    <x v="4"/>
    <n v="10000"/>
    <d v="2023-02-28T00:00:00"/>
    <m/>
    <m/>
  </r>
  <r>
    <n v="113"/>
    <s v="WP"/>
    <n v="25079"/>
    <n v="2019"/>
    <s v="FEB"/>
    <s v="DISPOSED"/>
    <x v="1"/>
    <n v="5000"/>
    <d v="2023-02-28T00:00:00"/>
    <m/>
    <m/>
  </r>
  <r>
    <n v="114"/>
    <s v="WP"/>
    <n v="26503"/>
    <n v="2019"/>
    <s v="FEB"/>
    <s v="DISPOSED"/>
    <x v="12"/>
    <n v="5000"/>
    <d v="2023-02-28T00:00:00"/>
    <m/>
    <m/>
  </r>
  <r>
    <n v="115"/>
    <s v="WP"/>
    <n v="20758"/>
    <n v="2020"/>
    <s v="FEB"/>
    <s v="DISPOSED"/>
    <x v="1"/>
    <n v="5000"/>
    <d v="2023-02-28T00:00:00"/>
    <m/>
    <m/>
  </r>
  <r>
    <n v="116"/>
    <s v="WP"/>
    <n v="47"/>
    <n v="2021"/>
    <s v="FEB"/>
    <s v="VACATE"/>
    <x v="17"/>
    <n v="10000"/>
    <d v="2023-02-28T00:00:00"/>
    <m/>
    <m/>
  </r>
  <r>
    <n v="117"/>
    <s v="WP"/>
    <n v="11165"/>
    <n v="2021"/>
    <s v="FEB"/>
    <s v="COUNTER"/>
    <x v="10"/>
    <n v="10000"/>
    <d v="2023-02-28T00:00:00"/>
    <m/>
    <m/>
  </r>
  <r>
    <n v="118"/>
    <s v="WP"/>
    <n v="17583"/>
    <n v="2021"/>
    <s v="FEB"/>
    <s v="COUNTER"/>
    <x v="10"/>
    <n v="10000"/>
    <d v="2023-02-28T00:00:00"/>
    <m/>
    <m/>
  </r>
  <r>
    <n v="119"/>
    <s v="WP"/>
    <n v="18965"/>
    <n v="2021"/>
    <s v="FEB"/>
    <s v="COUNTER"/>
    <x v="8"/>
    <n v="10000"/>
    <d v="2023-02-28T00:00:00"/>
    <m/>
    <m/>
  </r>
  <r>
    <n v="120"/>
    <s v="WP"/>
    <n v="20270"/>
    <n v="2021"/>
    <s v="FEB"/>
    <s v="DISPOSED"/>
    <x v="9"/>
    <n v="5000"/>
    <d v="2023-02-28T00:00:00"/>
    <m/>
    <m/>
  </r>
  <r>
    <n v="121"/>
    <s v="WP"/>
    <n v="20342"/>
    <n v="2021"/>
    <s v="FEB"/>
    <s v="DISPOSED"/>
    <x v="9"/>
    <n v="5000"/>
    <d v="2023-02-28T00:00:00"/>
    <m/>
    <m/>
  </r>
  <r>
    <n v="122"/>
    <s v="WP"/>
    <n v="21818"/>
    <n v="2021"/>
    <s v="FEB"/>
    <s v="DISPOSED"/>
    <x v="10"/>
    <n v="5000"/>
    <d v="2023-02-28T00:00:00"/>
    <m/>
    <m/>
  </r>
  <r>
    <n v="123"/>
    <s v="WP"/>
    <n v="22568"/>
    <n v="2021"/>
    <s v="FEB"/>
    <s v="COUNTER"/>
    <x v="12"/>
    <n v="10000"/>
    <d v="2023-02-28T00:00:00"/>
    <m/>
    <m/>
  </r>
  <r>
    <n v="124"/>
    <s v="WP"/>
    <n v="24990"/>
    <n v="2021"/>
    <s v="FEB"/>
    <s v="VACATE"/>
    <x v="15"/>
    <n v="10000"/>
    <d v="2023-02-28T00:00:00"/>
    <m/>
    <m/>
  </r>
  <r>
    <n v="125"/>
    <s v="WP"/>
    <n v="31861"/>
    <n v="2021"/>
    <s v="FEB"/>
    <s v="VACATE"/>
    <x v="17"/>
    <n v="10000"/>
    <d v="2023-02-28T00:00:00"/>
    <m/>
    <m/>
  </r>
  <r>
    <n v="126"/>
    <s v="WP"/>
    <n v="33891"/>
    <n v="2021"/>
    <s v="FEB"/>
    <s v="VACATE"/>
    <x v="17"/>
    <n v="10000"/>
    <d v="2023-02-28T00:00:00"/>
    <m/>
    <m/>
  </r>
  <r>
    <n v="127"/>
    <s v="WP"/>
    <n v="35089"/>
    <n v="2021"/>
    <s v="FEB"/>
    <s v="VACATE"/>
    <x v="17"/>
    <n v="10000"/>
    <d v="2023-02-28T00:00:00"/>
    <m/>
    <m/>
  </r>
  <r>
    <n v="128"/>
    <s v="WP"/>
    <n v="35268"/>
    <n v="2021"/>
    <s v="FEB"/>
    <s v="VACATE"/>
    <x v="17"/>
    <n v="10000"/>
    <d v="2023-02-28T00:00:00"/>
    <m/>
    <m/>
  </r>
  <r>
    <n v="129"/>
    <s v="WP"/>
    <n v="35507"/>
    <n v="2021"/>
    <s v="FEB"/>
    <s v="VACATE"/>
    <x v="17"/>
    <n v="10000"/>
    <d v="2023-02-28T00:00:00"/>
    <m/>
    <m/>
  </r>
  <r>
    <n v="130"/>
    <s v="WP"/>
    <n v="36874"/>
    <n v="2021"/>
    <s v="FEB"/>
    <s v="DISPOSED"/>
    <x v="10"/>
    <n v="5000"/>
    <d v="2023-02-28T00:00:00"/>
    <m/>
    <m/>
  </r>
  <r>
    <n v="131"/>
    <s v="WP"/>
    <n v="37084"/>
    <n v="2021"/>
    <s v="FEB"/>
    <s v="DISPOSED"/>
    <x v="4"/>
    <n v="5000"/>
    <d v="2023-02-28T00:00:00"/>
    <m/>
    <m/>
  </r>
  <r>
    <n v="132"/>
    <s v="WP"/>
    <n v="37101"/>
    <n v="2021"/>
    <s v="FEB"/>
    <s v="VACATE"/>
    <x v="17"/>
    <n v="10000"/>
    <d v="2023-02-28T00:00:00"/>
    <m/>
    <m/>
  </r>
  <r>
    <n v="133"/>
    <s v="WP"/>
    <n v="566"/>
    <n v="2022"/>
    <s v="FEB"/>
    <s v="DISPOSED"/>
    <x v="2"/>
    <n v="5000"/>
    <d v="2023-02-28T00:00:00"/>
    <m/>
    <m/>
  </r>
  <r>
    <n v="134"/>
    <s v="CRLRC"/>
    <n v="710"/>
    <n v="2022"/>
    <s v="FEB"/>
    <s v="COUNTER"/>
    <x v="1"/>
    <n v="10000"/>
    <d v="2023-02-28T00:00:00"/>
    <m/>
    <m/>
  </r>
  <r>
    <n v="135"/>
    <s v="WP"/>
    <n v="6361"/>
    <n v="2022"/>
    <s v="FEB"/>
    <s v="DISPOSED"/>
    <x v="18"/>
    <n v="5000"/>
    <d v="2023-02-28T00:00:00"/>
    <m/>
    <m/>
  </r>
  <r>
    <n v="136"/>
    <s v="WP"/>
    <n v="7863"/>
    <n v="2022"/>
    <s v="FEB"/>
    <s v="VACATE"/>
    <x v="17"/>
    <n v="10000"/>
    <d v="2023-02-28T00:00:00"/>
    <m/>
    <m/>
  </r>
  <r>
    <n v="137"/>
    <s v="WP"/>
    <n v="11452"/>
    <n v="2022"/>
    <s v="FEB"/>
    <s v="ADDITIONAL COUNTER"/>
    <x v="2"/>
    <n v="10000"/>
    <d v="2023-02-28T00:00:00"/>
    <m/>
    <m/>
  </r>
  <r>
    <n v="138"/>
    <s v="WP"/>
    <n v="22850"/>
    <n v="2022"/>
    <s v="FEB"/>
    <s v="COUNTER"/>
    <x v="19"/>
    <n v="10000"/>
    <d v="2023-02-28T00:00:00"/>
    <m/>
    <m/>
  </r>
  <r>
    <n v="139"/>
    <s v="WP"/>
    <n v="28358"/>
    <n v="2022"/>
    <s v="FEB"/>
    <s v="DISPOSED"/>
    <x v="8"/>
    <n v="5000"/>
    <d v="2023-02-28T00:00:00"/>
    <m/>
    <m/>
  </r>
  <r>
    <n v="140"/>
    <s v="WP"/>
    <n v="36591"/>
    <n v="2022"/>
    <s v="FEB"/>
    <s v="COUNTER"/>
    <x v="17"/>
    <n v="10000"/>
    <d v="2023-02-28T00:00:00"/>
    <m/>
    <m/>
  </r>
  <r>
    <n v="141"/>
    <s v="WP"/>
    <n v="37851"/>
    <n v="2022"/>
    <s v="FEB"/>
    <s v="VACATE"/>
    <x v="2"/>
    <n v="10000"/>
    <d v="2023-02-28T00:00:00"/>
    <m/>
    <m/>
  </r>
  <r>
    <n v="142"/>
    <s v="WP"/>
    <n v="39536"/>
    <n v="2022"/>
    <s v="FEB"/>
    <s v="VACATE"/>
    <x v="1"/>
    <n v="10000"/>
    <d v="2023-02-28T00:00:00"/>
    <m/>
    <m/>
  </r>
  <r>
    <n v="143"/>
    <s v="WP"/>
    <n v="40032"/>
    <n v="2022"/>
    <s v="FEB"/>
    <s v="DISPOSED"/>
    <x v="7"/>
    <n v="5000"/>
    <d v="2023-02-28T00:00:00"/>
    <m/>
    <m/>
  </r>
  <r>
    <n v="144"/>
    <s v="WP"/>
    <n v="41549"/>
    <n v="2022"/>
    <s v="FEB"/>
    <s v="DISPOSED"/>
    <x v="0"/>
    <n v="5000"/>
    <d v="2023-02-28T00:00:00"/>
    <m/>
    <m/>
  </r>
  <r>
    <n v="145"/>
    <s v="WP"/>
    <n v="42336"/>
    <n v="2022"/>
    <s v="FEB"/>
    <s v="DISPOSED"/>
    <x v="1"/>
    <n v="5000"/>
    <d v="2023-02-28T00:00:00"/>
    <m/>
    <m/>
  </r>
  <r>
    <n v="146"/>
    <s v="WP"/>
    <n v="43556"/>
    <n v="2022"/>
    <s v="FEB"/>
    <s v="DISPOSED"/>
    <x v="8"/>
    <n v="5000"/>
    <d v="2023-02-28T00:00:00"/>
    <m/>
    <m/>
  </r>
  <r>
    <n v="147"/>
    <s v="WP"/>
    <n v="45090"/>
    <n v="2022"/>
    <s v="FEB"/>
    <s v="VACATE"/>
    <x v="19"/>
    <n v="10000"/>
    <d v="2023-02-28T00:00:00"/>
    <m/>
    <m/>
  </r>
  <r>
    <n v="148"/>
    <s v="WP"/>
    <n v="46036"/>
    <n v="2022"/>
    <s v="FEB"/>
    <s v="COUNTER"/>
    <x v="0"/>
    <n v="10000"/>
    <d v="2023-02-28T00:00:00"/>
    <m/>
    <m/>
  </r>
  <r>
    <n v="149"/>
    <s v="WP"/>
    <n v="46103"/>
    <n v="2022"/>
    <s v="FEB"/>
    <s v="DISPOSED"/>
    <x v="4"/>
    <n v="5000"/>
    <d v="2023-02-28T00:00:00"/>
    <m/>
    <m/>
  </r>
  <r>
    <n v="150"/>
    <s v="WP"/>
    <n v="520"/>
    <n v="2023"/>
    <s v="FEB"/>
    <s v="VACATE"/>
    <x v="2"/>
    <n v="10000"/>
    <d v="2023-02-28T00:00:00"/>
    <m/>
    <m/>
  </r>
  <r>
    <n v="151"/>
    <s v="WP"/>
    <n v="686"/>
    <n v="2023"/>
    <s v="FEB"/>
    <s v="DISPOSED AT ADMISSION"/>
    <x v="8"/>
    <n v="2500"/>
    <d v="2023-02-28T00:00:00"/>
    <m/>
    <m/>
  </r>
  <r>
    <n v="152"/>
    <s v="WP"/>
    <n v="753"/>
    <n v="2023"/>
    <s v="FEB"/>
    <s v="COUNTER"/>
    <x v="0"/>
    <n v="10000"/>
    <d v="2023-02-28T00:00:00"/>
    <m/>
    <m/>
  </r>
  <r>
    <n v="153"/>
    <s v="WP"/>
    <n v="809"/>
    <n v="2023"/>
    <s v="FEB"/>
    <s v="VACATE"/>
    <x v="15"/>
    <n v="10000"/>
    <d v="2023-02-28T00:00:00"/>
    <m/>
    <m/>
  </r>
  <r>
    <n v="154"/>
    <s v="WP"/>
    <n v="1380"/>
    <n v="2023"/>
    <s v="FEB"/>
    <s v="COUNTER"/>
    <x v="4"/>
    <n v="10000"/>
    <d v="2023-02-28T00:00:00"/>
    <m/>
    <m/>
  </r>
  <r>
    <n v="155"/>
    <s v="WP"/>
    <n v="1405"/>
    <n v="2023"/>
    <s v="FEB"/>
    <s v="COUNTER"/>
    <x v="4"/>
    <n v="10000"/>
    <d v="2023-02-28T00:00:00"/>
    <m/>
    <m/>
  </r>
  <r>
    <n v="156"/>
    <s v="WP"/>
    <n v="2013"/>
    <n v="2023"/>
    <s v="FEB"/>
    <s v="COUNTER"/>
    <x v="0"/>
    <n v="10000"/>
    <d v="2023-02-28T00:00:00"/>
    <m/>
    <m/>
  </r>
  <r>
    <n v="157"/>
    <s v="WP"/>
    <n v="2016"/>
    <n v="2023"/>
    <s v="FEB"/>
    <s v="COUNTER"/>
    <x v="10"/>
    <n v="10000"/>
    <d v="2023-02-28T00:00:00"/>
    <m/>
    <m/>
  </r>
  <r>
    <n v="158"/>
    <s v="WP"/>
    <n v="2247"/>
    <n v="2023"/>
    <s v="FEB"/>
    <s v="VACATE"/>
    <x v="4"/>
    <n v="10000"/>
    <d v="2023-02-28T00:00:00"/>
    <m/>
    <m/>
  </r>
  <r>
    <n v="159"/>
    <s v="WP"/>
    <n v="2450"/>
    <n v="2023"/>
    <s v="FEB"/>
    <s v="DISPOSED AT ADMISSION"/>
    <x v="4"/>
    <n v="2500"/>
    <d v="2023-02-28T00:00:00"/>
    <m/>
    <m/>
  </r>
  <r>
    <n v="160"/>
    <s v="WP"/>
    <n v="2693"/>
    <n v="2023"/>
    <s v="FEB"/>
    <s v="DISPOSED AT ADMISSION"/>
    <x v="4"/>
    <n v="2500"/>
    <d v="2023-02-28T00:00:00"/>
    <m/>
    <m/>
  </r>
  <r>
    <n v="161"/>
    <s v="WP"/>
    <n v="2700"/>
    <n v="2023"/>
    <s v="FEB"/>
    <s v="DISPOSED AT ADMISSION"/>
    <x v="19"/>
    <n v="2500"/>
    <d v="2023-02-28T00:00:00"/>
    <m/>
    <m/>
  </r>
  <r>
    <n v="162"/>
    <s v="WP"/>
    <n v="2705"/>
    <n v="2023"/>
    <s v="FEB"/>
    <s v="DISPOSED AT ADMISSION"/>
    <x v="19"/>
    <n v="2500"/>
    <d v="2023-02-28T00:00:00"/>
    <m/>
    <m/>
  </r>
  <r>
    <n v="163"/>
    <s v="WP"/>
    <n v="2711"/>
    <n v="2023"/>
    <s v="FEB"/>
    <s v="DISPOSED AT ADMISSION"/>
    <x v="19"/>
    <n v="2500"/>
    <d v="2023-02-28T00:00:00"/>
    <m/>
    <m/>
  </r>
  <r>
    <n v="164"/>
    <s v="WP"/>
    <n v="2716"/>
    <n v="2023"/>
    <s v="FEB"/>
    <s v="DISPOSED AT ADMISSION"/>
    <x v="19"/>
    <n v="2500"/>
    <d v="2023-02-28T00:00:00"/>
    <m/>
    <m/>
  </r>
  <r>
    <n v="165"/>
    <s v="WP"/>
    <n v="2719"/>
    <n v="2023"/>
    <s v="FEB"/>
    <s v="DISPOSED"/>
    <x v="15"/>
    <n v="5000"/>
    <d v="2023-02-28T00:00:00"/>
    <m/>
    <m/>
  </r>
  <r>
    <n v="166"/>
    <s v="WP"/>
    <n v="2748"/>
    <n v="2023"/>
    <s v="FEB"/>
    <s v="DISPOSED AT ADMISSION"/>
    <x v="19"/>
    <n v="2500"/>
    <d v="2023-02-28T00:00:00"/>
    <m/>
    <m/>
  </r>
  <r>
    <n v="167"/>
    <s v="WP"/>
    <n v="2760"/>
    <n v="2023"/>
    <s v="FEB"/>
    <s v="DISPOSED AT ADMISSION"/>
    <x v="19"/>
    <n v="2500"/>
    <d v="2023-02-28T00:00:00"/>
    <m/>
    <m/>
  </r>
  <r>
    <n v="168"/>
    <s v="WP"/>
    <n v="2770"/>
    <n v="2023"/>
    <s v="FEB"/>
    <s v="DISPOSED AT ADMISSION"/>
    <x v="19"/>
    <n v="2500"/>
    <d v="2023-02-28T00:00:00"/>
    <m/>
    <m/>
  </r>
  <r>
    <n v="169"/>
    <s v="WP"/>
    <n v="2790"/>
    <n v="2023"/>
    <s v="FEB"/>
    <s v="DISPOSED AT ADMISSION"/>
    <x v="19"/>
    <n v="2500"/>
    <d v="2023-02-28T00:00:00"/>
    <m/>
    <m/>
  </r>
  <r>
    <n v="170"/>
    <s v="WP"/>
    <n v="2855"/>
    <n v="2023"/>
    <s v="FEB"/>
    <s v="DISPOSED AT ADMISSION"/>
    <x v="19"/>
    <n v="2500"/>
    <d v="2023-02-28T00:00:00"/>
    <m/>
    <m/>
  </r>
  <r>
    <n v="171"/>
    <s v="WP"/>
    <n v="2885"/>
    <n v="2023"/>
    <s v="FEB"/>
    <s v="DISPOSED AT ADMISSION"/>
    <x v="19"/>
    <n v="2500"/>
    <d v="2023-02-28T00:00:00"/>
    <m/>
    <m/>
  </r>
  <r>
    <n v="172"/>
    <s v="WP"/>
    <n v="2895"/>
    <n v="2023"/>
    <s v="FEB"/>
    <s v="DISPOSED AT ADMISSION"/>
    <x v="19"/>
    <n v="2500"/>
    <d v="2023-02-28T00:00:00"/>
    <m/>
    <m/>
  </r>
  <r>
    <n v="173"/>
    <s v="WP"/>
    <n v="2896"/>
    <n v="2023"/>
    <s v="FEB"/>
    <s v="DISPOSED AT ADMISSION"/>
    <x v="19"/>
    <n v="2500"/>
    <d v="2023-02-28T00:00:00"/>
    <m/>
    <m/>
  </r>
  <r>
    <n v="174"/>
    <s v="WP"/>
    <n v="2902"/>
    <n v="2023"/>
    <s v="FEB"/>
    <s v="DISPOSED AT ADMISSION"/>
    <x v="19"/>
    <n v="2500"/>
    <d v="2023-02-28T00:00:00"/>
    <m/>
    <m/>
  </r>
  <r>
    <n v="175"/>
    <s v="WP"/>
    <n v="2934"/>
    <n v="2023"/>
    <s v="FEB"/>
    <s v="DISPOSED AT ADMISSION"/>
    <x v="19"/>
    <n v="2500"/>
    <d v="2023-02-28T00:00:00"/>
    <m/>
    <m/>
  </r>
  <r>
    <n v="176"/>
    <s v="WP"/>
    <n v="2957"/>
    <n v="2023"/>
    <s v="FEB"/>
    <s v="DISPOSED AT ADMISSION"/>
    <x v="19"/>
    <n v="2500"/>
    <d v="2023-02-28T00:00:00"/>
    <m/>
    <m/>
  </r>
  <r>
    <n v="177"/>
    <s v="WP"/>
    <n v="2986"/>
    <n v="2023"/>
    <s v="FEB"/>
    <s v="DISPOSED AT ADMISSION"/>
    <x v="19"/>
    <n v="2500"/>
    <d v="2023-02-28T00:00:00"/>
    <m/>
    <m/>
  </r>
  <r>
    <n v="178"/>
    <s v="WP"/>
    <n v="3022"/>
    <n v="2023"/>
    <s v="FEB"/>
    <s v="DISPOSED AT ADMISSION"/>
    <x v="2"/>
    <n v="2500"/>
    <d v="2023-02-28T00:00:00"/>
    <m/>
    <m/>
  </r>
  <r>
    <n v="179"/>
    <s v="WP"/>
    <n v="3079"/>
    <n v="2023"/>
    <s v="FEB"/>
    <s v="VACATE"/>
    <x v="18"/>
    <n v="10000"/>
    <d v="2023-02-28T00:00:00"/>
    <m/>
    <m/>
  </r>
  <r>
    <n v="180"/>
    <s v="WP"/>
    <n v="3106"/>
    <n v="2023"/>
    <s v="FEB"/>
    <s v="VACATE"/>
    <x v="17"/>
    <n v="10000"/>
    <d v="2023-02-28T00:00:00"/>
    <m/>
    <m/>
  </r>
  <r>
    <n v="181"/>
    <s v="WP"/>
    <n v="3332"/>
    <n v="2023"/>
    <s v="FEB"/>
    <s v="DISPOSED AT ADMISSION"/>
    <x v="19"/>
    <n v="2500"/>
    <d v="2023-02-28T00:00:00"/>
    <m/>
    <m/>
  </r>
  <r>
    <n v="182"/>
    <s v="WP"/>
    <n v="3334"/>
    <n v="2023"/>
    <s v="FEB"/>
    <s v="DISPOSED AT ADMISSION"/>
    <x v="19"/>
    <n v="2500"/>
    <d v="2023-02-28T00:00:00"/>
    <m/>
    <m/>
  </r>
  <r>
    <n v="183"/>
    <s v="WP"/>
    <n v="3343"/>
    <n v="2023"/>
    <s v="FEB"/>
    <s v="DISPOSED AT ADMISSION"/>
    <x v="19"/>
    <n v="2500"/>
    <d v="2023-02-28T00:00:00"/>
    <m/>
    <m/>
  </r>
  <r>
    <n v="184"/>
    <s v="WP"/>
    <n v="3350"/>
    <n v="2023"/>
    <s v="FEB"/>
    <s v="COUNTER"/>
    <x v="2"/>
    <n v="10000"/>
    <d v="2023-02-28T00:00:00"/>
    <m/>
    <m/>
  </r>
  <r>
    <n v="185"/>
    <s v="WP"/>
    <n v="3361"/>
    <n v="2023"/>
    <s v="FEB"/>
    <s v="DISPOSED AT ADMISSION"/>
    <x v="19"/>
    <n v="2500"/>
    <d v="2023-02-28T00:00:00"/>
    <m/>
    <m/>
  </r>
  <r>
    <n v="186"/>
    <s v="WP"/>
    <n v="3363"/>
    <n v="2023"/>
    <s v="FEB"/>
    <s v="DISPOSED AT ADMISSION"/>
    <x v="19"/>
    <n v="2500"/>
    <d v="2023-02-28T00:00:00"/>
    <m/>
    <m/>
  </r>
  <r>
    <n v="187"/>
    <s v="WP"/>
    <n v="3369"/>
    <n v="2023"/>
    <s v="FEB"/>
    <s v="DISPOSED AT ADMISSION"/>
    <x v="19"/>
    <n v="2500"/>
    <d v="2023-02-28T00:00:00"/>
    <m/>
    <m/>
  </r>
  <r>
    <n v="188"/>
    <s v="WP"/>
    <n v="3394"/>
    <n v="2023"/>
    <s v="FEB"/>
    <s v="DISPOSED AT ADMISSION"/>
    <x v="19"/>
    <n v="2500"/>
    <d v="2023-02-28T00:00:00"/>
    <m/>
    <m/>
  </r>
  <r>
    <n v="189"/>
    <s v="WP"/>
    <n v="3407"/>
    <n v="2023"/>
    <s v="FEB"/>
    <s v="DISPOSED AT ADMISSION"/>
    <x v="19"/>
    <n v="2500"/>
    <d v="2023-02-28T00:00:00"/>
    <m/>
    <m/>
  </r>
  <r>
    <n v="190"/>
    <s v="WP"/>
    <n v="3466"/>
    <n v="2023"/>
    <s v="FEB"/>
    <s v="DISPOSED AT ADMISSION"/>
    <x v="19"/>
    <n v="2500"/>
    <d v="2023-02-28T00:00:00"/>
    <m/>
    <m/>
  </r>
  <r>
    <n v="191"/>
    <s v="WP"/>
    <n v="3504"/>
    <n v="2023"/>
    <s v="FEB"/>
    <s v="DISPOSED AT ADMISSION"/>
    <x v="19"/>
    <n v="2500"/>
    <d v="2023-02-28T00:00:00"/>
    <m/>
    <m/>
  </r>
  <r>
    <n v="192"/>
    <s v="WP"/>
    <n v="3534"/>
    <n v="2023"/>
    <s v="FEB"/>
    <s v="VACATE"/>
    <x v="17"/>
    <n v="10000"/>
    <d v="2023-02-28T00:00:00"/>
    <m/>
    <m/>
  </r>
  <r>
    <n v="193"/>
    <s v="WP"/>
    <n v="3683"/>
    <n v="2023"/>
    <s v="FEB"/>
    <s v="DISPOSED AT ADMISSION"/>
    <x v="19"/>
    <n v="2500"/>
    <d v="2023-02-28T00:00:00"/>
    <m/>
    <m/>
  </r>
  <r>
    <n v="194"/>
    <s v="WP"/>
    <n v="3690"/>
    <n v="2023"/>
    <s v="FEB"/>
    <s v="DISPOSED AT ADMISSION"/>
    <x v="19"/>
    <n v="2500"/>
    <d v="2023-02-28T00:00:00"/>
    <m/>
    <m/>
  </r>
  <r>
    <n v="195"/>
    <s v="WP"/>
    <n v="3691"/>
    <n v="2023"/>
    <s v="FEB"/>
    <s v="DISPOSED AT ADMISSION"/>
    <x v="19"/>
    <n v="2500"/>
    <d v="2023-02-28T00:00:00"/>
    <m/>
    <m/>
  </r>
  <r>
    <n v="196"/>
    <s v="WP"/>
    <n v="3692"/>
    <n v="2023"/>
    <s v="FEB"/>
    <s v="DISPOSED AT ADMISSION"/>
    <x v="19"/>
    <n v="2500"/>
    <d v="2023-02-28T00:00:00"/>
    <m/>
    <m/>
  </r>
  <r>
    <n v="197"/>
    <s v="WP"/>
    <n v="3755"/>
    <n v="2023"/>
    <s v="FEB"/>
    <s v="DISPOSED AT ADMISSION"/>
    <x v="19"/>
    <n v="2500"/>
    <d v="2023-02-28T00:00:00"/>
    <m/>
    <m/>
  </r>
  <r>
    <n v="198"/>
    <s v="WP"/>
    <n v="3794"/>
    <n v="2023"/>
    <s v="FEB"/>
    <s v="DISPOSED AT ADMISSION"/>
    <x v="19"/>
    <n v="2500"/>
    <d v="2023-02-28T00:00:00"/>
    <m/>
    <m/>
  </r>
  <r>
    <n v="199"/>
    <s v="WP"/>
    <n v="3809"/>
    <n v="2023"/>
    <s v="FEB"/>
    <s v="DISPOSED AT ADMISSION"/>
    <x v="19"/>
    <n v="2500"/>
    <d v="2023-02-28T00:00:00"/>
    <m/>
    <m/>
  </r>
  <r>
    <n v="200"/>
    <s v="WP"/>
    <n v="3815"/>
    <n v="2023"/>
    <s v="FEB"/>
    <s v="DISPOSED AT ADMISSION"/>
    <x v="19"/>
    <n v="2500"/>
    <d v="2023-02-28T00:00:00"/>
    <m/>
    <m/>
  </r>
  <r>
    <n v="201"/>
    <s v="WP"/>
    <n v="3820"/>
    <n v="2023"/>
    <s v="FEB"/>
    <s v="DISPOSED AT ADMISSION"/>
    <x v="19"/>
    <n v="2500"/>
    <d v="2023-02-28T00:00:00"/>
    <m/>
    <m/>
  </r>
  <r>
    <n v="202"/>
    <s v="WP"/>
    <n v="3821"/>
    <n v="2023"/>
    <s v="FEB"/>
    <s v="DISPOSED AT ADMISSION"/>
    <x v="19"/>
    <n v="2500"/>
    <d v="2023-02-28T00:00:00"/>
    <m/>
    <m/>
  </r>
  <r>
    <n v="203"/>
    <s v="WP"/>
    <n v="3824"/>
    <n v="2023"/>
    <s v="FEB"/>
    <s v="DISPOSED AT ADMISSION"/>
    <x v="19"/>
    <n v="2500"/>
    <d v="2023-02-28T00:00:00"/>
    <m/>
    <m/>
  </r>
  <r>
    <n v="204"/>
    <s v="WP"/>
    <n v="3825"/>
    <n v="2023"/>
    <s v="FEB"/>
    <s v="DISPOSED AT ADMISSION"/>
    <x v="19"/>
    <n v="2500"/>
    <d v="2023-02-28T00:00:00"/>
    <m/>
    <m/>
  </r>
  <r>
    <n v="205"/>
    <s v="WP"/>
    <n v="3829"/>
    <n v="2023"/>
    <s v="FEB"/>
    <s v="DISPOSED AT ADMISSION"/>
    <x v="19"/>
    <n v="2500"/>
    <d v="2023-02-28T00:00:00"/>
    <m/>
    <m/>
  </r>
  <r>
    <n v="206"/>
    <s v="WP"/>
    <n v="3839"/>
    <n v="2023"/>
    <s v="FEB"/>
    <s v="DISPOSED AT ADMISSION"/>
    <x v="19"/>
    <n v="2500"/>
    <d v="2023-02-28T00:00:00"/>
    <m/>
    <m/>
  </r>
  <r>
    <n v="207"/>
    <s v="WP"/>
    <n v="3843"/>
    <n v="2023"/>
    <s v="FEB"/>
    <s v="DISPOSED AT ADMISSION"/>
    <x v="19"/>
    <n v="2500"/>
    <d v="2023-02-28T00:00:00"/>
    <m/>
    <m/>
  </r>
  <r>
    <n v="208"/>
    <s v="WP"/>
    <n v="3844"/>
    <n v="2023"/>
    <s v="FEB"/>
    <s v="DISPOSED AT ADMISSION"/>
    <x v="19"/>
    <n v="2500"/>
    <d v="2023-02-28T00:00:00"/>
    <m/>
    <m/>
  </r>
  <r>
    <n v="209"/>
    <s v="WP"/>
    <n v="3845"/>
    <n v="2023"/>
    <s v="FEB"/>
    <s v="DISPOSED AT ADMISSION"/>
    <x v="19"/>
    <n v="2500"/>
    <d v="2023-02-28T00:00:00"/>
    <m/>
    <m/>
  </r>
  <r>
    <n v="210"/>
    <s v="WP"/>
    <n v="3848"/>
    <n v="2023"/>
    <s v="FEB"/>
    <s v="DISPOSED AT ADMISSION"/>
    <x v="19"/>
    <n v="2500"/>
    <d v="2023-02-28T00:00:00"/>
    <m/>
    <m/>
  </r>
  <r>
    <n v="211"/>
    <s v="WP"/>
    <n v="3849"/>
    <n v="2023"/>
    <s v="FEB"/>
    <s v="DISPOSED AT ADMISSION"/>
    <x v="19"/>
    <n v="2500"/>
    <d v="2023-02-28T00:00:00"/>
    <m/>
    <m/>
  </r>
  <r>
    <n v="212"/>
    <s v="WP"/>
    <n v="3857"/>
    <n v="2023"/>
    <s v="FEB"/>
    <s v="DISPOSED AT ADMISSION"/>
    <x v="19"/>
    <n v="2500"/>
    <d v="2023-02-28T00:00:00"/>
    <m/>
    <m/>
  </r>
  <r>
    <n v="213"/>
    <s v="WP"/>
    <n v="3862"/>
    <n v="2023"/>
    <s v="FEB"/>
    <s v="DISPOSED AT ADMISSION"/>
    <x v="19"/>
    <n v="2500"/>
    <d v="2023-02-28T00:00:00"/>
    <m/>
    <m/>
  </r>
  <r>
    <n v="214"/>
    <s v="WP"/>
    <n v="3867"/>
    <n v="2023"/>
    <s v="FEB"/>
    <s v="DISPOSED AT ADMISSION"/>
    <x v="19"/>
    <n v="2500"/>
    <d v="2023-02-28T00:00:00"/>
    <m/>
    <m/>
  </r>
  <r>
    <n v="215"/>
    <s v="WP"/>
    <n v="3883"/>
    <n v="2023"/>
    <s v="FEB"/>
    <s v="DISPOSED AT ADMISSION"/>
    <x v="19"/>
    <n v="2500"/>
    <d v="2023-02-28T00:00:00"/>
    <m/>
    <m/>
  </r>
  <r>
    <n v="216"/>
    <s v="WP"/>
    <n v="3894"/>
    <n v="2023"/>
    <s v="FEB"/>
    <s v="DISPOSED AT ADMISSION"/>
    <x v="19"/>
    <n v="2500"/>
    <d v="2023-02-28T00:00:00"/>
    <m/>
    <m/>
  </r>
  <r>
    <n v="217"/>
    <s v="WP"/>
    <n v="3912"/>
    <n v="2023"/>
    <s v="FEB"/>
    <s v="COUNTER"/>
    <x v="4"/>
    <n v="10000"/>
    <d v="2023-02-28T00:00:00"/>
    <m/>
    <m/>
  </r>
  <r>
    <n v="218"/>
    <s v="WP"/>
    <n v="3917"/>
    <n v="2023"/>
    <s v="FEB"/>
    <s v="DISPOSED AT ADMISSION"/>
    <x v="19"/>
    <n v="2500"/>
    <d v="2023-02-28T00:00:00"/>
    <m/>
    <m/>
  </r>
  <r>
    <n v="219"/>
    <s v="WP"/>
    <n v="3970"/>
    <n v="2023"/>
    <s v="FEB"/>
    <s v="DISPOSED AT ADMISSION"/>
    <x v="5"/>
    <n v="2500"/>
    <d v="2023-02-28T00:00:00"/>
    <m/>
    <m/>
  </r>
  <r>
    <n v="220"/>
    <s v="WP"/>
    <n v="3972"/>
    <n v="2023"/>
    <s v="FEB"/>
    <s v="DISPOSED AT ADMISSION"/>
    <x v="5"/>
    <n v="2500"/>
    <d v="2023-02-28T00:00:00"/>
    <m/>
    <m/>
  </r>
  <r>
    <n v="221"/>
    <s v="WP"/>
    <n v="3997"/>
    <n v="2023"/>
    <s v="FEB"/>
    <s v="DISPOSED AT ADMISSION"/>
    <x v="4"/>
    <n v="2500"/>
    <d v="2023-02-28T00:00:00"/>
    <m/>
    <m/>
  </r>
  <r>
    <n v="222"/>
    <s v="WP"/>
    <n v="4002"/>
    <n v="2023"/>
    <s v="FEB"/>
    <s v="VACATE"/>
    <x v="17"/>
    <n v="10000"/>
    <d v="2023-02-28T00:00:00"/>
    <m/>
    <m/>
  </r>
  <r>
    <n v="223"/>
    <s v="WP"/>
    <n v="4035"/>
    <n v="2023"/>
    <s v="FEB"/>
    <s v="DISPOSED AT ADMISSION"/>
    <x v="4"/>
    <n v="2500"/>
    <d v="2023-02-28T00:00:00"/>
    <m/>
    <m/>
  </r>
  <r>
    <n v="224"/>
    <s v="WP"/>
    <n v="4065"/>
    <n v="2023"/>
    <s v="FEB"/>
    <s v="DISPOSED AT ADMISSION"/>
    <x v="19"/>
    <n v="2500"/>
    <d v="2023-02-28T00:00:00"/>
    <m/>
    <m/>
  </r>
  <r>
    <n v="225"/>
    <s v="WP"/>
    <n v="4146"/>
    <n v="2023"/>
    <s v="FEB"/>
    <s v="DISPOSED AT ADMISSION"/>
    <x v="19"/>
    <n v="2500"/>
    <d v="2023-02-28T00:00:00"/>
    <m/>
    <m/>
  </r>
  <r>
    <n v="226"/>
    <s v="WP"/>
    <n v="4152"/>
    <n v="2023"/>
    <s v="FEB"/>
    <s v="DISPOSED AT ADMISSION"/>
    <x v="19"/>
    <n v="2500"/>
    <d v="2023-02-28T00:00:00"/>
    <m/>
    <m/>
  </r>
  <r>
    <n v="227"/>
    <s v="WP"/>
    <n v="4155"/>
    <n v="2023"/>
    <s v="FEB"/>
    <s v="DISPOSED AT ADMISSION"/>
    <x v="19"/>
    <n v="2500"/>
    <d v="2023-02-28T00:00:00"/>
    <m/>
    <m/>
  </r>
  <r>
    <n v="228"/>
    <s v="WP"/>
    <n v="4157"/>
    <n v="2023"/>
    <s v="FEB"/>
    <s v="DISPOSED AT ADMISSION"/>
    <x v="19"/>
    <n v="2500"/>
    <d v="2023-02-28T00:00:00"/>
    <m/>
    <m/>
  </r>
  <r>
    <n v="229"/>
    <s v="WP"/>
    <n v="4162"/>
    <n v="2023"/>
    <s v="FEB"/>
    <s v="DISPOSED AT ADMISSION"/>
    <x v="19"/>
    <n v="2500"/>
    <d v="2023-02-28T00:00:00"/>
    <m/>
    <m/>
  </r>
  <r>
    <n v="230"/>
    <s v="WP"/>
    <n v="4174"/>
    <n v="2023"/>
    <s v="FEB"/>
    <s v="DISPOSED AT ADMISSION"/>
    <x v="19"/>
    <n v="2500"/>
    <d v="2023-02-28T00:00:00"/>
    <m/>
    <m/>
  </r>
  <r>
    <n v="231"/>
    <s v="WP"/>
    <n v="4179"/>
    <n v="2023"/>
    <s v="FEB"/>
    <s v="DISPOSED AT ADMISSION"/>
    <x v="4"/>
    <n v="2500"/>
    <d v="2023-02-28T00:00:00"/>
    <m/>
    <m/>
  </r>
  <r>
    <n v="232"/>
    <s v="WP"/>
    <n v="4300"/>
    <n v="2023"/>
    <s v="FEB"/>
    <s v="DISPOSED AT ADMISSION"/>
    <x v="2"/>
    <n v="2500"/>
    <d v="2023-02-28T00:00:00"/>
    <m/>
    <m/>
  </r>
  <r>
    <n v="233"/>
    <s v="WP"/>
    <n v="4368"/>
    <n v="2023"/>
    <s v="FEB"/>
    <s v="DISPOSED AT ADMISSION"/>
    <x v="2"/>
    <n v="2500"/>
    <d v="2023-02-28T00:00:00"/>
    <m/>
    <m/>
  </r>
  <r>
    <n v="234"/>
    <s v="WP"/>
    <n v="4412"/>
    <n v="2023"/>
    <s v="FEB"/>
    <s v="DISPOSED AT ADMISSION"/>
    <x v="2"/>
    <n v="2500"/>
    <d v="2023-02-28T00:00:00"/>
    <m/>
    <m/>
  </r>
  <r>
    <n v="235"/>
    <s v="WP"/>
    <n v="4489"/>
    <n v="2023"/>
    <s v="FEB"/>
    <s v="DISPOSED"/>
    <x v="15"/>
    <n v="5000"/>
    <d v="2023-02-28T00:00:00"/>
    <m/>
    <m/>
  </r>
  <r>
    <n v="236"/>
    <s v="WP"/>
    <n v="4491"/>
    <n v="2023"/>
    <s v="FEB"/>
    <s v="DISPOSED"/>
    <x v="15"/>
    <n v="5000"/>
    <d v="2023-02-28T00:00:00"/>
    <m/>
    <m/>
  </r>
  <r>
    <n v="237"/>
    <s v="WP"/>
    <n v="4516"/>
    <n v="2023"/>
    <s v="FEB"/>
    <s v="DISPOSED AT ADMISSION"/>
    <x v="4"/>
    <n v="2500"/>
    <d v="2023-02-28T00:00:00"/>
    <m/>
    <m/>
  </r>
  <r>
    <n v="238"/>
    <s v="WP"/>
    <n v="4537"/>
    <n v="2023"/>
    <s v="FEB"/>
    <s v="DISPOSED AT ADMISSION"/>
    <x v="1"/>
    <n v="2500"/>
    <d v="2023-02-28T00:00:00"/>
    <m/>
    <m/>
  </r>
  <r>
    <n v="239"/>
    <s v="WP"/>
    <n v="4634"/>
    <n v="2023"/>
    <s v="FEB"/>
    <s v="DISPOSED"/>
    <x v="15"/>
    <n v="5000"/>
    <d v="2023-02-28T00:00:00"/>
    <m/>
    <m/>
  </r>
  <r>
    <n v="240"/>
    <s v="WP"/>
    <n v="4643"/>
    <n v="2023"/>
    <s v="FEB"/>
    <s v="DISPOSED AT ADMISSION"/>
    <x v="19"/>
    <n v="2500"/>
    <d v="2023-02-28T00:00:00"/>
    <m/>
    <m/>
  </r>
  <r>
    <n v="241"/>
    <s v="WP"/>
    <n v="4646"/>
    <n v="2023"/>
    <s v="FEB"/>
    <s v="DISPOSED AT ADMISSION"/>
    <x v="19"/>
    <n v="2500"/>
    <d v="2023-02-28T00:00:00"/>
    <m/>
    <m/>
  </r>
  <r>
    <n v="242"/>
    <s v="WP"/>
    <n v="4654"/>
    <n v="2023"/>
    <s v="FEB"/>
    <s v="DISPOSED AT ADMISSION"/>
    <x v="19"/>
    <n v="2500"/>
    <d v="2023-02-28T00:00:00"/>
    <m/>
    <m/>
  </r>
  <r>
    <n v="243"/>
    <s v="WP"/>
    <n v="4661"/>
    <n v="2023"/>
    <s v="FEB"/>
    <s v="DISPOSED AT ADMISSION"/>
    <x v="19"/>
    <n v="2500"/>
    <d v="2023-02-28T00:00:00"/>
    <m/>
    <m/>
  </r>
  <r>
    <n v="244"/>
    <s v="WP"/>
    <n v="4663"/>
    <n v="2023"/>
    <s v="FEB"/>
    <s v="DISPOSED AT ADMISSION"/>
    <x v="19"/>
    <n v="2500"/>
    <d v="2023-02-28T00:00:00"/>
    <m/>
    <m/>
  </r>
  <r>
    <n v="245"/>
    <s v="WP"/>
    <n v="4697"/>
    <n v="2023"/>
    <s v="FEB"/>
    <s v="DISPOSED AT ADMISSION"/>
    <x v="19"/>
    <n v="2500"/>
    <d v="2023-02-28T00:00:00"/>
    <m/>
    <m/>
  </r>
  <r>
    <n v="246"/>
    <s v="WP"/>
    <n v="4725"/>
    <n v="2023"/>
    <s v="FEB"/>
    <s v="DISPOSED AT ADMISSION"/>
    <x v="19"/>
    <n v="2500"/>
    <d v="2023-02-28T00:00:00"/>
    <m/>
    <m/>
  </r>
  <r>
    <n v="247"/>
    <s v="WP"/>
    <n v="4732"/>
    <n v="2023"/>
    <s v="FEB"/>
    <s v="DISPOSED AT ADMISSION"/>
    <x v="4"/>
    <n v="2500"/>
    <d v="2023-02-28T00:00:00"/>
    <m/>
    <m/>
  </r>
  <r>
    <n v="248"/>
    <s v="WP"/>
    <n v="4777"/>
    <n v="2023"/>
    <s v="FEB"/>
    <s v="DISPOSED AT ADMISSION"/>
    <x v="19"/>
    <n v="2500"/>
    <d v="2023-02-28T00:00:00"/>
    <m/>
    <m/>
  </r>
  <r>
    <n v="249"/>
    <s v="WP"/>
    <n v="4944"/>
    <n v="2023"/>
    <s v="FEB"/>
    <s v="DISPOSED AT ADMISSION"/>
    <x v="7"/>
    <n v="2500"/>
    <d v="2023-02-28T00:00:00"/>
    <m/>
    <m/>
  </r>
  <r>
    <n v="250"/>
    <s v="WP"/>
    <n v="5004"/>
    <n v="2023"/>
    <s v="FEB"/>
    <s v="DISPOSED AT ADMISSION"/>
    <x v="12"/>
    <n v="2500"/>
    <d v="2023-02-28T00:00:00"/>
    <m/>
    <m/>
  </r>
  <r>
    <n v="251"/>
    <s v="WP"/>
    <n v="5052"/>
    <n v="2023"/>
    <s v="FEB"/>
    <s v="DISPOSED AT ADMISSION"/>
    <x v="19"/>
    <n v="2500"/>
    <d v="2023-02-28T00:00:00"/>
    <m/>
    <m/>
  </r>
  <r>
    <n v="252"/>
    <s v="WP"/>
    <n v="5066"/>
    <n v="2023"/>
    <s v="FEB"/>
    <s v="DISPOSED AT ADMISSION"/>
    <x v="19"/>
    <n v="2500"/>
    <d v="2023-02-28T00:00:00"/>
    <m/>
    <m/>
  </r>
  <r>
    <n v="253"/>
    <s v="WP"/>
    <n v="5069"/>
    <n v="2023"/>
    <s v="FEB"/>
    <s v="DISPOSED AT ADMISSION"/>
    <x v="19"/>
    <n v="2500"/>
    <d v="2023-02-28T00:00:00"/>
    <m/>
    <m/>
  </r>
  <r>
    <n v="254"/>
    <s v="WP"/>
    <n v="5093"/>
    <n v="2023"/>
    <s v="FEB"/>
    <s v="DISPOSED AT ADMISSION"/>
    <x v="19"/>
    <n v="2500"/>
    <d v="2023-02-28T00:00:00"/>
    <m/>
    <m/>
  </r>
  <r>
    <n v="255"/>
    <s v="WP"/>
    <n v="5236"/>
    <n v="2023"/>
    <s v="FEB"/>
    <s v="DISPOSED"/>
    <x v="15"/>
    <n v="5000"/>
    <d v="2023-02-28T00:00:00"/>
    <m/>
    <m/>
  </r>
  <r>
    <n v="256"/>
    <s v="WP"/>
    <n v="5238"/>
    <n v="2023"/>
    <s v="FEB"/>
    <s v="DISPOSED AT ADMISSION"/>
    <x v="19"/>
    <n v="2500"/>
    <d v="2023-02-28T00:00:00"/>
    <m/>
    <m/>
  </r>
  <r>
    <n v="257"/>
    <s v="WP"/>
    <n v="5241"/>
    <n v="2023"/>
    <s v="FEB"/>
    <s v="DISPOSED AT ADMISSION"/>
    <x v="19"/>
    <n v="2500"/>
    <d v="2023-02-28T00:00:00"/>
    <m/>
    <m/>
  </r>
  <r>
    <n v="258"/>
    <s v="WP"/>
    <n v="5360"/>
    <n v="2023"/>
    <s v="FEB"/>
    <s v="DISPOSED AT ADMISSION"/>
    <x v="10"/>
    <n v="2500"/>
    <d v="2023-02-28T00:00:00"/>
    <m/>
    <m/>
  </r>
  <r>
    <n v="259"/>
    <s v="WP"/>
    <n v="5433"/>
    <n v="2023"/>
    <s v="FEB"/>
    <s v="DISPOSED AT ADMISSION"/>
    <x v="4"/>
    <n v="2500"/>
    <d v="2023-02-28T00:00:00"/>
    <m/>
    <m/>
  </r>
  <r>
    <n v="260"/>
    <s v="WP"/>
    <n v="5506"/>
    <n v="2023"/>
    <s v="FEB"/>
    <s v="DISPOSED AT ADMISSION"/>
    <x v="19"/>
    <n v="2500"/>
    <d v="2023-02-28T00:00:00"/>
    <m/>
    <m/>
  </r>
  <r>
    <n v="261"/>
    <s v="WP"/>
    <n v="5521"/>
    <n v="2023"/>
    <s v="FEB"/>
    <s v="DISPOSED AT ADMISSION"/>
    <x v="19"/>
    <n v="2500"/>
    <d v="2023-02-28T00:00:00"/>
    <m/>
    <m/>
  </r>
  <r>
    <n v="262"/>
    <s v="WP"/>
    <n v="5528"/>
    <n v="2023"/>
    <s v="FEB"/>
    <s v="DISPOSED AT ADMISSION"/>
    <x v="19"/>
    <n v="2500"/>
    <d v="2023-02-28T00:00:00"/>
    <m/>
    <m/>
  </r>
  <r>
    <n v="263"/>
    <s v="WP"/>
    <n v="5658"/>
    <n v="2023"/>
    <s v="FEB"/>
    <s v="DISPOSED AT ADMISSION"/>
    <x v="19"/>
    <n v="2500"/>
    <d v="2023-02-28T00:00:00"/>
    <m/>
    <m/>
  </r>
  <r>
    <n v="264"/>
    <s v="WP"/>
    <n v="5659"/>
    <n v="2023"/>
    <s v="FEB"/>
    <s v="DISPOSED AT ADMISSION"/>
    <x v="19"/>
    <n v="2500"/>
    <d v="2023-02-28T00:00:00"/>
    <m/>
    <m/>
  </r>
  <r>
    <n v="265"/>
    <s v="WP"/>
    <n v="5674"/>
    <n v="2023"/>
    <s v="FEB"/>
    <s v="DISPOSED AT ADMISSION"/>
    <x v="19"/>
    <n v="2500"/>
    <d v="2023-02-28T00:00:00"/>
    <m/>
    <m/>
  </r>
  <r>
    <n v="266"/>
    <s v="WP"/>
    <n v="5693"/>
    <n v="2023"/>
    <s v="FEB"/>
    <s v="DISPOSED"/>
    <x v="15"/>
    <n v="5000"/>
    <d v="2023-02-28T00:00:00"/>
    <m/>
    <m/>
  </r>
  <r>
    <n v="267"/>
    <s v="WP"/>
    <n v="5703"/>
    <n v="2023"/>
    <s v="FEB"/>
    <s v="DISPOSED AT ADMISSION"/>
    <x v="19"/>
    <n v="2500"/>
    <d v="2023-02-28T00:00:00"/>
    <m/>
    <m/>
  </r>
  <r>
    <n v="268"/>
    <s v="CAVEAT"/>
    <s v="NAESH"/>
    <s v="CAVEAT"/>
    <s v="FEB"/>
    <s v="CAVEAT-NARESH"/>
    <x v="10"/>
    <n v="10000"/>
    <d v="2023-02-28T00:00:00"/>
    <m/>
    <m/>
  </r>
  <r>
    <n v="269"/>
    <s v="WP"/>
    <n v="31337"/>
    <n v="2010"/>
    <s v="B.C"/>
    <s v="DISPOSED"/>
    <x v="7"/>
    <n v="5000"/>
    <d v="2023-01-31T00:00:00"/>
    <m/>
    <m/>
  </r>
  <r>
    <n v="270"/>
    <s v="WP"/>
    <n v="44497"/>
    <n v="2018"/>
    <s v="B.C"/>
    <s v="DISPOSED AT ADMISSION"/>
    <x v="4"/>
    <n v="2500"/>
    <d v="2023-02-28T00:00:00"/>
    <m/>
    <m/>
  </r>
  <r>
    <n v="271"/>
    <s v="WP"/>
    <n v="6187"/>
    <n v="2021"/>
    <s v="B.C"/>
    <s v="DISPOSED"/>
    <x v="19"/>
    <n v="5000"/>
    <d v="2023-01-31T00:00:00"/>
    <m/>
    <m/>
  </r>
  <r>
    <n v="272"/>
    <s v="WP"/>
    <n v="12091"/>
    <n v="2021"/>
    <s v="B.C"/>
    <s v="COUNTER"/>
    <x v="4"/>
    <n v="10000"/>
    <d v="2023-02-28T00:00:00"/>
    <m/>
    <m/>
  </r>
  <r>
    <n v="273"/>
    <s v="WP"/>
    <n v="12097"/>
    <n v="2021"/>
    <s v="B.C"/>
    <s v="COUNTER"/>
    <x v="4"/>
    <n v="10000"/>
    <d v="2023-02-28T00:00:00"/>
    <m/>
    <m/>
  </r>
  <r>
    <n v="274"/>
    <s v="WP"/>
    <n v="16491"/>
    <n v="2021"/>
    <s v="B.C"/>
    <s v="DISPOSED AT ADMISSION"/>
    <x v="4"/>
    <n v="2500"/>
    <d v="2023-02-28T00:00:00"/>
    <m/>
    <m/>
  </r>
  <r>
    <n v="275"/>
    <s v="WP"/>
    <n v="17760"/>
    <n v="2021"/>
    <s v="B.C"/>
    <s v="DISPOSED AT ADMISSION"/>
    <x v="4"/>
    <n v="2500"/>
    <d v="2023-02-28T00:00:00"/>
    <m/>
    <m/>
  </r>
  <r>
    <n v="276"/>
    <s v="WP"/>
    <n v="21438"/>
    <n v="2021"/>
    <s v="B.C"/>
    <s v="DISPOSED AT ADMISSION"/>
    <x v="4"/>
    <n v="2500"/>
    <d v="2023-02-28T00:00:00"/>
    <m/>
    <m/>
  </r>
  <r>
    <n v="277"/>
    <s v="WP"/>
    <n v="21841"/>
    <n v="2021"/>
    <s v="B.C"/>
    <s v="DISPOSED AT ADMISSION"/>
    <x v="4"/>
    <n v="2500"/>
    <d v="2023-02-28T00:00:00"/>
    <m/>
    <m/>
  </r>
  <r>
    <n v="278"/>
    <s v="WP"/>
    <n v="23812"/>
    <n v="2021"/>
    <s v="B.C"/>
    <s v="DISPOSED AT ADMISSION"/>
    <x v="4"/>
    <n v="2500"/>
    <d v="2023-02-28T00:00:00"/>
    <m/>
    <m/>
  </r>
  <r>
    <n v="279"/>
    <s v="WP"/>
    <n v="26958"/>
    <n v="2021"/>
    <s v="B.C"/>
    <s v="DISPOSED AT ADMISSION"/>
    <x v="4"/>
    <n v="2500"/>
    <d v="2023-02-28T00:00:00"/>
    <m/>
    <m/>
  </r>
  <r>
    <n v="280"/>
    <s v="WP"/>
    <n v="26977"/>
    <n v="2021"/>
    <s v="B.C"/>
    <s v="DISPOSED AT ADMISSION"/>
    <x v="4"/>
    <n v="2500"/>
    <d v="2023-02-28T00:00:00"/>
    <m/>
    <m/>
  </r>
  <r>
    <n v="281"/>
    <s v="WP"/>
    <n v="1965"/>
    <n v="2022"/>
    <s v="B.C"/>
    <s v="DISPOSED AT ADMISSION"/>
    <x v="4"/>
    <n v="2500"/>
    <d v="2023-02-28T00:00:00"/>
    <m/>
    <m/>
  </r>
  <r>
    <n v="282"/>
    <s v="WP"/>
    <n v="31961"/>
    <n v="2022"/>
    <s v="B.C"/>
    <s v="VACATE"/>
    <x v="18"/>
    <n v="12000"/>
    <d v="2023-01-31T00:00:00"/>
    <m/>
    <m/>
  </r>
  <r>
    <n v="283"/>
    <s v="WP"/>
    <n v="44831"/>
    <n v="2022"/>
    <s v="B.C"/>
    <s v="DISPOSED"/>
    <x v="7"/>
    <n v="5000"/>
    <d v="2023-01-31T00:00:00"/>
    <m/>
    <m/>
  </r>
  <r>
    <n v="284"/>
    <s v="WRITPETITION"/>
    <s v="CG-113"/>
    <s v="2020-21"/>
    <s v="MISC"/>
    <s v="WRIT PETITION"/>
    <x v="7"/>
    <n v="10000"/>
    <d v="2023-01-31T00:00:0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6" firstHeaderRow="1" firstDataRow="1" firstDataCol="1"/>
  <pivotFields count="11">
    <pivotField showAll="0"/>
    <pivotField showAll="0"/>
    <pivotField dataField="1" showAll="0"/>
    <pivotField showAll="0"/>
    <pivotField showAll="0"/>
    <pivotField showAll="0"/>
    <pivotField axis="axisRow" showAll="0">
      <items count="24">
        <item x="15"/>
        <item x="16"/>
        <item x="17"/>
        <item x="19"/>
        <item x="13"/>
        <item x="7"/>
        <item x="2"/>
        <item x="1"/>
        <item x="21"/>
        <item x="18"/>
        <item x="4"/>
        <item x="20"/>
        <item x="0"/>
        <item x="8"/>
        <item x="9"/>
        <item x="12"/>
        <item m="1" x="22"/>
        <item x="10"/>
        <item x="5"/>
        <item x="11"/>
        <item x="6"/>
        <item x="3"/>
        <item x="14"/>
        <item t="default"/>
      </items>
    </pivotField>
    <pivotField showAll="0"/>
    <pivotField numFmtId="15" showAll="0"/>
    <pivotField showAll="0"/>
    <pivotField showAll="0"/>
  </pivotFields>
  <rowFields count="1">
    <field x="6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ount of CASE N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K15" totalsRowShown="0" headerRowDxfId="360" dataDxfId="358" headerRowBorderDxfId="359" tableBorderDxfId="357" totalsRowBorderDxfId="356">
  <sortState ref="A2:K15">
    <sortCondition ref="E2:E15" customList="Jan,Feb,Mar,Apr,May,Jun,Jul,Aug,Sep,Oct,Nov,Dec"/>
    <sortCondition ref="D2:D15"/>
    <sortCondition ref="C2:C15"/>
  </sortState>
  <tableColumns count="11">
    <tableColumn id="1" name="S.NO" dataDxfId="355"/>
    <tableColumn id="2" name="CASE " dataDxfId="354"/>
    <tableColumn id="3" name="CASE NO" dataDxfId="353"/>
    <tableColumn id="4" name="YEAR" dataDxfId="352"/>
    <tableColumn id="5" name="MONTH" dataDxfId="351"/>
    <tableColumn id="6" name="CASE TYPE" dataDxfId="350"/>
    <tableColumn id="7" name="SECTION" dataDxfId="349"/>
    <tableColumn id="8" name="AMOUNT" dataDxfId="348"/>
    <tableColumn id="9" name="BILL DATE" dataDxfId="347"/>
    <tableColumn id="10" name="SANCTION NO. &amp; DT" dataDxfId="346"/>
    <tableColumn id="11" name="PAYMENT DETAILS (CHEQUE/RTGS &amp; DATE)" dataDxfId="345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A1:K7" totalsRowShown="0" headerRowDxfId="215" dataDxfId="213" headerRowBorderDxfId="214" tableBorderDxfId="212" totalsRowBorderDxfId="211">
  <sortState ref="A2:K7">
    <sortCondition ref="E2:E7" customList="Jan,Feb,Mar,Apr,May,Jun,Jul,Aug,Sep,Oct,Nov,Dec"/>
    <sortCondition ref="D2:D7"/>
    <sortCondition ref="C2:C7"/>
  </sortState>
  <tableColumns count="11">
    <tableColumn id="1" name="S.NO" dataDxfId="210"/>
    <tableColumn id="2" name="CASE " dataDxfId="209"/>
    <tableColumn id="3" name="CASE NO" dataDxfId="208"/>
    <tableColumn id="4" name="YEAR" dataDxfId="207"/>
    <tableColumn id="5" name="MONTH" dataDxfId="206"/>
    <tableColumn id="6" name="CASE TYPE" dataDxfId="205"/>
    <tableColumn id="7" name="SECTION" dataDxfId="204"/>
    <tableColumn id="8" name="AMOUNT" dataDxfId="203"/>
    <tableColumn id="9" name="BILL DATE" dataDxfId="202"/>
    <tableColumn id="10" name="SANCTION NO. &amp; DT" dataDxfId="201"/>
    <tableColumn id="11" name="PAYMENT DETAILS (CHEQUE/RTGS &amp; DATE)" dataDxfId="200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1:L40" totalsRowShown="0" headerRowDxfId="199" dataDxfId="197" headerRowBorderDxfId="198" tableBorderDxfId="196" totalsRowBorderDxfId="195">
  <autoFilter ref="A1:L40">
    <filterColumn colId="4">
      <filters>
        <filter val="FEB"/>
      </filters>
    </filterColumn>
  </autoFilter>
  <sortState ref="A2:L40">
    <sortCondition ref="E2:E40" customList="Jan,Feb,Mar,Apr,May,Jun,Jul,Aug,Sep,Oct,Nov,Dec"/>
    <sortCondition ref="C2:C40"/>
    <sortCondition ref="D2:D40"/>
  </sortState>
  <tableColumns count="12">
    <tableColumn id="1" name="S.NO" dataDxfId="194"/>
    <tableColumn id="2" name="CASE " dataDxfId="193"/>
    <tableColumn id="3" name="CASE NO" dataDxfId="192"/>
    <tableColumn id="4" name="YEAR" dataDxfId="191"/>
    <tableColumn id="5" name="MONTH" dataDxfId="190"/>
    <tableColumn id="6" name="CASE TYPE" dataDxfId="189"/>
    <tableColumn id="7" name="SECTION" dataDxfId="188"/>
    <tableColumn id="8" name="AMOUNT" dataDxfId="187"/>
    <tableColumn id="9" name="BILL DATE" dataDxfId="186"/>
    <tableColumn id="12" name="SANCTION AMOUNT" dataDxfId="185"/>
    <tableColumn id="10" name="SANCTION NO. &amp; DT" dataDxfId="184"/>
    <tableColumn id="11" name="PAYMENT DETAILS (CHEQUE/RTGS &amp; DATE)" dataDxfId="183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1:K3" totalsRowShown="0" headerRowDxfId="182" dataDxfId="180" headerRowBorderDxfId="181" tableBorderDxfId="179" totalsRowBorderDxfId="178">
  <sortState ref="A2:K3">
    <sortCondition ref="E2:E3" customList="Jan,Feb,Mar,Apr,May,Jun,Jul,Aug,Sep,Oct,Nov,Dec"/>
    <sortCondition ref="D2:D3"/>
    <sortCondition ref="C2:C3"/>
  </sortState>
  <tableColumns count="11">
    <tableColumn id="1" name="S.NO" dataDxfId="177"/>
    <tableColumn id="2" name="CASE " dataDxfId="176"/>
    <tableColumn id="3" name="CASE NO" dataDxfId="175"/>
    <tableColumn id="4" name="YEAR" dataDxfId="174"/>
    <tableColumn id="5" name="MONTH" dataDxfId="173"/>
    <tableColumn id="6" name="CASE TYPE" dataDxfId="172"/>
    <tableColumn id="7" name="SECTION" dataDxfId="171"/>
    <tableColumn id="8" name="AMOUNT" dataDxfId="170"/>
    <tableColumn id="9" name="BILL DATE" dataDxfId="169"/>
    <tableColumn id="10" name="SANCTION NO. &amp; DT" dataDxfId="168"/>
    <tableColumn id="11" name="PAYMENT DETAILS (CHEQUE/RTGS &amp; DATE)" dataDxfId="16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A1:L9" totalsRowShown="0" headerRowDxfId="166" dataDxfId="164" headerRowBorderDxfId="165" tableBorderDxfId="163" totalsRowBorderDxfId="162">
  <sortState ref="A2:L9">
    <sortCondition ref="E2:E9" customList="Jan,Feb,Mar,Apr,May,Jun,Jul,Aug,Sep,Oct,Nov,Dec"/>
    <sortCondition ref="D2:D9"/>
    <sortCondition ref="C2:C9"/>
  </sortState>
  <tableColumns count="12">
    <tableColumn id="1" name="S.NO" dataDxfId="161"/>
    <tableColumn id="2" name="CASE " dataDxfId="160"/>
    <tableColumn id="3" name="CASE NO" dataDxfId="159"/>
    <tableColumn id="4" name="YEAR" dataDxfId="158"/>
    <tableColumn id="5" name="MONTH" dataDxfId="157"/>
    <tableColumn id="6" name="CASE TYPE" dataDxfId="156"/>
    <tableColumn id="7" name="SECTION" dataDxfId="155"/>
    <tableColumn id="8" name="AMOUNT" dataDxfId="154"/>
    <tableColumn id="9" name="BILL DATE" dataDxfId="153"/>
    <tableColumn id="12" name="SANCTION AMOUNT" dataDxfId="152"/>
    <tableColumn id="10" name="SANCTION NO. &amp; DT" dataDxfId="151"/>
    <tableColumn id="11" name="PAYMENT DETAILS (CHEQUE/RTGS &amp; DATE)" dataDxfId="150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A1:K11" totalsRowShown="0" headerRowDxfId="149" dataDxfId="147" headerRowBorderDxfId="148" tableBorderDxfId="146" totalsRowBorderDxfId="145">
  <sortState ref="A2:K11">
    <sortCondition ref="E2:E11" customList="Jan,Feb,Mar,Apr,May,Jun,Jul,Aug,Sep,Oct,Nov,Dec"/>
    <sortCondition ref="D2:D11"/>
    <sortCondition ref="C2:C11"/>
  </sortState>
  <tableColumns count="11">
    <tableColumn id="1" name="S.NO" dataDxfId="144"/>
    <tableColumn id="2" name="CASE " dataDxfId="143"/>
    <tableColumn id="3" name="CASE NO" dataDxfId="142"/>
    <tableColumn id="4" name="YEAR" dataDxfId="141"/>
    <tableColumn id="5" name="MONTH" dataDxfId="140"/>
    <tableColumn id="6" name="CASE TYPE" dataDxfId="139"/>
    <tableColumn id="7" name="SECTION" dataDxfId="138"/>
    <tableColumn id="8" name="AMOUNT" dataDxfId="137"/>
    <tableColumn id="9" name="BILL DATE" dataDxfId="136"/>
    <tableColumn id="10" name="SANCTION NO. &amp; DT" dataDxfId="135"/>
    <tableColumn id="11" name="PAYMENT DETAILS (CHEQUE/RTGS &amp; DATE)" dataDxfId="134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A1:K6" totalsRowShown="0" headerRowDxfId="133" dataDxfId="131" headerRowBorderDxfId="132" tableBorderDxfId="130" totalsRowBorderDxfId="129">
  <sortState ref="A2:K6">
    <sortCondition ref="E2:E6" customList="Jan,Feb,Mar,Apr,May,Jun,Jul,Aug,Sep,Oct,Nov,Dec"/>
    <sortCondition ref="D2:D6"/>
    <sortCondition ref="C2:C6"/>
  </sortState>
  <tableColumns count="11">
    <tableColumn id="1" name="S.NO" dataDxfId="128"/>
    <tableColumn id="2" name="CASE " dataDxfId="127"/>
    <tableColumn id="3" name="CASE NO" dataDxfId="126"/>
    <tableColumn id="4" name="YEAR" dataDxfId="125"/>
    <tableColumn id="5" name="MONTH" dataDxfId="124"/>
    <tableColumn id="6" name="CASE TYPE" dataDxfId="123"/>
    <tableColumn id="7" name="SECTION" dataDxfId="122"/>
    <tableColumn id="8" name="AMOUNT" dataDxfId="121"/>
    <tableColumn id="9" name="BILL DATE" dataDxfId="120"/>
    <tableColumn id="10" name="SANCTION NO. &amp; DT" dataDxfId="119"/>
    <tableColumn id="11" name="PAYMENT DETAILS (CHEQUE/RTGS &amp; DATE)" dataDxfId="118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6" name="Table16" displayName="Table16" ref="A1:K11" totalsRowShown="0" headerRowDxfId="117" dataDxfId="115" headerRowBorderDxfId="116" tableBorderDxfId="114" totalsRowBorderDxfId="113">
  <sortState ref="A2:K11">
    <sortCondition ref="E2:E11" customList="Jan,Feb,Mar,Apr,May,Jun,Jul,Aug,Sep,Oct,Nov,Dec"/>
    <sortCondition ref="D2:D11"/>
    <sortCondition ref="C2:C11"/>
  </sortState>
  <tableColumns count="11">
    <tableColumn id="1" name="S.NO" dataDxfId="112"/>
    <tableColumn id="2" name="CASE " dataDxfId="111"/>
    <tableColumn id="3" name="CASE NO" dataDxfId="110"/>
    <tableColumn id="4" name="YEAR" dataDxfId="109"/>
    <tableColumn id="5" name="MONTH" dataDxfId="108"/>
    <tableColumn id="6" name="CASE TYPE" dataDxfId="107"/>
    <tableColumn id="7" name="SECTION" dataDxfId="106"/>
    <tableColumn id="8" name="AMOUNT" dataDxfId="105"/>
    <tableColumn id="9" name="BILL DATE" dataDxfId="104"/>
    <tableColumn id="10" name="SANCTION NO. &amp; DT" dataDxfId="103"/>
    <tableColumn id="11" name="PAYMENT DETAILS (CHEQUE/RTGS &amp; DATE)" dataDxfId="102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18" name="Table18" displayName="Table18" ref="A1:K9" totalsRowShown="0" headerRowDxfId="101" dataDxfId="99" headerRowBorderDxfId="100" tableBorderDxfId="98" totalsRowBorderDxfId="97">
  <sortState ref="A2:K9">
    <sortCondition ref="E2:E9" customList="Jan,Feb,Mar,Apr,May,Jun,Jul,Aug,Sep,Oct,Nov,Dec"/>
    <sortCondition ref="D2:D9"/>
    <sortCondition ref="C2:C9"/>
  </sortState>
  <tableColumns count="11">
    <tableColumn id="1" name="S.NO" dataDxfId="96"/>
    <tableColumn id="2" name="CASE " dataDxfId="95"/>
    <tableColumn id="3" name="CASE NO" dataDxfId="94"/>
    <tableColumn id="4" name="YEAR" dataDxfId="93"/>
    <tableColumn id="5" name="MONTH" dataDxfId="92"/>
    <tableColumn id="6" name="CASE TYPE" dataDxfId="91"/>
    <tableColumn id="7" name="SECTION" dataDxfId="90"/>
    <tableColumn id="8" name="AMOUNT" dataDxfId="89"/>
    <tableColumn id="9" name="BILL DATE" dataDxfId="88"/>
    <tableColumn id="10" name="SANCTION NO. &amp; DT" dataDxfId="87"/>
    <tableColumn id="11" name="PAYMENT DETAILS (CHEQUE/RTGS &amp; DATE)" dataDxfId="86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9" name="Table19" displayName="Table19" ref="A1:K9" totalsRowShown="0" headerRowDxfId="85" dataDxfId="83" headerRowBorderDxfId="84" tableBorderDxfId="82" totalsRowBorderDxfId="81">
  <sortState ref="A2:K9">
    <sortCondition ref="E2:E9" customList="Jan,Feb,Mar,Apr,May,Jun,Jul,Aug,Sep,Oct,Nov,Dec"/>
    <sortCondition ref="D2:D9"/>
    <sortCondition ref="C2:C9"/>
  </sortState>
  <tableColumns count="11">
    <tableColumn id="1" name="S.NO" dataDxfId="80"/>
    <tableColumn id="2" name="CASE " dataDxfId="79"/>
    <tableColumn id="3" name="CASE NO" dataDxfId="78"/>
    <tableColumn id="4" name="YEAR" dataDxfId="77"/>
    <tableColumn id="5" name="MONTH" dataDxfId="76"/>
    <tableColumn id="6" name="CASE TYPE" dataDxfId="75"/>
    <tableColumn id="7" name="SECTION" dataDxfId="74"/>
    <tableColumn id="8" name="AMOUNT" dataDxfId="73"/>
    <tableColumn id="9" name="BILL DATE" dataDxfId="72"/>
    <tableColumn id="10" name="SANCTION NO. &amp; DT" dataDxfId="71"/>
    <tableColumn id="11" name="PAYMENT DETAILS (CHEQUE/RTGS &amp; DATE)" dataDxfId="70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20" name="Table20" displayName="Table20" ref="A1:K3" totalsRowShown="0" headerRowDxfId="69" dataDxfId="67" headerRowBorderDxfId="68" tableBorderDxfId="66" totalsRowBorderDxfId="65">
  <sortState ref="A2:K3">
    <sortCondition ref="C2:C3"/>
  </sortState>
  <tableColumns count="11">
    <tableColumn id="1" name="S.NO" dataDxfId="64"/>
    <tableColumn id="2" name="CASE " dataDxfId="63"/>
    <tableColumn id="3" name="CASE NO" dataDxfId="62"/>
    <tableColumn id="4" name="YEAR" dataDxfId="61"/>
    <tableColumn id="5" name="MONTH" dataDxfId="60"/>
    <tableColumn id="6" name="CASE TYPE" dataDxfId="59"/>
    <tableColumn id="7" name="SECTION" dataDxfId="58"/>
    <tableColumn id="8" name="AMOUNT" dataDxfId="57"/>
    <tableColumn id="9" name="BILL DATE" dataDxfId="56"/>
    <tableColumn id="10" name="SANCTION NO. &amp; DT" dataDxfId="55"/>
    <tableColumn id="11" name="PAYMENT DETAILS (CHEQUE/RTGS &amp; DATE)" dataDxfId="5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K2" totalsRowShown="0" headerRowDxfId="344" dataDxfId="342" headerRowBorderDxfId="343" tableBorderDxfId="341" totalsRowBorderDxfId="340">
  <tableColumns count="11">
    <tableColumn id="1" name="S.NO" dataDxfId="339"/>
    <tableColumn id="2" name="CASE " dataDxfId="338"/>
    <tableColumn id="3" name="CASE NO" dataDxfId="337"/>
    <tableColumn id="4" name="YEAR" dataDxfId="336"/>
    <tableColumn id="5" name="MONTH" dataDxfId="335"/>
    <tableColumn id="6" name="CASE TYPE" dataDxfId="334"/>
    <tableColumn id="7" name="SECTION" dataDxfId="333"/>
    <tableColumn id="8" name="AMOUNT" dataDxfId="332"/>
    <tableColumn id="9" name="BILL DATE" dataDxfId="331"/>
    <tableColumn id="10" name="SANCTION NO. &amp; DT" dataDxfId="330"/>
    <tableColumn id="11" name="PAYMENT DETAILS (CHEQUE/RTGS &amp; DATE)" dataDxfId="329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21" name="Table21" displayName="Table21" ref="A1:K4" totalsRowShown="0" headerRowDxfId="53" dataDxfId="51" headerRowBorderDxfId="52" tableBorderDxfId="50" totalsRowBorderDxfId="49">
  <sortState ref="A2:K4">
    <sortCondition ref="D2:D4"/>
    <sortCondition ref="C2:C4"/>
  </sortState>
  <tableColumns count="11">
    <tableColumn id="1" name="S.NO" dataDxfId="48"/>
    <tableColumn id="2" name="CASE " dataDxfId="47"/>
    <tableColumn id="3" name="CASE NO" dataDxfId="46"/>
    <tableColumn id="4" name="YEAR" dataDxfId="45"/>
    <tableColumn id="5" name="MONTH" dataDxfId="44"/>
    <tableColumn id="6" name="CASE TYPE" dataDxfId="43"/>
    <tableColumn id="7" name="SECTION" dataDxfId="42"/>
    <tableColumn id="8" name="AMOUNT" dataDxfId="41"/>
    <tableColumn id="9" name="BILL DATE" dataDxfId="40"/>
    <tableColumn id="10" name="SANCTION NO. &amp; DT" dataDxfId="39"/>
    <tableColumn id="11" name="PAYMENT DETAILS (CHEQUE/RTGS &amp; DATE)" dataDxfId="38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22" name="Table22" displayName="Table22" ref="A1:K2" totalsRowShown="0" headerRowDxfId="37" dataDxfId="35" headerRowBorderDxfId="36" tableBorderDxfId="34" totalsRowBorderDxfId="33">
  <tableColumns count="11">
    <tableColumn id="1" name="S.NO" dataDxfId="32"/>
    <tableColumn id="2" name="CASE " dataDxfId="31"/>
    <tableColumn id="3" name="CASE NO" dataDxfId="30"/>
    <tableColumn id="4" name="YEAR" dataDxfId="29"/>
    <tableColumn id="5" name="MONTH" dataDxfId="28"/>
    <tableColumn id="6" name="CASE TYPE" dataDxfId="27"/>
    <tableColumn id="7" name="SECTION" dataDxfId="26"/>
    <tableColumn id="8" name="AMOUNT" dataDxfId="25"/>
    <tableColumn id="9" name="BILL DATE" dataDxfId="24"/>
    <tableColumn id="10" name="SANCTION NO. &amp; DT" dataDxfId="23"/>
    <tableColumn id="11" name="PAYMENT DETAILS (CHEQUE/RTGS &amp; DATE)" dataDxfId="22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23" name="Table23" displayName="Table23" ref="A1:K2" totalsRowShown="0" headerRowDxfId="21" dataDxfId="19" headerRowBorderDxfId="20" tableBorderDxfId="18" totalsRowBorderDxfId="17">
  <tableColumns count="11">
    <tableColumn id="1" name="S.NO" dataDxfId="16"/>
    <tableColumn id="2" name="CASE " dataDxfId="15"/>
    <tableColumn id="3" name="CASE NO" dataDxfId="14"/>
    <tableColumn id="4" name="YEAR" dataDxfId="13"/>
    <tableColumn id="5" name="MONTH" dataDxfId="12"/>
    <tableColumn id="6" name="CASE TYPE" dataDxfId="11"/>
    <tableColumn id="7" name="SECTION" dataDxfId="10"/>
    <tableColumn id="8" name="AMOUNT" dataDxfId="9"/>
    <tableColumn id="9" name="BILL DATE" dataDxfId="8"/>
    <tableColumn id="10" name="SANCTION NO. &amp; DT" dataDxfId="7"/>
    <tableColumn id="11" name="PAYMENT DETAILS (CHEQUE/RTGS &amp; DATE)" dataDxfId="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24" name="Table24" displayName="Table24" ref="A1:K14" totalsRowShown="0" headerRowDxfId="328" dataDxfId="326" headerRowBorderDxfId="327" tableBorderDxfId="325" totalsRowBorderDxfId="324">
  <sortState ref="A2:K14">
    <sortCondition ref="E2:E14" customList="Jan,Feb,Mar,Apr,May,Jun,Jul,Aug,Sep,Oct,Nov,Dec"/>
    <sortCondition ref="D2:D14"/>
    <sortCondition ref="C2:C14"/>
  </sortState>
  <tableColumns count="11">
    <tableColumn id="1" name="S.NO" dataDxfId="323"/>
    <tableColumn id="2" name="CASE " dataDxfId="322"/>
    <tableColumn id="3" name="CASE NO" dataDxfId="321"/>
    <tableColumn id="4" name="YEAR" dataDxfId="320"/>
    <tableColumn id="5" name="MONTH" dataDxfId="319"/>
    <tableColumn id="6" name="CASE TYPE" dataDxfId="318"/>
    <tableColumn id="7" name="SECTION" dataDxfId="317"/>
    <tableColumn id="8" name="AMOUNT" dataDxfId="316"/>
    <tableColumn id="9" name="BILL DATE" dataDxfId="315"/>
    <tableColumn id="10" name="SANCTION NO. &amp; DT" dataDxfId="314"/>
    <tableColumn id="11" name="PAYMENT DETAILS (CHEQUE/RTGS &amp; DATE)" dataDxfId="31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K106" totalsRowShown="0" headerRowDxfId="312" dataDxfId="310" headerRowBorderDxfId="311" tableBorderDxfId="309" totalsRowBorderDxfId="308">
  <sortState ref="A2:K106">
    <sortCondition ref="E2:E106" customList="Jan,Feb,Mar,Apr,May,Jun,Jul,Aug,Sep,Oct,Nov,Dec"/>
    <sortCondition ref="D2:D106"/>
    <sortCondition ref="C2:C106"/>
  </sortState>
  <tableColumns count="11">
    <tableColumn id="1" name="S.NO" dataDxfId="307"/>
    <tableColumn id="2" name="CASE " dataDxfId="306"/>
    <tableColumn id="3" name="CASE NO" dataDxfId="305"/>
    <tableColumn id="4" name="YEAR" dataDxfId="304"/>
    <tableColumn id="5" name="MONTH" dataDxfId="303"/>
    <tableColumn id="6" name="CASE TYPE" dataDxfId="302"/>
    <tableColumn id="7" name="SECTION" dataDxfId="301"/>
    <tableColumn id="8" name="AMOUNT" dataDxfId="300"/>
    <tableColumn id="9" name="BILL DATE" dataDxfId="299"/>
    <tableColumn id="10" name="SANCTION NO. &amp; DT" dataDxfId="298"/>
    <tableColumn id="11" name="PAYMENT DETAILS (CHEQUE/RTGS &amp; DATE)" dataDxfId="297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K2" totalsRowShown="0" headerRowDxfId="296" dataDxfId="294" headerRowBorderDxfId="295" tableBorderDxfId="293" totalsRowBorderDxfId="292">
  <tableColumns count="11">
    <tableColumn id="1" name="S.NO" dataDxfId="291"/>
    <tableColumn id="2" name="CASE " dataDxfId="290"/>
    <tableColumn id="3" name="CASE NO" dataDxfId="289"/>
    <tableColumn id="4" name="YEAR" dataDxfId="288"/>
    <tableColumn id="5" name="MONTH" dataDxfId="287"/>
    <tableColumn id="6" name="CASE TYPE" dataDxfId="286"/>
    <tableColumn id="7" name="SECTION" dataDxfId="285"/>
    <tableColumn id="8" name="AMOUNT" dataDxfId="284"/>
    <tableColumn id="9" name="BILL DATE" dataDxfId="283"/>
    <tableColumn id="10" name="SANCTION NO. &amp; DT" dataDxfId="282"/>
    <tableColumn id="11" name="PAYMENT DETAILS (CHEQUE/RTGS &amp; DATE)" dataDxfId="281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K15" totalsRowShown="0" headerRowDxfId="280" dataDxfId="278" headerRowBorderDxfId="279" tableBorderDxfId="277" totalsRowBorderDxfId="276">
  <sortState ref="A2:K15">
    <sortCondition ref="E2:E15" customList="Jan,Feb,Mar,Apr,May,Jun,Jul,Aug,Sep,Oct,Nov,Dec"/>
    <sortCondition ref="D2:D15"/>
    <sortCondition ref="C2:C15"/>
  </sortState>
  <tableColumns count="11">
    <tableColumn id="1" name="S.NO" dataDxfId="275"/>
    <tableColumn id="2" name="CASE " dataDxfId="274"/>
    <tableColumn id="3" name="CASE NO" dataDxfId="273"/>
    <tableColumn id="4" name="YEAR" dataDxfId="272"/>
    <tableColumn id="5" name="MONTH" dataDxfId="271"/>
    <tableColumn id="6" name="CASE TYPE" dataDxfId="270"/>
    <tableColumn id="7" name="SECTION" dataDxfId="269"/>
    <tableColumn id="8" name="AMOUNT" dataDxfId="268"/>
    <tableColumn id="9" name="BILL DATE" dataDxfId="267"/>
    <tableColumn id="10" name="SANCTION NO. &amp; DT" dataDxfId="266"/>
    <tableColumn id="11" name="PAYMENT DETAILS (CHEQUE/RTGS &amp; DATE)" dataDxfId="265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L15" totalsRowShown="0" headerRowDxfId="264" dataDxfId="262" headerRowBorderDxfId="263" tableBorderDxfId="261" totalsRowBorderDxfId="260">
  <autoFilter ref="A1:L15">
    <filterColumn colId="4">
      <filters>
        <filter val="FEB"/>
      </filters>
    </filterColumn>
  </autoFilter>
  <sortState ref="A2:L15">
    <sortCondition ref="E2:E15" customList="Jan,Feb,Mar,Apr,May,Jun,Jul,Aug,Sep,Oct,Nov,Dec"/>
    <sortCondition ref="D2:D15"/>
    <sortCondition ref="C2:C15"/>
  </sortState>
  <tableColumns count="12">
    <tableColumn id="1" name="S.NO" dataDxfId="259"/>
    <tableColumn id="2" name="CASE " dataDxfId="258"/>
    <tableColumn id="3" name="CASE NO" dataDxfId="257"/>
    <tableColumn id="4" name="YEAR" dataDxfId="256"/>
    <tableColumn id="5" name="MONTH" dataDxfId="255"/>
    <tableColumn id="6" name="CASE TYPE" dataDxfId="254"/>
    <tableColumn id="7" name="SECTION" dataDxfId="253"/>
    <tableColumn id="8" name="AMOUNT" dataDxfId="252"/>
    <tableColumn id="9" name="BILL DATE" dataDxfId="251"/>
    <tableColumn id="12" name="SANCTION AMOUNT" dataDxfId="250"/>
    <tableColumn id="10" name="SANCTION NO. &amp; DT" dataDxfId="249"/>
    <tableColumn id="11" name="PAYMENT DETAILS (CHEQUE/RTGS &amp; DATE)" dataDxfId="248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K16" totalsRowShown="0" headerRowDxfId="247" dataDxfId="245" headerRowBorderDxfId="246" tableBorderDxfId="244" totalsRowBorderDxfId="243">
  <sortState ref="A2:K16">
    <sortCondition ref="E2:E16" customList="Jan,Feb,Mar,Apr,May,Jun,Jul,Aug,Sep,Oct,Nov,Dec"/>
    <sortCondition ref="C2:C16"/>
    <sortCondition ref="D2:D16"/>
  </sortState>
  <tableColumns count="11">
    <tableColumn id="1" name="S.NO" dataDxfId="242"/>
    <tableColumn id="2" name="CASE " dataDxfId="241"/>
    <tableColumn id="3" name="CASE NO" dataDxfId="240"/>
    <tableColumn id="4" name="YEAR" dataDxfId="239"/>
    <tableColumn id="5" name="MONTH" dataDxfId="238"/>
    <tableColumn id="6" name="CASE TYPE" dataDxfId="237"/>
    <tableColumn id="7" name="SECTION" dataDxfId="236"/>
    <tableColumn id="8" name="AMOUNT" dataDxfId="235"/>
    <tableColumn id="9" name="BILL DATE" dataDxfId="234"/>
    <tableColumn id="10" name="SANCTION NO. &amp; DT" dataDxfId="233"/>
    <tableColumn id="11" name="PAYMENT DETAILS (CHEQUE/RTGS &amp; DATE)" dataDxfId="232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K5" totalsRowShown="0" headerRowDxfId="231" dataDxfId="229" headerRowBorderDxfId="230" tableBorderDxfId="228" totalsRowBorderDxfId="227">
  <sortState ref="A2:K5">
    <sortCondition ref="E2:E5" customList="Jan,Feb,Mar,Apr,May,Jun,Jul,Aug,Sep,Oct,Nov,Dec"/>
    <sortCondition ref="D2:D5"/>
    <sortCondition ref="C2:C5"/>
  </sortState>
  <tableColumns count="11">
    <tableColumn id="1" name="S.NO" dataDxfId="226"/>
    <tableColumn id="2" name="CASE " dataDxfId="225"/>
    <tableColumn id="3" name="CASE NO" dataDxfId="224"/>
    <tableColumn id="4" name="YEAR" dataDxfId="223"/>
    <tableColumn id="5" name="MONTH" dataDxfId="222"/>
    <tableColumn id="6" name="CASE TYPE" dataDxfId="221"/>
    <tableColumn id="7" name="SECTION" dataDxfId="220"/>
    <tableColumn id="8" name="AMOUNT" dataDxfId="219"/>
    <tableColumn id="9" name="BILL DATE" dataDxfId="218"/>
    <tableColumn id="10" name="SANCTION NO. &amp; DT" dataDxfId="217"/>
    <tableColumn id="11" name="PAYMENT DETAILS (CHEQUE/RTGS &amp; DATE)" dataDxfId="21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"/>
  <sheetViews>
    <sheetView tabSelected="1" workbookViewId="0">
      <selection activeCell="A16" sqref="A16:K16"/>
    </sheetView>
  </sheetViews>
  <sheetFormatPr defaultRowHeight="15" x14ac:dyDescent="0.25"/>
  <cols>
    <col min="3" max="3" width="10.85546875" customWidth="1"/>
    <col min="5" max="5" width="10.140625" customWidth="1"/>
    <col min="6" max="6" width="12.28515625" customWidth="1"/>
    <col min="7" max="7" width="14" bestFit="1" customWidth="1"/>
    <col min="8" max="9" width="11.5703125" customWidth="1"/>
    <col min="10" max="10" width="21" customWidth="1"/>
    <col min="11" max="11" width="41" customWidth="1"/>
  </cols>
  <sheetData>
    <row r="1" spans="1:11" x14ac:dyDescent="0.2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5" t="s">
        <v>10</v>
      </c>
    </row>
    <row r="2" spans="1:11" x14ac:dyDescent="0.25">
      <c r="A2" s="26">
        <v>1</v>
      </c>
      <c r="B2" s="5" t="s">
        <v>39</v>
      </c>
      <c r="C2" s="5">
        <v>10196</v>
      </c>
      <c r="D2" s="5">
        <v>2022</v>
      </c>
      <c r="E2" s="5" t="s">
        <v>37</v>
      </c>
      <c r="F2" s="5" t="s">
        <v>13</v>
      </c>
      <c r="G2" s="5" t="s">
        <v>29</v>
      </c>
      <c r="H2" s="5">
        <v>10000</v>
      </c>
      <c r="I2" s="11">
        <v>44957</v>
      </c>
      <c r="J2" s="5"/>
      <c r="K2" s="27"/>
    </row>
    <row r="3" spans="1:11" x14ac:dyDescent="0.25">
      <c r="A3" s="26">
        <f>A2+1</f>
        <v>2</v>
      </c>
      <c r="B3" s="5" t="s">
        <v>12</v>
      </c>
      <c r="C3" s="5">
        <v>12417</v>
      </c>
      <c r="D3" s="5">
        <v>2022</v>
      </c>
      <c r="E3" s="5" t="s">
        <v>37</v>
      </c>
      <c r="F3" s="5" t="s">
        <v>25</v>
      </c>
      <c r="G3" s="5" t="s">
        <v>29</v>
      </c>
      <c r="H3" s="5">
        <v>5000</v>
      </c>
      <c r="I3" s="11">
        <v>44957</v>
      </c>
      <c r="J3" s="5"/>
      <c r="K3" s="27"/>
    </row>
    <row r="4" spans="1:11" x14ac:dyDescent="0.25">
      <c r="A4" s="26">
        <f t="shared" ref="A4:A15" si="0">A3+1</f>
        <v>3</v>
      </c>
      <c r="B4" s="5" t="s">
        <v>12</v>
      </c>
      <c r="C4" s="5">
        <v>44100</v>
      </c>
      <c r="D4" s="5">
        <v>2022</v>
      </c>
      <c r="E4" s="5" t="s">
        <v>37</v>
      </c>
      <c r="F4" s="5" t="s">
        <v>25</v>
      </c>
      <c r="G4" s="5" t="s">
        <v>29</v>
      </c>
      <c r="H4" s="5">
        <v>5000</v>
      </c>
      <c r="I4" s="11">
        <v>44957</v>
      </c>
      <c r="J4" s="5"/>
      <c r="K4" s="27"/>
    </row>
    <row r="5" spans="1:11" x14ac:dyDescent="0.25">
      <c r="A5" s="26">
        <f t="shared" si="0"/>
        <v>4</v>
      </c>
      <c r="B5" s="5" t="s">
        <v>12</v>
      </c>
      <c r="C5" s="5">
        <v>613</v>
      </c>
      <c r="D5" s="5">
        <v>2023</v>
      </c>
      <c r="E5" s="5" t="s">
        <v>37</v>
      </c>
      <c r="F5" s="5" t="s">
        <v>25</v>
      </c>
      <c r="G5" s="5" t="s">
        <v>29</v>
      </c>
      <c r="H5" s="5">
        <v>5000</v>
      </c>
      <c r="I5" s="11">
        <v>44957</v>
      </c>
      <c r="J5" s="5"/>
      <c r="K5" s="27"/>
    </row>
    <row r="6" spans="1:11" x14ac:dyDescent="0.25">
      <c r="A6" s="26">
        <f t="shared" si="0"/>
        <v>5</v>
      </c>
      <c r="B6" s="5" t="s">
        <v>12</v>
      </c>
      <c r="C6" s="5">
        <v>1871</v>
      </c>
      <c r="D6" s="5">
        <v>2023</v>
      </c>
      <c r="E6" s="5" t="s">
        <v>37</v>
      </c>
      <c r="F6" s="5" t="s">
        <v>25</v>
      </c>
      <c r="G6" s="5" t="s">
        <v>29</v>
      </c>
      <c r="H6" s="5">
        <v>5000</v>
      </c>
      <c r="I6" s="11">
        <v>44957</v>
      </c>
      <c r="J6" s="5"/>
      <c r="K6" s="27"/>
    </row>
    <row r="7" spans="1:11" x14ac:dyDescent="0.25">
      <c r="A7" s="26">
        <f t="shared" si="0"/>
        <v>6</v>
      </c>
      <c r="B7" s="5" t="s">
        <v>12</v>
      </c>
      <c r="C7" s="5">
        <v>2393</v>
      </c>
      <c r="D7" s="5">
        <v>2023</v>
      </c>
      <c r="E7" s="5" t="s">
        <v>37</v>
      </c>
      <c r="F7" s="5" t="s">
        <v>25</v>
      </c>
      <c r="G7" s="5" t="s">
        <v>29</v>
      </c>
      <c r="H7" s="5">
        <v>5000</v>
      </c>
      <c r="I7" s="11">
        <v>44957</v>
      </c>
      <c r="J7" s="5"/>
      <c r="K7" s="27"/>
    </row>
    <row r="8" spans="1:11" x14ac:dyDescent="0.25">
      <c r="A8" s="26">
        <f t="shared" si="0"/>
        <v>7</v>
      </c>
      <c r="B8" s="5" t="s">
        <v>12</v>
      </c>
      <c r="C8" s="5">
        <v>24990</v>
      </c>
      <c r="D8" s="5">
        <v>2021</v>
      </c>
      <c r="E8" s="5" t="s">
        <v>47</v>
      </c>
      <c r="F8" s="5" t="s">
        <v>14</v>
      </c>
      <c r="G8" s="5" t="s">
        <v>29</v>
      </c>
      <c r="H8" s="5">
        <v>10000</v>
      </c>
      <c r="I8" s="11">
        <v>44985</v>
      </c>
      <c r="J8" s="5"/>
      <c r="K8" s="27"/>
    </row>
    <row r="9" spans="1:11" x14ac:dyDescent="0.25">
      <c r="A9" s="26">
        <f t="shared" si="0"/>
        <v>8</v>
      </c>
      <c r="B9" s="5" t="s">
        <v>12</v>
      </c>
      <c r="C9" s="5">
        <v>809</v>
      </c>
      <c r="D9" s="5">
        <v>2023</v>
      </c>
      <c r="E9" s="5" t="s">
        <v>47</v>
      </c>
      <c r="F9" s="5" t="s">
        <v>14</v>
      </c>
      <c r="G9" s="5" t="s">
        <v>29</v>
      </c>
      <c r="H9" s="5">
        <v>10000</v>
      </c>
      <c r="I9" s="11">
        <v>44985</v>
      </c>
      <c r="J9" s="5"/>
      <c r="K9" s="27"/>
    </row>
    <row r="10" spans="1:11" x14ac:dyDescent="0.25">
      <c r="A10" s="26">
        <f t="shared" si="0"/>
        <v>9</v>
      </c>
      <c r="B10" s="5" t="s">
        <v>12</v>
      </c>
      <c r="C10" s="5">
        <v>2719</v>
      </c>
      <c r="D10" s="5">
        <v>2023</v>
      </c>
      <c r="E10" s="5" t="s">
        <v>47</v>
      </c>
      <c r="F10" s="5" t="s">
        <v>25</v>
      </c>
      <c r="G10" s="5" t="s">
        <v>29</v>
      </c>
      <c r="H10" s="5">
        <v>5000</v>
      </c>
      <c r="I10" s="11">
        <v>44985</v>
      </c>
      <c r="J10" s="5"/>
      <c r="K10" s="27"/>
    </row>
    <row r="11" spans="1:11" x14ac:dyDescent="0.25">
      <c r="A11" s="26">
        <f t="shared" si="0"/>
        <v>10</v>
      </c>
      <c r="B11" s="5" t="s">
        <v>12</v>
      </c>
      <c r="C11" s="5">
        <v>4489</v>
      </c>
      <c r="D11" s="5">
        <v>2023</v>
      </c>
      <c r="E11" s="5" t="s">
        <v>47</v>
      </c>
      <c r="F11" s="5" t="s">
        <v>25</v>
      </c>
      <c r="G11" s="5" t="s">
        <v>29</v>
      </c>
      <c r="H11" s="5">
        <v>5000</v>
      </c>
      <c r="I11" s="11">
        <v>44985</v>
      </c>
      <c r="J11" s="5"/>
      <c r="K11" s="27"/>
    </row>
    <row r="12" spans="1:11" x14ac:dyDescent="0.25">
      <c r="A12" s="26">
        <f t="shared" si="0"/>
        <v>11</v>
      </c>
      <c r="B12" s="5" t="s">
        <v>12</v>
      </c>
      <c r="C12" s="5">
        <v>4491</v>
      </c>
      <c r="D12" s="5">
        <v>2023</v>
      </c>
      <c r="E12" s="5" t="s">
        <v>47</v>
      </c>
      <c r="F12" s="5" t="s">
        <v>25</v>
      </c>
      <c r="G12" s="5" t="s">
        <v>29</v>
      </c>
      <c r="H12" s="5">
        <v>5000</v>
      </c>
      <c r="I12" s="11">
        <v>44985</v>
      </c>
      <c r="J12" s="5"/>
      <c r="K12" s="27"/>
    </row>
    <row r="13" spans="1:11" x14ac:dyDescent="0.25">
      <c r="A13" s="26">
        <f t="shared" si="0"/>
        <v>12</v>
      </c>
      <c r="B13" s="5" t="s">
        <v>12</v>
      </c>
      <c r="C13" s="5">
        <v>4634</v>
      </c>
      <c r="D13" s="5">
        <v>2023</v>
      </c>
      <c r="E13" s="5" t="s">
        <v>47</v>
      </c>
      <c r="F13" s="5" t="s">
        <v>25</v>
      </c>
      <c r="G13" s="5" t="s">
        <v>29</v>
      </c>
      <c r="H13" s="5">
        <v>5000</v>
      </c>
      <c r="I13" s="11">
        <v>44985</v>
      </c>
      <c r="J13" s="5"/>
      <c r="K13" s="27"/>
    </row>
    <row r="14" spans="1:11" x14ac:dyDescent="0.25">
      <c r="A14" s="26">
        <f t="shared" si="0"/>
        <v>13</v>
      </c>
      <c r="B14" s="5" t="s">
        <v>12</v>
      </c>
      <c r="C14" s="5">
        <v>5236</v>
      </c>
      <c r="D14" s="5">
        <v>2023</v>
      </c>
      <c r="E14" s="5" t="s">
        <v>47</v>
      </c>
      <c r="F14" s="5" t="s">
        <v>25</v>
      </c>
      <c r="G14" s="5" t="s">
        <v>29</v>
      </c>
      <c r="H14" s="5">
        <v>5000</v>
      </c>
      <c r="I14" s="11">
        <v>44985</v>
      </c>
      <c r="J14" s="5"/>
      <c r="K14" s="27"/>
    </row>
    <row r="15" spans="1:11" x14ac:dyDescent="0.25">
      <c r="A15" s="28">
        <f t="shared" si="0"/>
        <v>14</v>
      </c>
      <c r="B15" s="14" t="s">
        <v>12</v>
      </c>
      <c r="C15" s="14">
        <v>5693</v>
      </c>
      <c r="D15" s="14">
        <v>2023</v>
      </c>
      <c r="E15" s="14" t="s">
        <v>47</v>
      </c>
      <c r="F15" s="14" t="s">
        <v>25</v>
      </c>
      <c r="G15" s="14" t="s">
        <v>29</v>
      </c>
      <c r="H15" s="14">
        <v>5000</v>
      </c>
      <c r="I15" s="15">
        <v>44985</v>
      </c>
      <c r="J15" s="14"/>
      <c r="K15" s="29"/>
    </row>
    <row r="16" spans="1:11" ht="15.75" thickBot="1" x14ac:dyDescent="0.3">
      <c r="A16" s="33" t="s">
        <v>58</v>
      </c>
      <c r="B16" s="34"/>
      <c r="C16" s="34"/>
      <c r="D16" s="34"/>
      <c r="E16" s="34"/>
      <c r="F16" s="34"/>
      <c r="G16" s="34"/>
      <c r="H16" s="30">
        <f>SUBTOTAL(109,Table1[AMOUNT])</f>
        <v>85000</v>
      </c>
      <c r="I16" s="31"/>
      <c r="J16" s="31"/>
      <c r="K16" s="32"/>
    </row>
  </sheetData>
  <mergeCells count="1">
    <mergeCell ref="A16:G16"/>
  </mergeCells>
  <pageMargins left="0.7" right="0.7" top="0.75" bottom="0.75" header="0.3" footer="0.3"/>
  <pageSetup paperSize="9" scale="82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"/>
  <sheetViews>
    <sheetView workbookViewId="0">
      <selection activeCell="A8" sqref="A8:K8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8.57031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2" t="s">
        <v>10</v>
      </c>
    </row>
    <row r="2" spans="1:11" x14ac:dyDescent="0.25">
      <c r="A2" s="4">
        <v>1</v>
      </c>
      <c r="B2" s="5" t="s">
        <v>12</v>
      </c>
      <c r="C2" s="5">
        <v>39655</v>
      </c>
      <c r="D2" s="5">
        <v>2022</v>
      </c>
      <c r="E2" s="5" t="s">
        <v>37</v>
      </c>
      <c r="F2" s="5" t="s">
        <v>14</v>
      </c>
      <c r="G2" s="5" t="s">
        <v>19</v>
      </c>
      <c r="H2" s="5">
        <v>10000</v>
      </c>
      <c r="I2" s="11">
        <v>44957</v>
      </c>
      <c r="J2" s="5"/>
      <c r="K2" s="12"/>
    </row>
    <row r="3" spans="1:11" x14ac:dyDescent="0.25">
      <c r="A3" s="4">
        <f>A2+1</f>
        <v>2</v>
      </c>
      <c r="B3" s="5" t="s">
        <v>12</v>
      </c>
      <c r="C3" s="5">
        <v>44565</v>
      </c>
      <c r="D3" s="5">
        <v>2022</v>
      </c>
      <c r="E3" s="5" t="s">
        <v>37</v>
      </c>
      <c r="F3" s="5" t="s">
        <v>14</v>
      </c>
      <c r="G3" s="5" t="s">
        <v>19</v>
      </c>
      <c r="H3" s="5">
        <v>10000</v>
      </c>
      <c r="I3" s="11">
        <v>44957</v>
      </c>
      <c r="J3" s="5"/>
      <c r="K3" s="12"/>
    </row>
    <row r="4" spans="1:11" x14ac:dyDescent="0.25">
      <c r="A4" s="4">
        <f t="shared" ref="A4:A7" si="0">A3+1</f>
        <v>3</v>
      </c>
      <c r="B4" s="5" t="s">
        <v>12</v>
      </c>
      <c r="C4" s="5">
        <v>938</v>
      </c>
      <c r="D4" s="5">
        <v>2023</v>
      </c>
      <c r="E4" s="5" t="s">
        <v>37</v>
      </c>
      <c r="F4" s="5" t="s">
        <v>25</v>
      </c>
      <c r="G4" s="5" t="s">
        <v>19</v>
      </c>
      <c r="H4" s="5">
        <v>5000</v>
      </c>
      <c r="I4" s="11">
        <v>44957</v>
      </c>
      <c r="J4" s="5"/>
      <c r="K4" s="12"/>
    </row>
    <row r="5" spans="1:11" x14ac:dyDescent="0.25">
      <c r="A5" s="4">
        <f t="shared" si="0"/>
        <v>4</v>
      </c>
      <c r="B5" s="5" t="s">
        <v>12</v>
      </c>
      <c r="C5" s="5">
        <v>6361</v>
      </c>
      <c r="D5" s="5">
        <v>2022</v>
      </c>
      <c r="E5" s="5" t="s">
        <v>47</v>
      </c>
      <c r="F5" s="5" t="s">
        <v>25</v>
      </c>
      <c r="G5" s="5" t="s">
        <v>19</v>
      </c>
      <c r="H5" s="5">
        <v>5000</v>
      </c>
      <c r="I5" s="11">
        <v>44985</v>
      </c>
      <c r="J5" s="5"/>
      <c r="K5" s="12"/>
    </row>
    <row r="6" spans="1:11" x14ac:dyDescent="0.25">
      <c r="A6" s="4">
        <f t="shared" si="0"/>
        <v>5</v>
      </c>
      <c r="B6" s="5" t="s">
        <v>12</v>
      </c>
      <c r="C6" s="5">
        <v>3079</v>
      </c>
      <c r="D6" s="5">
        <v>2023</v>
      </c>
      <c r="E6" s="5" t="s">
        <v>47</v>
      </c>
      <c r="F6" s="5" t="s">
        <v>14</v>
      </c>
      <c r="G6" s="5" t="s">
        <v>19</v>
      </c>
      <c r="H6" s="5">
        <v>10000</v>
      </c>
      <c r="I6" s="11">
        <v>44985</v>
      </c>
      <c r="J6" s="5"/>
      <c r="K6" s="12"/>
    </row>
    <row r="7" spans="1:11" x14ac:dyDescent="0.25">
      <c r="A7" s="13">
        <f t="shared" si="0"/>
        <v>6</v>
      </c>
      <c r="B7" s="14" t="s">
        <v>12</v>
      </c>
      <c r="C7" s="14">
        <v>31961</v>
      </c>
      <c r="D7" s="14">
        <v>2022</v>
      </c>
      <c r="E7" s="14" t="s">
        <v>45</v>
      </c>
      <c r="F7" s="14" t="s">
        <v>14</v>
      </c>
      <c r="G7" s="14" t="s">
        <v>19</v>
      </c>
      <c r="H7" s="14">
        <v>12000</v>
      </c>
      <c r="I7" s="15">
        <v>44957</v>
      </c>
      <c r="J7" s="14"/>
      <c r="K7" s="16"/>
    </row>
    <row r="8" spans="1:11" ht="15.75" thickBot="1" x14ac:dyDescent="0.3">
      <c r="A8" s="33" t="s">
        <v>58</v>
      </c>
      <c r="B8" s="34"/>
      <c r="C8" s="34"/>
      <c r="D8" s="34"/>
      <c r="E8" s="34"/>
      <c r="F8" s="34"/>
      <c r="G8" s="34"/>
      <c r="H8" s="30">
        <f>SUBTOTAL(109,Table10[AMOUNT])</f>
        <v>52000</v>
      </c>
      <c r="I8" s="31"/>
      <c r="J8" s="31"/>
      <c r="K8" s="32"/>
    </row>
  </sheetData>
  <mergeCells count="1">
    <mergeCell ref="A8:G8"/>
  </mergeCells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1"/>
  <sheetViews>
    <sheetView topLeftCell="B1" workbookViewId="0">
      <selection activeCell="F22" sqref="F22"/>
    </sheetView>
  </sheetViews>
  <sheetFormatPr defaultRowHeight="15" x14ac:dyDescent="0.25"/>
  <cols>
    <col min="1" max="1" width="10" bestFit="1" customWidth="1"/>
    <col min="2" max="2" width="10.42578125" bestFit="1" customWidth="1"/>
    <col min="3" max="3" width="13.28515625" bestFit="1" customWidth="1"/>
    <col min="4" max="4" width="10" bestFit="1" customWidth="1"/>
    <col min="5" max="5" width="12.42578125" bestFit="1" customWidth="1"/>
    <col min="6" max="6" width="23.5703125" bestFit="1" customWidth="1"/>
    <col min="7" max="7" width="13.140625" bestFit="1" customWidth="1"/>
    <col min="8" max="8" width="13.7109375" bestFit="1" customWidth="1"/>
    <col min="9" max="9" width="14" bestFit="1" customWidth="1"/>
    <col min="10" max="10" width="19.42578125" bestFit="1" customWidth="1"/>
    <col min="11" max="11" width="23.5703125" bestFit="1" customWidth="1"/>
    <col min="12" max="12" width="43.7109375" bestFit="1" customWidth="1"/>
  </cols>
  <sheetData>
    <row r="1" spans="1:12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69</v>
      </c>
      <c r="K1" s="21" t="s">
        <v>9</v>
      </c>
      <c r="L1" s="22" t="s">
        <v>10</v>
      </c>
    </row>
    <row r="2" spans="1:12" hidden="1" x14ac:dyDescent="0.25">
      <c r="A2" s="4">
        <v>1</v>
      </c>
      <c r="B2" s="5" t="s">
        <v>12</v>
      </c>
      <c r="C2" s="5">
        <v>930</v>
      </c>
      <c r="D2" s="5">
        <v>2023</v>
      </c>
      <c r="E2" s="5" t="s">
        <v>37</v>
      </c>
      <c r="F2" s="5" t="s">
        <v>25</v>
      </c>
      <c r="G2" s="5" t="s">
        <v>16</v>
      </c>
      <c r="H2" s="5">
        <v>5000</v>
      </c>
      <c r="I2" s="11">
        <v>44957</v>
      </c>
      <c r="J2" s="11"/>
      <c r="K2" s="5"/>
      <c r="L2" s="12"/>
    </row>
    <row r="3" spans="1:12" hidden="1" x14ac:dyDescent="0.25">
      <c r="A3" s="4">
        <f>A2+1</f>
        <v>2</v>
      </c>
      <c r="B3" s="5" t="s">
        <v>12</v>
      </c>
      <c r="C3" s="5">
        <v>1842</v>
      </c>
      <c r="D3" s="5">
        <v>2023</v>
      </c>
      <c r="E3" s="5" t="s">
        <v>37</v>
      </c>
      <c r="F3" s="5" t="s">
        <v>25</v>
      </c>
      <c r="G3" s="5" t="s">
        <v>16</v>
      </c>
      <c r="H3" s="5">
        <v>5000</v>
      </c>
      <c r="I3" s="11">
        <v>44957</v>
      </c>
      <c r="J3" s="5">
        <v>2500</v>
      </c>
      <c r="K3" s="5" t="s">
        <v>59</v>
      </c>
      <c r="L3" s="12"/>
    </row>
    <row r="4" spans="1:12" hidden="1" x14ac:dyDescent="0.25">
      <c r="A4" s="4">
        <f t="shared" ref="A4:A40" si="0">A3+1</f>
        <v>3</v>
      </c>
      <c r="B4" s="5" t="s">
        <v>12</v>
      </c>
      <c r="C4" s="5">
        <v>2127</v>
      </c>
      <c r="D4" s="5">
        <v>2023</v>
      </c>
      <c r="E4" s="5" t="s">
        <v>37</v>
      </c>
      <c r="F4" s="5" t="s">
        <v>25</v>
      </c>
      <c r="G4" s="5" t="s">
        <v>16</v>
      </c>
      <c r="H4" s="5">
        <v>5000</v>
      </c>
      <c r="I4" s="11">
        <v>44957</v>
      </c>
      <c r="J4" s="5">
        <v>2500</v>
      </c>
      <c r="K4" s="5" t="s">
        <v>59</v>
      </c>
      <c r="L4" s="12"/>
    </row>
    <row r="5" spans="1:12" hidden="1" x14ac:dyDescent="0.25">
      <c r="A5" s="4">
        <f t="shared" si="0"/>
        <v>4</v>
      </c>
      <c r="B5" s="5" t="s">
        <v>12</v>
      </c>
      <c r="C5" s="5">
        <v>2384</v>
      </c>
      <c r="D5" s="5">
        <v>2023</v>
      </c>
      <c r="E5" s="5" t="s">
        <v>37</v>
      </c>
      <c r="F5" s="5" t="s">
        <v>25</v>
      </c>
      <c r="G5" s="5" t="s">
        <v>16</v>
      </c>
      <c r="H5" s="5">
        <v>5000</v>
      </c>
      <c r="I5" s="11">
        <v>44957</v>
      </c>
      <c r="J5" s="5">
        <v>2500</v>
      </c>
      <c r="K5" s="5" t="s">
        <v>59</v>
      </c>
      <c r="L5" s="12"/>
    </row>
    <row r="6" spans="1:12" hidden="1" x14ac:dyDescent="0.25">
      <c r="A6" s="4">
        <f t="shared" si="0"/>
        <v>5</v>
      </c>
      <c r="B6" s="5" t="s">
        <v>12</v>
      </c>
      <c r="C6" s="5">
        <v>2403</v>
      </c>
      <c r="D6" s="5">
        <v>2023</v>
      </c>
      <c r="E6" s="5" t="s">
        <v>37</v>
      </c>
      <c r="F6" s="5" t="s">
        <v>25</v>
      </c>
      <c r="G6" s="5" t="s">
        <v>16</v>
      </c>
      <c r="H6" s="5">
        <v>5000</v>
      </c>
      <c r="I6" s="11">
        <v>44957</v>
      </c>
      <c r="J6" s="5">
        <v>2500</v>
      </c>
      <c r="K6" s="5" t="s">
        <v>59</v>
      </c>
      <c r="L6" s="12"/>
    </row>
    <row r="7" spans="1:12" hidden="1" x14ac:dyDescent="0.25">
      <c r="A7" s="4">
        <f t="shared" si="0"/>
        <v>6</v>
      </c>
      <c r="B7" s="5" t="s">
        <v>12</v>
      </c>
      <c r="C7" s="5">
        <v>2596</v>
      </c>
      <c r="D7" s="5">
        <v>2023</v>
      </c>
      <c r="E7" s="5" t="s">
        <v>37</v>
      </c>
      <c r="F7" s="5" t="s">
        <v>25</v>
      </c>
      <c r="G7" s="5" t="s">
        <v>16</v>
      </c>
      <c r="H7" s="5">
        <v>5000</v>
      </c>
      <c r="I7" s="11">
        <v>44957</v>
      </c>
      <c r="J7" s="5">
        <v>2500</v>
      </c>
      <c r="K7" s="5" t="s">
        <v>59</v>
      </c>
      <c r="L7" s="12"/>
    </row>
    <row r="8" spans="1:12" hidden="1" x14ac:dyDescent="0.25">
      <c r="A8" s="4">
        <f t="shared" si="0"/>
        <v>7</v>
      </c>
      <c r="B8" s="5" t="s">
        <v>12</v>
      </c>
      <c r="C8" s="5">
        <v>4112</v>
      </c>
      <c r="D8" s="5">
        <v>2020</v>
      </c>
      <c r="E8" s="5" t="s">
        <v>37</v>
      </c>
      <c r="F8" s="5" t="s">
        <v>25</v>
      </c>
      <c r="G8" s="5" t="s">
        <v>16</v>
      </c>
      <c r="H8" s="5">
        <v>5000</v>
      </c>
      <c r="I8" s="11">
        <v>44957</v>
      </c>
      <c r="J8" s="11"/>
      <c r="K8" s="5"/>
      <c r="L8" s="12"/>
    </row>
    <row r="9" spans="1:12" hidden="1" x14ac:dyDescent="0.25">
      <c r="A9" s="4">
        <f t="shared" si="0"/>
        <v>8</v>
      </c>
      <c r="B9" s="5" t="s">
        <v>12</v>
      </c>
      <c r="C9" s="5">
        <v>5258</v>
      </c>
      <c r="D9" s="5">
        <v>2022</v>
      </c>
      <c r="E9" s="5" t="s">
        <v>37</v>
      </c>
      <c r="F9" s="5" t="s">
        <v>25</v>
      </c>
      <c r="G9" s="5" t="s">
        <v>16</v>
      </c>
      <c r="H9" s="5">
        <v>5000</v>
      </c>
      <c r="I9" s="11">
        <v>44957</v>
      </c>
      <c r="J9" s="11"/>
      <c r="K9" s="5"/>
      <c r="L9" s="12"/>
    </row>
    <row r="10" spans="1:12" hidden="1" x14ac:dyDescent="0.25">
      <c r="A10" s="4">
        <f t="shared" si="0"/>
        <v>9</v>
      </c>
      <c r="B10" s="5" t="s">
        <v>12</v>
      </c>
      <c r="C10" s="5">
        <v>11572</v>
      </c>
      <c r="D10" s="5">
        <v>2022</v>
      </c>
      <c r="E10" s="5" t="s">
        <v>37</v>
      </c>
      <c r="F10" s="5" t="s">
        <v>25</v>
      </c>
      <c r="G10" s="5" t="s">
        <v>16</v>
      </c>
      <c r="H10" s="5">
        <v>5000</v>
      </c>
      <c r="I10" s="11">
        <v>44957</v>
      </c>
      <c r="J10" s="11"/>
      <c r="K10" s="5"/>
      <c r="L10" s="12"/>
    </row>
    <row r="11" spans="1:12" hidden="1" x14ac:dyDescent="0.25">
      <c r="A11" s="4">
        <f t="shared" si="0"/>
        <v>10</v>
      </c>
      <c r="B11" s="5" t="s">
        <v>12</v>
      </c>
      <c r="C11" s="5">
        <v>18581</v>
      </c>
      <c r="D11" s="5">
        <v>2018</v>
      </c>
      <c r="E11" s="5" t="s">
        <v>37</v>
      </c>
      <c r="F11" s="5" t="s">
        <v>25</v>
      </c>
      <c r="G11" s="5" t="s">
        <v>16</v>
      </c>
      <c r="H11" s="5">
        <v>5000</v>
      </c>
      <c r="I11" s="11">
        <v>44957</v>
      </c>
      <c r="J11" s="11"/>
      <c r="K11" s="5"/>
      <c r="L11" s="12"/>
    </row>
    <row r="12" spans="1:12" hidden="1" x14ac:dyDescent="0.25">
      <c r="A12" s="4">
        <f t="shared" si="0"/>
        <v>11</v>
      </c>
      <c r="B12" s="5" t="s">
        <v>12</v>
      </c>
      <c r="C12" s="5">
        <v>33395</v>
      </c>
      <c r="D12" s="5">
        <v>2022</v>
      </c>
      <c r="E12" s="5" t="s">
        <v>37</v>
      </c>
      <c r="F12" s="5" t="s">
        <v>25</v>
      </c>
      <c r="G12" s="5" t="s">
        <v>16</v>
      </c>
      <c r="H12" s="5">
        <v>5000</v>
      </c>
      <c r="I12" s="11">
        <v>44957</v>
      </c>
      <c r="J12" s="11"/>
      <c r="K12" s="5"/>
      <c r="L12" s="12"/>
    </row>
    <row r="13" spans="1:12" hidden="1" x14ac:dyDescent="0.25">
      <c r="A13" s="4">
        <f t="shared" si="0"/>
        <v>12</v>
      </c>
      <c r="B13" s="5" t="s">
        <v>12</v>
      </c>
      <c r="C13" s="5">
        <v>39361</v>
      </c>
      <c r="D13" s="5">
        <v>2022</v>
      </c>
      <c r="E13" s="5" t="s">
        <v>37</v>
      </c>
      <c r="F13" s="5" t="s">
        <v>25</v>
      </c>
      <c r="G13" s="5" t="s">
        <v>16</v>
      </c>
      <c r="H13" s="5">
        <v>5000</v>
      </c>
      <c r="I13" s="11">
        <v>44957</v>
      </c>
      <c r="J13" s="11"/>
      <c r="K13" s="5"/>
      <c r="L13" s="12"/>
    </row>
    <row r="14" spans="1:12" hidden="1" x14ac:dyDescent="0.25">
      <c r="A14" s="4">
        <f t="shared" si="0"/>
        <v>13</v>
      </c>
      <c r="B14" s="5" t="s">
        <v>12</v>
      </c>
      <c r="C14" s="5">
        <v>45213</v>
      </c>
      <c r="D14" s="5">
        <v>2022</v>
      </c>
      <c r="E14" s="5" t="s">
        <v>37</v>
      </c>
      <c r="F14" s="5" t="s">
        <v>25</v>
      </c>
      <c r="G14" s="5" t="s">
        <v>16</v>
      </c>
      <c r="H14" s="5">
        <v>5000</v>
      </c>
      <c r="I14" s="11">
        <v>44957</v>
      </c>
      <c r="J14" s="11"/>
      <c r="K14" s="5"/>
      <c r="L14" s="12"/>
    </row>
    <row r="15" spans="1:12" x14ac:dyDescent="0.25">
      <c r="A15" s="4">
        <f t="shared" si="0"/>
        <v>14</v>
      </c>
      <c r="B15" s="5" t="s">
        <v>12</v>
      </c>
      <c r="C15" s="5">
        <v>1380</v>
      </c>
      <c r="D15" s="5">
        <v>2023</v>
      </c>
      <c r="E15" s="5" t="s">
        <v>47</v>
      </c>
      <c r="F15" s="5" t="s">
        <v>13</v>
      </c>
      <c r="G15" s="5" t="s">
        <v>16</v>
      </c>
      <c r="H15" s="5">
        <v>10000</v>
      </c>
      <c r="I15" s="11">
        <v>44985</v>
      </c>
      <c r="J15" s="5">
        <v>10000</v>
      </c>
      <c r="K15" s="5" t="s">
        <v>61</v>
      </c>
      <c r="L15" s="12"/>
    </row>
    <row r="16" spans="1:12" x14ac:dyDescent="0.25">
      <c r="A16" s="4">
        <f t="shared" si="0"/>
        <v>15</v>
      </c>
      <c r="B16" s="5" t="s">
        <v>12</v>
      </c>
      <c r="C16" s="5">
        <v>1405</v>
      </c>
      <c r="D16" s="5">
        <v>2023</v>
      </c>
      <c r="E16" s="5" t="s">
        <v>47</v>
      </c>
      <c r="F16" s="5" t="s">
        <v>13</v>
      </c>
      <c r="G16" s="5" t="s">
        <v>16</v>
      </c>
      <c r="H16" s="5">
        <v>10000</v>
      </c>
      <c r="I16" s="11">
        <v>44985</v>
      </c>
      <c r="J16" s="5">
        <v>10000</v>
      </c>
      <c r="K16" s="5" t="s">
        <v>61</v>
      </c>
      <c r="L16" s="12"/>
    </row>
    <row r="17" spans="1:12" x14ac:dyDescent="0.25">
      <c r="A17" s="4">
        <f t="shared" si="0"/>
        <v>16</v>
      </c>
      <c r="B17" s="5" t="s">
        <v>12</v>
      </c>
      <c r="C17" s="5">
        <v>2247</v>
      </c>
      <c r="D17" s="5">
        <v>2023</v>
      </c>
      <c r="E17" s="5" t="s">
        <v>47</v>
      </c>
      <c r="F17" s="5" t="s">
        <v>14</v>
      </c>
      <c r="G17" s="5" t="s">
        <v>16</v>
      </c>
      <c r="H17" s="5">
        <v>10000</v>
      </c>
      <c r="I17" s="11">
        <v>44985</v>
      </c>
      <c r="J17" s="5">
        <v>10000</v>
      </c>
      <c r="K17" s="5" t="s">
        <v>61</v>
      </c>
      <c r="L17" s="12"/>
    </row>
    <row r="18" spans="1:12" x14ac:dyDescent="0.25">
      <c r="A18" s="4">
        <f t="shared" si="0"/>
        <v>17</v>
      </c>
      <c r="B18" s="5" t="s">
        <v>12</v>
      </c>
      <c r="C18" s="5">
        <v>2450</v>
      </c>
      <c r="D18" s="5">
        <v>2023</v>
      </c>
      <c r="E18" s="5" t="s">
        <v>47</v>
      </c>
      <c r="F18" s="5" t="s">
        <v>48</v>
      </c>
      <c r="G18" s="5" t="s">
        <v>16</v>
      </c>
      <c r="H18" s="5">
        <v>2500</v>
      </c>
      <c r="I18" s="11">
        <v>44985</v>
      </c>
      <c r="J18" s="5">
        <v>2500</v>
      </c>
      <c r="K18" s="5" t="s">
        <v>59</v>
      </c>
      <c r="L18" s="12"/>
    </row>
    <row r="19" spans="1:12" x14ac:dyDescent="0.25">
      <c r="A19" s="4">
        <f t="shared" si="0"/>
        <v>18</v>
      </c>
      <c r="B19" s="5" t="s">
        <v>12</v>
      </c>
      <c r="C19" s="5">
        <v>2693</v>
      </c>
      <c r="D19" s="5">
        <v>2023</v>
      </c>
      <c r="E19" s="5" t="s">
        <v>47</v>
      </c>
      <c r="F19" s="5" t="s">
        <v>48</v>
      </c>
      <c r="G19" s="5" t="s">
        <v>16</v>
      </c>
      <c r="H19" s="5">
        <v>2500</v>
      </c>
      <c r="I19" s="11">
        <v>44985</v>
      </c>
      <c r="J19" s="5">
        <v>2500</v>
      </c>
      <c r="K19" s="5" t="s">
        <v>59</v>
      </c>
      <c r="L19" s="12"/>
    </row>
    <row r="20" spans="1:12" x14ac:dyDescent="0.25">
      <c r="A20" s="4">
        <f t="shared" si="0"/>
        <v>19</v>
      </c>
      <c r="B20" s="5" t="s">
        <v>12</v>
      </c>
      <c r="C20" s="5">
        <v>3912</v>
      </c>
      <c r="D20" s="5">
        <v>2023</v>
      </c>
      <c r="E20" s="5" t="s">
        <v>47</v>
      </c>
      <c r="F20" s="5" t="s">
        <v>13</v>
      </c>
      <c r="G20" s="5" t="s">
        <v>16</v>
      </c>
      <c r="H20" s="5">
        <v>10000</v>
      </c>
      <c r="I20" s="11">
        <v>44985</v>
      </c>
      <c r="J20" s="5">
        <v>10000</v>
      </c>
      <c r="K20" s="5" t="s">
        <v>61</v>
      </c>
      <c r="L20" s="12"/>
    </row>
    <row r="21" spans="1:12" x14ac:dyDescent="0.25">
      <c r="A21" s="4">
        <f t="shared" si="0"/>
        <v>20</v>
      </c>
      <c r="B21" s="5" t="s">
        <v>12</v>
      </c>
      <c r="C21" s="5">
        <v>3997</v>
      </c>
      <c r="D21" s="5">
        <v>2023</v>
      </c>
      <c r="E21" s="5" t="s">
        <v>47</v>
      </c>
      <c r="F21" s="5" t="s">
        <v>48</v>
      </c>
      <c r="G21" s="5" t="s">
        <v>16</v>
      </c>
      <c r="H21" s="5">
        <v>2500</v>
      </c>
      <c r="I21" s="11">
        <v>44985</v>
      </c>
      <c r="J21" s="5">
        <v>2500</v>
      </c>
      <c r="K21" s="5" t="s">
        <v>59</v>
      </c>
      <c r="L21" s="12"/>
    </row>
    <row r="22" spans="1:12" x14ac:dyDescent="0.25">
      <c r="A22" s="4">
        <f t="shared" si="0"/>
        <v>21</v>
      </c>
      <c r="B22" s="5" t="s">
        <v>12</v>
      </c>
      <c r="C22" s="5">
        <v>4035</v>
      </c>
      <c r="D22" s="5">
        <v>2023</v>
      </c>
      <c r="E22" s="5" t="s">
        <v>47</v>
      </c>
      <c r="F22" s="5" t="s">
        <v>48</v>
      </c>
      <c r="G22" s="5" t="s">
        <v>16</v>
      </c>
      <c r="H22" s="5">
        <v>2500</v>
      </c>
      <c r="I22" s="11">
        <v>44985</v>
      </c>
      <c r="J22" s="5">
        <v>2500</v>
      </c>
      <c r="K22" s="5" t="s">
        <v>62</v>
      </c>
      <c r="L22" s="12"/>
    </row>
    <row r="23" spans="1:12" x14ac:dyDescent="0.25">
      <c r="A23" s="4">
        <f t="shared" si="0"/>
        <v>22</v>
      </c>
      <c r="B23" s="5" t="s">
        <v>12</v>
      </c>
      <c r="C23" s="5">
        <v>4179</v>
      </c>
      <c r="D23" s="5">
        <v>2023</v>
      </c>
      <c r="E23" s="5" t="s">
        <v>47</v>
      </c>
      <c r="F23" s="5" t="s">
        <v>48</v>
      </c>
      <c r="G23" s="5" t="s">
        <v>16</v>
      </c>
      <c r="H23" s="5">
        <v>2500</v>
      </c>
      <c r="I23" s="11">
        <v>44985</v>
      </c>
      <c r="J23" s="5">
        <v>2500</v>
      </c>
      <c r="K23" s="5" t="s">
        <v>62</v>
      </c>
      <c r="L23" s="12"/>
    </row>
    <row r="24" spans="1:12" x14ac:dyDescent="0.25">
      <c r="A24" s="4">
        <f t="shared" si="0"/>
        <v>23</v>
      </c>
      <c r="B24" s="5" t="s">
        <v>12</v>
      </c>
      <c r="C24" s="5">
        <v>4516</v>
      </c>
      <c r="D24" s="5">
        <v>2023</v>
      </c>
      <c r="E24" s="5" t="s">
        <v>47</v>
      </c>
      <c r="F24" s="5" t="s">
        <v>48</v>
      </c>
      <c r="G24" s="5" t="s">
        <v>16</v>
      </c>
      <c r="H24" s="5">
        <v>2500</v>
      </c>
      <c r="I24" s="11">
        <v>44985</v>
      </c>
      <c r="J24" s="5">
        <v>2500</v>
      </c>
      <c r="K24" s="5" t="s">
        <v>62</v>
      </c>
      <c r="L24" s="12"/>
    </row>
    <row r="25" spans="1:12" x14ac:dyDescent="0.25">
      <c r="A25" s="4">
        <f t="shared" si="0"/>
        <v>24</v>
      </c>
      <c r="B25" s="5" t="s">
        <v>12</v>
      </c>
      <c r="C25" s="5">
        <v>4732</v>
      </c>
      <c r="D25" s="5">
        <v>2023</v>
      </c>
      <c r="E25" s="5" t="s">
        <v>47</v>
      </c>
      <c r="F25" s="5" t="s">
        <v>48</v>
      </c>
      <c r="G25" s="5" t="s">
        <v>16</v>
      </c>
      <c r="H25" s="5">
        <v>2500</v>
      </c>
      <c r="I25" s="11">
        <v>44985</v>
      </c>
      <c r="J25" s="5">
        <v>2500</v>
      </c>
      <c r="K25" s="5" t="s">
        <v>62</v>
      </c>
      <c r="L25" s="12"/>
    </row>
    <row r="26" spans="1:12" x14ac:dyDescent="0.25">
      <c r="A26" s="4">
        <f t="shared" si="0"/>
        <v>25</v>
      </c>
      <c r="B26" s="5" t="s">
        <v>12</v>
      </c>
      <c r="C26" s="5">
        <v>5433</v>
      </c>
      <c r="D26" s="5">
        <v>2023</v>
      </c>
      <c r="E26" s="5" t="s">
        <v>47</v>
      </c>
      <c r="F26" s="5" t="s">
        <v>48</v>
      </c>
      <c r="G26" s="5" t="s">
        <v>16</v>
      </c>
      <c r="H26" s="5">
        <v>2500</v>
      </c>
      <c r="I26" s="11">
        <v>44985</v>
      </c>
      <c r="J26" s="5">
        <v>2500</v>
      </c>
      <c r="K26" s="5" t="s">
        <v>59</v>
      </c>
      <c r="L26" s="12"/>
    </row>
    <row r="27" spans="1:12" x14ac:dyDescent="0.25">
      <c r="A27" s="4">
        <f t="shared" si="0"/>
        <v>26</v>
      </c>
      <c r="B27" s="5" t="s">
        <v>12</v>
      </c>
      <c r="C27" s="5">
        <v>12405</v>
      </c>
      <c r="D27" s="5">
        <v>2019</v>
      </c>
      <c r="E27" s="5" t="s">
        <v>47</v>
      </c>
      <c r="F27" s="5" t="s">
        <v>13</v>
      </c>
      <c r="G27" s="5" t="s">
        <v>16</v>
      </c>
      <c r="H27" s="5">
        <v>10000</v>
      </c>
      <c r="I27" s="11">
        <v>44985</v>
      </c>
      <c r="J27" s="11"/>
      <c r="K27" s="5"/>
      <c r="L27" s="12"/>
    </row>
    <row r="28" spans="1:12" x14ac:dyDescent="0.25">
      <c r="A28" s="4">
        <f t="shared" si="0"/>
        <v>27</v>
      </c>
      <c r="B28" s="5" t="s">
        <v>12</v>
      </c>
      <c r="C28" s="5">
        <v>37084</v>
      </c>
      <c r="D28" s="5">
        <v>2021</v>
      </c>
      <c r="E28" s="5" t="s">
        <v>47</v>
      </c>
      <c r="F28" s="5" t="s">
        <v>25</v>
      </c>
      <c r="G28" s="5" t="s">
        <v>16</v>
      </c>
      <c r="H28" s="5">
        <v>5000</v>
      </c>
      <c r="I28" s="11">
        <v>44985</v>
      </c>
      <c r="J28" s="11"/>
      <c r="K28" s="5"/>
      <c r="L28" s="12"/>
    </row>
    <row r="29" spans="1:12" x14ac:dyDescent="0.25">
      <c r="A29" s="4">
        <f t="shared" si="0"/>
        <v>28</v>
      </c>
      <c r="B29" s="5" t="s">
        <v>12</v>
      </c>
      <c r="C29" s="5">
        <v>46103</v>
      </c>
      <c r="D29" s="5">
        <v>2022</v>
      </c>
      <c r="E29" s="5" t="s">
        <v>47</v>
      </c>
      <c r="F29" s="5" t="s">
        <v>25</v>
      </c>
      <c r="G29" s="5" t="s">
        <v>16</v>
      </c>
      <c r="H29" s="5">
        <v>5000</v>
      </c>
      <c r="I29" s="11">
        <v>44985</v>
      </c>
      <c r="J29" s="11"/>
      <c r="K29" s="5"/>
      <c r="L29" s="12"/>
    </row>
    <row r="30" spans="1:12" hidden="1" x14ac:dyDescent="0.25">
      <c r="A30" s="4">
        <f t="shared" si="0"/>
        <v>29</v>
      </c>
      <c r="B30" s="5" t="s">
        <v>12</v>
      </c>
      <c r="C30" s="5">
        <v>1965</v>
      </c>
      <c r="D30" s="5">
        <v>2022</v>
      </c>
      <c r="E30" s="5" t="s">
        <v>45</v>
      </c>
      <c r="F30" s="5" t="s">
        <v>48</v>
      </c>
      <c r="G30" s="5" t="s">
        <v>16</v>
      </c>
      <c r="H30" s="5">
        <v>2500</v>
      </c>
      <c r="I30" s="11">
        <v>44985</v>
      </c>
      <c r="J30" s="11"/>
      <c r="K30" s="5"/>
      <c r="L30" s="12"/>
    </row>
    <row r="31" spans="1:12" hidden="1" x14ac:dyDescent="0.25">
      <c r="A31" s="4">
        <f t="shared" si="0"/>
        <v>30</v>
      </c>
      <c r="B31" s="5" t="s">
        <v>12</v>
      </c>
      <c r="C31" s="5">
        <v>12091</v>
      </c>
      <c r="D31" s="5">
        <v>2021</v>
      </c>
      <c r="E31" s="5" t="s">
        <v>45</v>
      </c>
      <c r="F31" s="5" t="s">
        <v>13</v>
      </c>
      <c r="G31" s="5" t="s">
        <v>16</v>
      </c>
      <c r="H31" s="5">
        <v>10000</v>
      </c>
      <c r="I31" s="11">
        <v>44985</v>
      </c>
      <c r="J31" s="11"/>
      <c r="K31" s="5"/>
      <c r="L31" s="12"/>
    </row>
    <row r="32" spans="1:12" hidden="1" x14ac:dyDescent="0.25">
      <c r="A32" s="4">
        <f t="shared" si="0"/>
        <v>31</v>
      </c>
      <c r="B32" s="5" t="s">
        <v>12</v>
      </c>
      <c r="C32" s="5">
        <v>12097</v>
      </c>
      <c r="D32" s="5">
        <v>2021</v>
      </c>
      <c r="E32" s="5" t="s">
        <v>45</v>
      </c>
      <c r="F32" s="5" t="s">
        <v>13</v>
      </c>
      <c r="G32" s="5" t="s">
        <v>16</v>
      </c>
      <c r="H32" s="5">
        <v>10000</v>
      </c>
      <c r="I32" s="11">
        <v>44985</v>
      </c>
      <c r="J32" s="11"/>
      <c r="K32" s="5"/>
      <c r="L32" s="12"/>
    </row>
    <row r="33" spans="1:12" hidden="1" x14ac:dyDescent="0.25">
      <c r="A33" s="4">
        <f t="shared" si="0"/>
        <v>32</v>
      </c>
      <c r="B33" s="5" t="s">
        <v>12</v>
      </c>
      <c r="C33" s="5">
        <v>16491</v>
      </c>
      <c r="D33" s="5">
        <v>2021</v>
      </c>
      <c r="E33" s="5" t="s">
        <v>45</v>
      </c>
      <c r="F33" s="5" t="s">
        <v>48</v>
      </c>
      <c r="G33" s="5" t="s">
        <v>16</v>
      </c>
      <c r="H33" s="5">
        <v>2500</v>
      </c>
      <c r="I33" s="11">
        <v>44985</v>
      </c>
      <c r="J33" s="11"/>
      <c r="K33" s="5"/>
      <c r="L33" s="12"/>
    </row>
    <row r="34" spans="1:12" hidden="1" x14ac:dyDescent="0.25">
      <c r="A34" s="4">
        <f t="shared" si="0"/>
        <v>33</v>
      </c>
      <c r="B34" s="5" t="s">
        <v>12</v>
      </c>
      <c r="C34" s="5">
        <v>17760</v>
      </c>
      <c r="D34" s="5">
        <v>2021</v>
      </c>
      <c r="E34" s="5" t="s">
        <v>45</v>
      </c>
      <c r="F34" s="5" t="s">
        <v>48</v>
      </c>
      <c r="G34" s="5" t="s">
        <v>16</v>
      </c>
      <c r="H34" s="5">
        <v>2500</v>
      </c>
      <c r="I34" s="11">
        <v>44985</v>
      </c>
      <c r="J34" s="11"/>
      <c r="K34" s="5"/>
      <c r="L34" s="12"/>
    </row>
    <row r="35" spans="1:12" hidden="1" x14ac:dyDescent="0.25">
      <c r="A35" s="4">
        <f t="shared" si="0"/>
        <v>34</v>
      </c>
      <c r="B35" s="5" t="s">
        <v>12</v>
      </c>
      <c r="C35" s="5">
        <v>21438</v>
      </c>
      <c r="D35" s="5">
        <v>2021</v>
      </c>
      <c r="E35" s="5" t="s">
        <v>45</v>
      </c>
      <c r="F35" s="5" t="s">
        <v>48</v>
      </c>
      <c r="G35" s="5" t="s">
        <v>16</v>
      </c>
      <c r="H35" s="5">
        <v>2500</v>
      </c>
      <c r="I35" s="11">
        <v>44985</v>
      </c>
      <c r="J35" s="11"/>
      <c r="K35" s="5"/>
      <c r="L35" s="12"/>
    </row>
    <row r="36" spans="1:12" hidden="1" x14ac:dyDescent="0.25">
      <c r="A36" s="4">
        <f t="shared" si="0"/>
        <v>35</v>
      </c>
      <c r="B36" s="5" t="s">
        <v>12</v>
      </c>
      <c r="C36" s="5">
        <v>21841</v>
      </c>
      <c r="D36" s="5">
        <v>2021</v>
      </c>
      <c r="E36" s="5" t="s">
        <v>45</v>
      </c>
      <c r="F36" s="5" t="s">
        <v>48</v>
      </c>
      <c r="G36" s="5" t="s">
        <v>16</v>
      </c>
      <c r="H36" s="5">
        <v>2500</v>
      </c>
      <c r="I36" s="11">
        <v>44985</v>
      </c>
      <c r="J36" s="11"/>
      <c r="K36" s="5"/>
      <c r="L36" s="12"/>
    </row>
    <row r="37" spans="1:12" hidden="1" x14ac:dyDescent="0.25">
      <c r="A37" s="4">
        <f t="shared" si="0"/>
        <v>36</v>
      </c>
      <c r="B37" s="5" t="s">
        <v>12</v>
      </c>
      <c r="C37" s="5">
        <v>23812</v>
      </c>
      <c r="D37" s="5">
        <v>2021</v>
      </c>
      <c r="E37" s="5" t="s">
        <v>45</v>
      </c>
      <c r="F37" s="5" t="s">
        <v>48</v>
      </c>
      <c r="G37" s="5" t="s">
        <v>16</v>
      </c>
      <c r="H37" s="5">
        <v>2500</v>
      </c>
      <c r="I37" s="11">
        <v>44985</v>
      </c>
      <c r="J37" s="11"/>
      <c r="K37" s="5"/>
      <c r="L37" s="12"/>
    </row>
    <row r="38" spans="1:12" hidden="1" x14ac:dyDescent="0.25">
      <c r="A38" s="4">
        <f t="shared" si="0"/>
        <v>37</v>
      </c>
      <c r="B38" s="5" t="s">
        <v>12</v>
      </c>
      <c r="C38" s="5">
        <v>26958</v>
      </c>
      <c r="D38" s="5">
        <v>2021</v>
      </c>
      <c r="E38" s="5" t="s">
        <v>45</v>
      </c>
      <c r="F38" s="5" t="s">
        <v>48</v>
      </c>
      <c r="G38" s="5" t="s">
        <v>16</v>
      </c>
      <c r="H38" s="5">
        <v>2500</v>
      </c>
      <c r="I38" s="11">
        <v>44985</v>
      </c>
      <c r="J38" s="11"/>
      <c r="K38" s="5"/>
      <c r="L38" s="12"/>
    </row>
    <row r="39" spans="1:12" hidden="1" x14ac:dyDescent="0.25">
      <c r="A39" s="4">
        <f t="shared" si="0"/>
        <v>38</v>
      </c>
      <c r="B39" s="5" t="s">
        <v>12</v>
      </c>
      <c r="C39" s="5">
        <v>26977</v>
      </c>
      <c r="D39" s="5">
        <v>2021</v>
      </c>
      <c r="E39" s="5" t="s">
        <v>45</v>
      </c>
      <c r="F39" s="5" t="s">
        <v>48</v>
      </c>
      <c r="G39" s="5" t="s">
        <v>16</v>
      </c>
      <c r="H39" s="5">
        <v>2500</v>
      </c>
      <c r="I39" s="11">
        <v>44985</v>
      </c>
      <c r="J39" s="11"/>
      <c r="K39" s="5"/>
      <c r="L39" s="12"/>
    </row>
    <row r="40" spans="1:12" hidden="1" x14ac:dyDescent="0.25">
      <c r="A40" s="4">
        <f t="shared" si="0"/>
        <v>39</v>
      </c>
      <c r="B40" s="14" t="s">
        <v>12</v>
      </c>
      <c r="C40" s="14">
        <v>44497</v>
      </c>
      <c r="D40" s="14">
        <v>2018</v>
      </c>
      <c r="E40" s="14" t="s">
        <v>45</v>
      </c>
      <c r="F40" s="14" t="s">
        <v>48</v>
      </c>
      <c r="G40" s="14" t="s">
        <v>16</v>
      </c>
      <c r="H40" s="14">
        <v>2500</v>
      </c>
      <c r="I40" s="15">
        <v>44985</v>
      </c>
      <c r="J40" s="15"/>
      <c r="K40" s="14"/>
      <c r="L40" s="16"/>
    </row>
    <row r="41" spans="1:12" ht="15.75" thickBot="1" x14ac:dyDescent="0.3">
      <c r="A41" s="33" t="s">
        <v>58</v>
      </c>
      <c r="B41" s="34"/>
      <c r="C41" s="34"/>
      <c r="D41" s="34"/>
      <c r="E41" s="34"/>
      <c r="F41" s="34"/>
      <c r="G41" s="34"/>
      <c r="H41" s="30">
        <f>SUBTOTAL(109,Table11[AMOUNT])</f>
        <v>80000</v>
      </c>
      <c r="I41" s="31"/>
      <c r="J41" s="30">
        <f>SUBTOTAL(109,Table11[SANCTION AMOUNT])</f>
        <v>60000</v>
      </c>
      <c r="K41" s="31"/>
      <c r="L41" s="32"/>
    </row>
  </sheetData>
  <mergeCells count="1">
    <mergeCell ref="A41:G41"/>
  </mergeCells>
  <pageMargins left="0.7" right="0.7" top="0.75" bottom="0.75" header="0.3" footer="0.3"/>
  <pageSetup paperSize="9" scale="69" orientation="landscape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"/>
  <sheetViews>
    <sheetView workbookViewId="0">
      <selection activeCell="A4" sqref="A4:K4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16.285156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2" t="s">
        <v>10</v>
      </c>
    </row>
    <row r="2" spans="1:11" x14ac:dyDescent="0.25">
      <c r="A2" s="4">
        <v>1</v>
      </c>
      <c r="B2" s="5" t="s">
        <v>12</v>
      </c>
      <c r="C2" s="5">
        <v>888</v>
      </c>
      <c r="D2" s="5">
        <v>2023</v>
      </c>
      <c r="E2" s="5" t="s">
        <v>37</v>
      </c>
      <c r="F2" s="5" t="s">
        <v>25</v>
      </c>
      <c r="G2" s="5" t="s">
        <v>18</v>
      </c>
      <c r="H2" s="5">
        <v>5000</v>
      </c>
      <c r="I2" s="11">
        <v>44957</v>
      </c>
      <c r="J2" s="5"/>
      <c r="K2" s="12"/>
    </row>
    <row r="3" spans="1:11" x14ac:dyDescent="0.25">
      <c r="A3" s="13">
        <v>2</v>
      </c>
      <c r="B3" s="14" t="s">
        <v>12</v>
      </c>
      <c r="C3" s="14">
        <v>9276</v>
      </c>
      <c r="D3" s="14">
        <v>2019</v>
      </c>
      <c r="E3" s="14" t="s">
        <v>47</v>
      </c>
      <c r="F3" s="14" t="s">
        <v>25</v>
      </c>
      <c r="G3" s="14" t="s">
        <v>18</v>
      </c>
      <c r="H3" s="14">
        <v>5000</v>
      </c>
      <c r="I3" s="15">
        <v>44985</v>
      </c>
      <c r="J3" s="14"/>
      <c r="K3" s="16"/>
    </row>
    <row r="4" spans="1:11" ht="15.75" thickBot="1" x14ac:dyDescent="0.3">
      <c r="A4" s="33" t="s">
        <v>58</v>
      </c>
      <c r="B4" s="34"/>
      <c r="C4" s="34"/>
      <c r="D4" s="34"/>
      <c r="E4" s="34"/>
      <c r="F4" s="34"/>
      <c r="G4" s="34"/>
      <c r="H4" s="30">
        <f>SUBTOTAL(109,Table12[AMOUNT])</f>
        <v>10000</v>
      </c>
      <c r="I4" s="31"/>
      <c r="J4" s="31"/>
      <c r="K4" s="32"/>
    </row>
  </sheetData>
  <mergeCells count="1">
    <mergeCell ref="A4:G4"/>
  </mergeCells>
  <pageMargins left="0.7" right="0.7" top="0.75" bottom="0.75" header="0.3" footer="0.3"/>
  <pageSetup paperSize="9" scale="95" orientation="landscape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"/>
  <sheetViews>
    <sheetView workbookViewId="0">
      <selection activeCell="I14" sqref="I14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11.28515625" bestFit="1" customWidth="1"/>
    <col min="8" max="8" width="9.42578125" bestFit="1" customWidth="1"/>
    <col min="9" max="9" width="17.5703125" customWidth="1"/>
    <col min="10" max="10" width="19.42578125" bestFit="1" customWidth="1"/>
    <col min="11" max="11" width="19.140625" bestFit="1" customWidth="1"/>
    <col min="12" max="12" width="39.85546875" bestFit="1" customWidth="1"/>
  </cols>
  <sheetData>
    <row r="1" spans="1:12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69</v>
      </c>
      <c r="K1" s="21" t="s">
        <v>9</v>
      </c>
      <c r="L1" s="22" t="s">
        <v>10</v>
      </c>
    </row>
    <row r="2" spans="1:12" x14ac:dyDescent="0.25">
      <c r="A2" s="4">
        <v>1</v>
      </c>
      <c r="B2" s="5" t="s">
        <v>12</v>
      </c>
      <c r="C2" s="5">
        <v>17113</v>
      </c>
      <c r="D2" s="5">
        <v>2009</v>
      </c>
      <c r="E2" s="5" t="s">
        <v>37</v>
      </c>
      <c r="F2" s="5" t="s">
        <v>25</v>
      </c>
      <c r="G2" s="5" t="s">
        <v>31</v>
      </c>
      <c r="H2" s="5">
        <v>5000</v>
      </c>
      <c r="I2" s="11">
        <v>44957</v>
      </c>
      <c r="J2" s="11"/>
      <c r="K2" s="5"/>
      <c r="L2" s="12"/>
    </row>
    <row r="3" spans="1:12" x14ac:dyDescent="0.25">
      <c r="A3" s="4">
        <f>A2+1</f>
        <v>2</v>
      </c>
      <c r="B3" s="5" t="s">
        <v>12</v>
      </c>
      <c r="C3" s="5">
        <v>2229</v>
      </c>
      <c r="D3" s="5">
        <v>2010</v>
      </c>
      <c r="E3" s="5" t="s">
        <v>37</v>
      </c>
      <c r="F3" s="5" t="s">
        <v>25</v>
      </c>
      <c r="G3" s="5" t="s">
        <v>31</v>
      </c>
      <c r="H3" s="5">
        <v>5000</v>
      </c>
      <c r="I3" s="11">
        <v>44957</v>
      </c>
      <c r="J3" s="11"/>
      <c r="K3" s="5"/>
      <c r="L3" s="12"/>
    </row>
    <row r="4" spans="1:12" x14ac:dyDescent="0.25">
      <c r="A4" s="4">
        <f t="shared" ref="A4:A9" si="0">A3+1</f>
        <v>3</v>
      </c>
      <c r="B4" s="5" t="s">
        <v>12</v>
      </c>
      <c r="C4" s="5">
        <v>10032</v>
      </c>
      <c r="D4" s="5">
        <v>2022</v>
      </c>
      <c r="E4" s="5" t="s">
        <v>37</v>
      </c>
      <c r="F4" s="5" t="s">
        <v>25</v>
      </c>
      <c r="G4" s="5" t="s">
        <v>31</v>
      </c>
      <c r="H4" s="5">
        <v>5000</v>
      </c>
      <c r="I4" s="11">
        <v>44957</v>
      </c>
      <c r="J4" s="11"/>
      <c r="K4" s="5"/>
      <c r="L4" s="12"/>
    </row>
    <row r="5" spans="1:12" x14ac:dyDescent="0.25">
      <c r="A5" s="4">
        <f t="shared" si="0"/>
        <v>4</v>
      </c>
      <c r="B5" s="5" t="s">
        <v>12</v>
      </c>
      <c r="C5" s="5">
        <v>41549</v>
      </c>
      <c r="D5" s="5">
        <v>2022</v>
      </c>
      <c r="E5" s="5" t="s">
        <v>37</v>
      </c>
      <c r="F5" s="5" t="s">
        <v>13</v>
      </c>
      <c r="G5" s="5" t="s">
        <v>31</v>
      </c>
      <c r="H5" s="5">
        <v>10000</v>
      </c>
      <c r="I5" s="11">
        <v>44957</v>
      </c>
      <c r="J5" s="11"/>
      <c r="K5" s="5"/>
      <c r="L5" s="12"/>
    </row>
    <row r="6" spans="1:12" x14ac:dyDescent="0.25">
      <c r="A6" s="4">
        <f t="shared" si="0"/>
        <v>5</v>
      </c>
      <c r="B6" s="5" t="s">
        <v>12</v>
      </c>
      <c r="C6" s="5">
        <v>41549</v>
      </c>
      <c r="D6" s="5">
        <v>2022</v>
      </c>
      <c r="E6" s="5" t="s">
        <v>47</v>
      </c>
      <c r="F6" s="5" t="s">
        <v>25</v>
      </c>
      <c r="G6" s="5" t="s">
        <v>31</v>
      </c>
      <c r="H6" s="5">
        <v>5000</v>
      </c>
      <c r="I6" s="11">
        <v>44985</v>
      </c>
      <c r="J6" s="11"/>
      <c r="K6" s="5"/>
      <c r="L6" s="12"/>
    </row>
    <row r="7" spans="1:12" x14ac:dyDescent="0.25">
      <c r="A7" s="4">
        <f t="shared" si="0"/>
        <v>6</v>
      </c>
      <c r="B7" s="5" t="s">
        <v>12</v>
      </c>
      <c r="C7" s="5">
        <v>46036</v>
      </c>
      <c r="D7" s="5">
        <v>2022</v>
      </c>
      <c r="E7" s="5" t="s">
        <v>47</v>
      </c>
      <c r="F7" s="5" t="s">
        <v>13</v>
      </c>
      <c r="G7" s="5" t="s">
        <v>31</v>
      </c>
      <c r="H7" s="5">
        <v>10000</v>
      </c>
      <c r="I7" s="11">
        <v>44985</v>
      </c>
      <c r="J7" s="11"/>
      <c r="K7" s="5"/>
      <c r="L7" s="12"/>
    </row>
    <row r="8" spans="1:12" x14ac:dyDescent="0.25">
      <c r="A8" s="4">
        <f t="shared" si="0"/>
        <v>7</v>
      </c>
      <c r="B8" s="5" t="s">
        <v>12</v>
      </c>
      <c r="C8" s="5">
        <v>753</v>
      </c>
      <c r="D8" s="5">
        <v>2023</v>
      </c>
      <c r="E8" s="5" t="s">
        <v>47</v>
      </c>
      <c r="F8" s="5" t="s">
        <v>13</v>
      </c>
      <c r="G8" s="5" t="s">
        <v>31</v>
      </c>
      <c r="H8" s="5">
        <v>10000</v>
      </c>
      <c r="I8" s="11">
        <v>44985</v>
      </c>
      <c r="J8" s="5">
        <v>10000</v>
      </c>
      <c r="K8" s="5" t="s">
        <v>68</v>
      </c>
      <c r="L8" s="12"/>
    </row>
    <row r="9" spans="1:12" x14ac:dyDescent="0.25">
      <c r="A9" s="4">
        <f t="shared" si="0"/>
        <v>8</v>
      </c>
      <c r="B9" s="14" t="s">
        <v>12</v>
      </c>
      <c r="C9" s="14">
        <v>2013</v>
      </c>
      <c r="D9" s="14">
        <v>2023</v>
      </c>
      <c r="E9" s="14" t="s">
        <v>47</v>
      </c>
      <c r="F9" s="14" t="s">
        <v>13</v>
      </c>
      <c r="G9" s="14" t="s">
        <v>31</v>
      </c>
      <c r="H9" s="14">
        <v>10000</v>
      </c>
      <c r="I9" s="15">
        <v>44985</v>
      </c>
      <c r="J9" s="14">
        <v>10000</v>
      </c>
      <c r="K9" s="5" t="s">
        <v>68</v>
      </c>
      <c r="L9" s="16"/>
    </row>
    <row r="10" spans="1:12" ht="15.75" thickBot="1" x14ac:dyDescent="0.3">
      <c r="A10" s="33" t="s">
        <v>58</v>
      </c>
      <c r="B10" s="34"/>
      <c r="C10" s="34"/>
      <c r="D10" s="34"/>
      <c r="E10" s="34"/>
      <c r="F10" s="34"/>
      <c r="G10" s="34"/>
      <c r="H10" s="30">
        <f>SUBTOTAL(109,Table13[AMOUNT])</f>
        <v>60000</v>
      </c>
      <c r="I10" s="31"/>
      <c r="J10" s="30">
        <f>SUBTOTAL(109,Table13[SANCTION AMOUNT])</f>
        <v>20000</v>
      </c>
      <c r="K10" s="31"/>
      <c r="L10" s="32"/>
    </row>
  </sheetData>
  <mergeCells count="1">
    <mergeCell ref="A10:G10"/>
  </mergeCells>
  <pageMargins left="0.7" right="0.7" top="0.75" bottom="0.75" header="0.3" footer="0.3"/>
  <pageSetup paperSize="9" scale="98" orientation="landscape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"/>
  <sheetViews>
    <sheetView topLeftCell="C1" workbookViewId="0">
      <selection activeCell="A12" sqref="A12:K12"/>
    </sheetView>
  </sheetViews>
  <sheetFormatPr defaultRowHeight="15" x14ac:dyDescent="0.25"/>
  <cols>
    <col min="1" max="1" width="10" bestFit="1" customWidth="1"/>
    <col min="2" max="2" width="10.42578125" bestFit="1" customWidth="1"/>
    <col min="3" max="3" width="13.28515625" bestFit="1" customWidth="1"/>
    <col min="4" max="4" width="10.140625" bestFit="1" customWidth="1"/>
    <col min="5" max="5" width="12.5703125" bestFit="1" customWidth="1"/>
    <col min="6" max="6" width="23.5703125" bestFit="1" customWidth="1"/>
    <col min="7" max="7" width="16.85546875" bestFit="1" customWidth="1"/>
    <col min="8" max="9" width="14" bestFit="1" customWidth="1"/>
    <col min="10" max="10" width="23.7109375" bestFit="1" customWidth="1"/>
    <col min="11" max="11" width="44.42578125" bestFit="1" customWidth="1"/>
  </cols>
  <sheetData>
    <row r="1" spans="1:11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2" t="s">
        <v>10</v>
      </c>
    </row>
    <row r="2" spans="1:11" x14ac:dyDescent="0.25">
      <c r="A2" s="4">
        <v>1</v>
      </c>
      <c r="B2" s="5" t="s">
        <v>12</v>
      </c>
      <c r="C2" s="5">
        <v>6211</v>
      </c>
      <c r="D2" s="5">
        <v>2020</v>
      </c>
      <c r="E2" s="5" t="s">
        <v>37</v>
      </c>
      <c r="F2" s="5" t="s">
        <v>25</v>
      </c>
      <c r="G2" s="5" t="s">
        <v>22</v>
      </c>
      <c r="H2" s="5">
        <v>5000</v>
      </c>
      <c r="I2" s="11">
        <v>44957</v>
      </c>
      <c r="J2" s="5"/>
      <c r="K2" s="12"/>
    </row>
    <row r="3" spans="1:11" x14ac:dyDescent="0.25">
      <c r="A3" s="4">
        <f>A2+1</f>
        <v>2</v>
      </c>
      <c r="B3" s="5" t="s">
        <v>12</v>
      </c>
      <c r="C3" s="5">
        <v>32642</v>
      </c>
      <c r="D3" s="5">
        <v>2021</v>
      </c>
      <c r="E3" s="5" t="s">
        <v>37</v>
      </c>
      <c r="F3" s="5" t="s">
        <v>25</v>
      </c>
      <c r="G3" s="5" t="s">
        <v>22</v>
      </c>
      <c r="H3" s="5">
        <v>5000</v>
      </c>
      <c r="I3" s="11">
        <v>44957</v>
      </c>
      <c r="J3" s="5"/>
      <c r="K3" s="12"/>
    </row>
    <row r="4" spans="1:11" x14ac:dyDescent="0.25">
      <c r="A4" s="4">
        <f t="shared" ref="A4:A11" si="0">A3+1</f>
        <v>3</v>
      </c>
      <c r="B4" s="5" t="s">
        <v>12</v>
      </c>
      <c r="C4" s="5">
        <v>32517</v>
      </c>
      <c r="D4" s="5">
        <v>2022</v>
      </c>
      <c r="E4" s="5" t="s">
        <v>37</v>
      </c>
      <c r="F4" s="5" t="s">
        <v>25</v>
      </c>
      <c r="G4" s="5" t="s">
        <v>22</v>
      </c>
      <c r="H4" s="5">
        <v>5000</v>
      </c>
      <c r="I4" s="11">
        <v>44957</v>
      </c>
      <c r="J4" s="5"/>
      <c r="K4" s="12"/>
    </row>
    <row r="5" spans="1:11" x14ac:dyDescent="0.25">
      <c r="A5" s="4">
        <f t="shared" si="0"/>
        <v>4</v>
      </c>
      <c r="B5" s="5" t="s">
        <v>12</v>
      </c>
      <c r="C5" s="5">
        <v>43556</v>
      </c>
      <c r="D5" s="5">
        <v>2022</v>
      </c>
      <c r="E5" s="5" t="s">
        <v>37</v>
      </c>
      <c r="F5" s="5" t="s">
        <v>13</v>
      </c>
      <c r="G5" s="5" t="s">
        <v>22</v>
      </c>
      <c r="H5" s="5">
        <v>10000</v>
      </c>
      <c r="I5" s="11">
        <v>44957</v>
      </c>
      <c r="J5" s="5"/>
      <c r="K5" s="12"/>
    </row>
    <row r="6" spans="1:11" x14ac:dyDescent="0.25">
      <c r="A6" s="4">
        <f t="shared" si="0"/>
        <v>5</v>
      </c>
      <c r="B6" s="5" t="s">
        <v>12</v>
      </c>
      <c r="C6" s="5">
        <v>46832</v>
      </c>
      <c r="D6" s="5">
        <v>2022</v>
      </c>
      <c r="E6" s="5" t="s">
        <v>37</v>
      </c>
      <c r="F6" s="5" t="s">
        <v>25</v>
      </c>
      <c r="G6" s="5" t="s">
        <v>22</v>
      </c>
      <c r="H6" s="5">
        <v>5000</v>
      </c>
      <c r="I6" s="11">
        <v>44957</v>
      </c>
      <c r="J6" s="5"/>
      <c r="K6" s="12"/>
    </row>
    <row r="7" spans="1:11" x14ac:dyDescent="0.25">
      <c r="A7" s="4">
        <f t="shared" si="0"/>
        <v>6</v>
      </c>
      <c r="B7" s="5" t="s">
        <v>12</v>
      </c>
      <c r="C7" s="5">
        <v>46901</v>
      </c>
      <c r="D7" s="5">
        <v>2022</v>
      </c>
      <c r="E7" s="5" t="s">
        <v>37</v>
      </c>
      <c r="F7" s="5" t="s">
        <v>25</v>
      </c>
      <c r="G7" s="5" t="s">
        <v>22</v>
      </c>
      <c r="H7" s="5">
        <v>5000</v>
      </c>
      <c r="I7" s="11">
        <v>44957</v>
      </c>
      <c r="J7" s="5"/>
      <c r="K7" s="12"/>
    </row>
    <row r="8" spans="1:11" x14ac:dyDescent="0.25">
      <c r="A8" s="4">
        <f t="shared" si="0"/>
        <v>7</v>
      </c>
      <c r="B8" s="5" t="s">
        <v>12</v>
      </c>
      <c r="C8" s="5">
        <v>18965</v>
      </c>
      <c r="D8" s="5">
        <v>2021</v>
      </c>
      <c r="E8" s="5" t="s">
        <v>47</v>
      </c>
      <c r="F8" s="5" t="s">
        <v>13</v>
      </c>
      <c r="G8" s="5" t="s">
        <v>22</v>
      </c>
      <c r="H8" s="5">
        <v>10000</v>
      </c>
      <c r="I8" s="11">
        <v>44985</v>
      </c>
      <c r="J8" s="5"/>
      <c r="K8" s="12"/>
    </row>
    <row r="9" spans="1:11" x14ac:dyDescent="0.25">
      <c r="A9" s="4">
        <f t="shared" si="0"/>
        <v>8</v>
      </c>
      <c r="B9" s="5" t="s">
        <v>12</v>
      </c>
      <c r="C9" s="5">
        <v>28358</v>
      </c>
      <c r="D9" s="5">
        <v>2022</v>
      </c>
      <c r="E9" s="5" t="s">
        <v>47</v>
      </c>
      <c r="F9" s="5" t="s">
        <v>25</v>
      </c>
      <c r="G9" s="5" t="s">
        <v>22</v>
      </c>
      <c r="H9" s="5">
        <v>5000</v>
      </c>
      <c r="I9" s="11">
        <v>44985</v>
      </c>
      <c r="J9" s="5"/>
      <c r="K9" s="12"/>
    </row>
    <row r="10" spans="1:11" x14ac:dyDescent="0.25">
      <c r="A10" s="4">
        <f t="shared" si="0"/>
        <v>9</v>
      </c>
      <c r="B10" s="5" t="s">
        <v>12</v>
      </c>
      <c r="C10" s="5">
        <v>43556</v>
      </c>
      <c r="D10" s="5">
        <v>2022</v>
      </c>
      <c r="E10" s="5" t="s">
        <v>47</v>
      </c>
      <c r="F10" s="5" t="s">
        <v>25</v>
      </c>
      <c r="G10" s="5" t="s">
        <v>22</v>
      </c>
      <c r="H10" s="5">
        <v>5000</v>
      </c>
      <c r="I10" s="11">
        <v>44985</v>
      </c>
      <c r="J10" s="5"/>
      <c r="K10" s="12"/>
    </row>
    <row r="11" spans="1:11" x14ac:dyDescent="0.25">
      <c r="A11" s="4">
        <f t="shared" si="0"/>
        <v>10</v>
      </c>
      <c r="B11" s="14" t="s">
        <v>12</v>
      </c>
      <c r="C11" s="14">
        <v>686</v>
      </c>
      <c r="D11" s="14">
        <v>2023</v>
      </c>
      <c r="E11" s="14" t="s">
        <v>47</v>
      </c>
      <c r="F11" s="14" t="s">
        <v>48</v>
      </c>
      <c r="G11" s="14" t="s">
        <v>22</v>
      </c>
      <c r="H11" s="14">
        <v>2500</v>
      </c>
      <c r="I11" s="15">
        <v>44985</v>
      </c>
      <c r="J11" s="14"/>
      <c r="K11" s="16"/>
    </row>
    <row r="12" spans="1:11" ht="15.75" thickBot="1" x14ac:dyDescent="0.3">
      <c r="A12" s="33" t="s">
        <v>58</v>
      </c>
      <c r="B12" s="34"/>
      <c r="C12" s="34"/>
      <c r="D12" s="34"/>
      <c r="E12" s="34"/>
      <c r="F12" s="34"/>
      <c r="G12" s="34"/>
      <c r="H12" s="30">
        <f>SUBTOTAL(109,Table14[AMOUNT])</f>
        <v>57500</v>
      </c>
      <c r="I12" s="31"/>
      <c r="J12" s="31"/>
      <c r="K12" s="32"/>
    </row>
  </sheetData>
  <mergeCells count="1">
    <mergeCell ref="A12:G12"/>
  </mergeCells>
  <pageMargins left="0.7" right="0.7" top="0.75" bottom="0.75" header="0.3" footer="0.3"/>
  <pageSetup paperSize="9" scale="68" orientation="landscape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"/>
  <sheetViews>
    <sheetView workbookViewId="0">
      <selection activeCell="A7" sqref="A7:K7"/>
    </sheetView>
  </sheetViews>
  <sheetFormatPr defaultRowHeight="15" x14ac:dyDescent="0.25"/>
  <cols>
    <col min="1" max="1" width="10" bestFit="1" customWidth="1"/>
    <col min="2" max="2" width="10.42578125" bestFit="1" customWidth="1"/>
    <col min="3" max="3" width="13.28515625" bestFit="1" customWidth="1"/>
    <col min="4" max="4" width="10.140625" bestFit="1" customWidth="1"/>
    <col min="5" max="5" width="12.5703125" bestFit="1" customWidth="1"/>
    <col min="6" max="6" width="14.7109375" bestFit="1" customWidth="1"/>
    <col min="7" max="7" width="13.140625" bestFit="1" customWidth="1"/>
    <col min="8" max="9" width="14" bestFit="1" customWidth="1"/>
    <col min="10" max="10" width="23.7109375" bestFit="1" customWidth="1"/>
    <col min="11" max="11" width="44.42578125" bestFit="1" customWidth="1"/>
  </cols>
  <sheetData>
    <row r="1" spans="1:11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2" t="s">
        <v>10</v>
      </c>
    </row>
    <row r="2" spans="1:11" x14ac:dyDescent="0.25">
      <c r="A2" s="4">
        <v>1</v>
      </c>
      <c r="B2" s="5" t="s">
        <v>12</v>
      </c>
      <c r="C2" s="5">
        <v>2465</v>
      </c>
      <c r="D2" s="5">
        <v>2021</v>
      </c>
      <c r="E2" s="5" t="s">
        <v>37</v>
      </c>
      <c r="F2" s="5" t="s">
        <v>25</v>
      </c>
      <c r="G2" s="5" t="s">
        <v>27</v>
      </c>
      <c r="H2" s="5">
        <v>5000</v>
      </c>
      <c r="I2" s="11">
        <v>44957</v>
      </c>
      <c r="J2" s="5"/>
      <c r="K2" s="12"/>
    </row>
    <row r="3" spans="1:11" x14ac:dyDescent="0.25">
      <c r="A3" s="4">
        <f>A2+1</f>
        <v>2</v>
      </c>
      <c r="B3" s="5" t="s">
        <v>12</v>
      </c>
      <c r="C3" s="5">
        <v>6707</v>
      </c>
      <c r="D3" s="5">
        <v>2022</v>
      </c>
      <c r="E3" s="5" t="s">
        <v>37</v>
      </c>
      <c r="F3" s="5" t="s">
        <v>25</v>
      </c>
      <c r="G3" s="5" t="s">
        <v>27</v>
      </c>
      <c r="H3" s="5">
        <v>5000</v>
      </c>
      <c r="I3" s="11">
        <v>44957</v>
      </c>
      <c r="J3" s="5"/>
      <c r="K3" s="12"/>
    </row>
    <row r="4" spans="1:11" x14ac:dyDescent="0.25">
      <c r="A4" s="4">
        <f t="shared" ref="A4:A6" si="0">A3+1</f>
        <v>3</v>
      </c>
      <c r="B4" s="5" t="s">
        <v>12</v>
      </c>
      <c r="C4" s="5">
        <v>41692</v>
      </c>
      <c r="D4" s="5">
        <v>2022</v>
      </c>
      <c r="E4" s="5" t="s">
        <v>37</v>
      </c>
      <c r="F4" s="5" t="s">
        <v>25</v>
      </c>
      <c r="G4" s="5" t="s">
        <v>27</v>
      </c>
      <c r="H4" s="5">
        <v>5000</v>
      </c>
      <c r="I4" s="11">
        <v>44957</v>
      </c>
      <c r="J4" s="5"/>
      <c r="K4" s="12"/>
    </row>
    <row r="5" spans="1:11" x14ac:dyDescent="0.25">
      <c r="A5" s="4">
        <f t="shared" si="0"/>
        <v>4</v>
      </c>
      <c r="B5" s="5" t="s">
        <v>12</v>
      </c>
      <c r="C5" s="5">
        <v>20270</v>
      </c>
      <c r="D5" s="5">
        <v>2021</v>
      </c>
      <c r="E5" s="5" t="s">
        <v>47</v>
      </c>
      <c r="F5" s="5" t="s">
        <v>25</v>
      </c>
      <c r="G5" s="5" t="s">
        <v>27</v>
      </c>
      <c r="H5" s="5">
        <v>5000</v>
      </c>
      <c r="I5" s="11">
        <v>44985</v>
      </c>
      <c r="J5" s="5"/>
      <c r="K5" s="12"/>
    </row>
    <row r="6" spans="1:11" x14ac:dyDescent="0.25">
      <c r="A6" s="4">
        <f t="shared" si="0"/>
        <v>5</v>
      </c>
      <c r="B6" s="14" t="s">
        <v>12</v>
      </c>
      <c r="C6" s="14">
        <v>20342</v>
      </c>
      <c r="D6" s="14">
        <v>2021</v>
      </c>
      <c r="E6" s="14" t="s">
        <v>47</v>
      </c>
      <c r="F6" s="14" t="s">
        <v>25</v>
      </c>
      <c r="G6" s="14" t="s">
        <v>27</v>
      </c>
      <c r="H6" s="14">
        <v>5000</v>
      </c>
      <c r="I6" s="15">
        <v>44985</v>
      </c>
      <c r="J6" s="14"/>
      <c r="K6" s="16"/>
    </row>
    <row r="7" spans="1:11" ht="15.75" thickBot="1" x14ac:dyDescent="0.3">
      <c r="A7" s="33" t="s">
        <v>58</v>
      </c>
      <c r="B7" s="34"/>
      <c r="C7" s="34"/>
      <c r="D7" s="34"/>
      <c r="E7" s="34"/>
      <c r="F7" s="34"/>
      <c r="G7" s="34"/>
      <c r="H7" s="30">
        <f>SUBTOTAL(109,Table15[AMOUNT])</f>
        <v>25000</v>
      </c>
      <c r="I7" s="31"/>
      <c r="J7" s="31"/>
      <c r="K7" s="32"/>
    </row>
  </sheetData>
  <mergeCells count="1">
    <mergeCell ref="A7:G7"/>
  </mergeCells>
  <pageMargins left="0.7" right="0.7" top="0.75" bottom="0.75" header="0.3" footer="0.3"/>
  <pageSetup paperSize="9" scale="72" orientation="landscape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"/>
  <sheetViews>
    <sheetView workbookViewId="0">
      <selection activeCell="A12" sqref="A12:K12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1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2" t="s">
        <v>10</v>
      </c>
    </row>
    <row r="2" spans="1:11" x14ac:dyDescent="0.25">
      <c r="A2" s="4">
        <v>1</v>
      </c>
      <c r="B2" s="5" t="s">
        <v>12</v>
      </c>
      <c r="C2" s="5">
        <v>33272</v>
      </c>
      <c r="D2" s="5">
        <v>2021</v>
      </c>
      <c r="E2" s="5" t="s">
        <v>37</v>
      </c>
      <c r="F2" s="5" t="s">
        <v>25</v>
      </c>
      <c r="G2" s="5" t="s">
        <v>33</v>
      </c>
      <c r="H2" s="5">
        <v>5000</v>
      </c>
      <c r="I2" s="11">
        <v>44957</v>
      </c>
      <c r="J2" s="5"/>
      <c r="K2" s="12"/>
    </row>
    <row r="3" spans="1:11" x14ac:dyDescent="0.25">
      <c r="A3" s="4">
        <f>A2+1</f>
        <v>2</v>
      </c>
      <c r="B3" s="5" t="s">
        <v>12</v>
      </c>
      <c r="C3" s="5">
        <v>28098</v>
      </c>
      <c r="D3" s="5">
        <v>2022</v>
      </c>
      <c r="E3" s="5" t="s">
        <v>37</v>
      </c>
      <c r="F3" s="5" t="s">
        <v>25</v>
      </c>
      <c r="G3" s="5" t="s">
        <v>33</v>
      </c>
      <c r="H3" s="5">
        <v>5000</v>
      </c>
      <c r="I3" s="11">
        <v>44957</v>
      </c>
      <c r="J3" s="5"/>
      <c r="K3" s="12"/>
    </row>
    <row r="4" spans="1:11" x14ac:dyDescent="0.25">
      <c r="A4" s="4">
        <f t="shared" ref="A4:A11" si="0">A3+1</f>
        <v>3</v>
      </c>
      <c r="B4" s="5" t="s">
        <v>12</v>
      </c>
      <c r="C4" s="5">
        <v>28560</v>
      </c>
      <c r="D4" s="5">
        <v>2022</v>
      </c>
      <c r="E4" s="5" t="s">
        <v>37</v>
      </c>
      <c r="F4" s="5" t="s">
        <v>25</v>
      </c>
      <c r="G4" s="5" t="s">
        <v>33</v>
      </c>
      <c r="H4" s="5">
        <v>5000</v>
      </c>
      <c r="I4" s="11">
        <v>44957</v>
      </c>
      <c r="J4" s="5"/>
      <c r="K4" s="12"/>
    </row>
    <row r="5" spans="1:11" x14ac:dyDescent="0.25">
      <c r="A5" s="4">
        <f t="shared" si="0"/>
        <v>4</v>
      </c>
      <c r="B5" s="5" t="s">
        <v>12</v>
      </c>
      <c r="C5" s="5">
        <v>44516</v>
      </c>
      <c r="D5" s="5">
        <v>2022</v>
      </c>
      <c r="E5" s="5" t="s">
        <v>37</v>
      </c>
      <c r="F5" s="5" t="s">
        <v>13</v>
      </c>
      <c r="G5" s="5" t="s">
        <v>33</v>
      </c>
      <c r="H5" s="5">
        <v>10000</v>
      </c>
      <c r="I5" s="11">
        <v>44957</v>
      </c>
      <c r="J5" s="5"/>
      <c r="K5" s="12"/>
    </row>
    <row r="6" spans="1:11" x14ac:dyDescent="0.25">
      <c r="A6" s="4">
        <f t="shared" si="0"/>
        <v>5</v>
      </c>
      <c r="B6" s="5" t="s">
        <v>12</v>
      </c>
      <c r="C6" s="5">
        <v>46442</v>
      </c>
      <c r="D6" s="5">
        <v>2022</v>
      </c>
      <c r="E6" s="5" t="s">
        <v>37</v>
      </c>
      <c r="F6" s="5" t="s">
        <v>13</v>
      </c>
      <c r="G6" s="5" t="s">
        <v>33</v>
      </c>
      <c r="H6" s="5">
        <v>10000</v>
      </c>
      <c r="I6" s="11">
        <v>44957</v>
      </c>
      <c r="J6" s="5"/>
      <c r="K6" s="12"/>
    </row>
    <row r="7" spans="1:11" x14ac:dyDescent="0.25">
      <c r="A7" s="4">
        <f t="shared" si="0"/>
        <v>6</v>
      </c>
      <c r="B7" s="5" t="s">
        <v>12</v>
      </c>
      <c r="C7" s="5">
        <v>2200</v>
      </c>
      <c r="D7" s="5">
        <v>2023</v>
      </c>
      <c r="E7" s="5" t="s">
        <v>37</v>
      </c>
      <c r="F7" s="5" t="s">
        <v>25</v>
      </c>
      <c r="G7" s="5" t="s">
        <v>33</v>
      </c>
      <c r="H7" s="5">
        <v>5000</v>
      </c>
      <c r="I7" s="11">
        <v>44957</v>
      </c>
      <c r="J7" s="5"/>
      <c r="K7" s="12"/>
    </row>
    <row r="8" spans="1:11" x14ac:dyDescent="0.25">
      <c r="A8" s="4">
        <f t="shared" si="0"/>
        <v>7</v>
      </c>
      <c r="B8" s="5" t="s">
        <v>11</v>
      </c>
      <c r="C8" s="5">
        <v>2822</v>
      </c>
      <c r="D8" s="5">
        <v>2017</v>
      </c>
      <c r="E8" s="5" t="s">
        <v>47</v>
      </c>
      <c r="F8" s="5" t="s">
        <v>25</v>
      </c>
      <c r="G8" s="5" t="s">
        <v>33</v>
      </c>
      <c r="H8" s="5">
        <v>5000</v>
      </c>
      <c r="I8" s="11">
        <v>44985</v>
      </c>
      <c r="J8" s="5"/>
      <c r="K8" s="12"/>
    </row>
    <row r="9" spans="1:11" x14ac:dyDescent="0.25">
      <c r="A9" s="4">
        <f t="shared" si="0"/>
        <v>8</v>
      </c>
      <c r="B9" s="5" t="s">
        <v>12</v>
      </c>
      <c r="C9" s="5">
        <v>26503</v>
      </c>
      <c r="D9" s="5">
        <v>2019</v>
      </c>
      <c r="E9" s="5" t="s">
        <v>47</v>
      </c>
      <c r="F9" s="5" t="s">
        <v>25</v>
      </c>
      <c r="G9" s="5" t="s">
        <v>33</v>
      </c>
      <c r="H9" s="5">
        <v>5000</v>
      </c>
      <c r="I9" s="11">
        <v>44985</v>
      </c>
      <c r="J9" s="5"/>
      <c r="K9" s="12"/>
    </row>
    <row r="10" spans="1:11" x14ac:dyDescent="0.25">
      <c r="A10" s="4">
        <f t="shared" si="0"/>
        <v>9</v>
      </c>
      <c r="B10" s="5" t="s">
        <v>12</v>
      </c>
      <c r="C10" s="5">
        <v>22568</v>
      </c>
      <c r="D10" s="5">
        <v>2021</v>
      </c>
      <c r="E10" s="5" t="s">
        <v>47</v>
      </c>
      <c r="F10" s="5" t="s">
        <v>13</v>
      </c>
      <c r="G10" s="5" t="s">
        <v>33</v>
      </c>
      <c r="H10" s="5">
        <v>10000</v>
      </c>
      <c r="I10" s="11">
        <v>44985</v>
      </c>
      <c r="J10" s="5"/>
      <c r="K10" s="12"/>
    </row>
    <row r="11" spans="1:11" x14ac:dyDescent="0.25">
      <c r="A11" s="4">
        <f t="shared" si="0"/>
        <v>10</v>
      </c>
      <c r="B11" s="14" t="s">
        <v>12</v>
      </c>
      <c r="C11" s="14">
        <v>5004</v>
      </c>
      <c r="D11" s="14">
        <v>2023</v>
      </c>
      <c r="E11" s="14" t="s">
        <v>47</v>
      </c>
      <c r="F11" s="14" t="s">
        <v>48</v>
      </c>
      <c r="G11" s="14" t="s">
        <v>33</v>
      </c>
      <c r="H11" s="14">
        <v>2500</v>
      </c>
      <c r="I11" s="15">
        <v>44985</v>
      </c>
      <c r="J11" s="14"/>
      <c r="K11" s="16"/>
    </row>
    <row r="12" spans="1:11" ht="15.75" thickBot="1" x14ac:dyDescent="0.3">
      <c r="A12" s="33" t="s">
        <v>58</v>
      </c>
      <c r="B12" s="34"/>
      <c r="C12" s="34"/>
      <c r="D12" s="34"/>
      <c r="E12" s="34"/>
      <c r="F12" s="34"/>
      <c r="G12" s="34"/>
      <c r="H12" s="30">
        <f>SUBTOTAL(109,Table16[AMOUNT])</f>
        <v>62500</v>
      </c>
      <c r="I12" s="31"/>
      <c r="J12" s="31"/>
      <c r="K12" s="32"/>
    </row>
  </sheetData>
  <mergeCells count="1">
    <mergeCell ref="A12:G12"/>
  </mergeCells>
  <pageMargins left="0.7" right="0.7" top="0.75" bottom="0.75" header="0.3" footer="0.3"/>
  <pageSetup paperSize="9" scale="87" orientation="landscape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"/>
  <sheetViews>
    <sheetView workbookViewId="0">
      <selection activeCell="A10" sqref="A10:K10"/>
    </sheetView>
  </sheetViews>
  <sheetFormatPr defaultRowHeight="15" x14ac:dyDescent="0.25"/>
  <cols>
    <col min="1" max="1" width="5.42578125" bestFit="1" customWidth="1"/>
    <col min="2" max="2" width="8" bestFit="1" customWidth="1"/>
    <col min="3" max="3" width="8.7109375" bestFit="1" customWidth="1"/>
    <col min="4" max="5" width="8" bestFit="1" customWidth="1"/>
    <col min="6" max="6" width="23.5703125" bestFit="1" customWidth="1"/>
    <col min="7" max="7" width="15.425781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2" t="s">
        <v>10</v>
      </c>
    </row>
    <row r="2" spans="1:11" x14ac:dyDescent="0.25">
      <c r="A2" s="4">
        <v>1</v>
      </c>
      <c r="B2" s="5" t="s">
        <v>12</v>
      </c>
      <c r="C2" s="5">
        <v>7090</v>
      </c>
      <c r="D2" s="5">
        <v>2021</v>
      </c>
      <c r="E2" s="5" t="s">
        <v>37</v>
      </c>
      <c r="F2" s="5" t="s">
        <v>14</v>
      </c>
      <c r="G2" s="5" t="s">
        <v>26</v>
      </c>
      <c r="H2" s="5">
        <v>10000</v>
      </c>
      <c r="I2" s="11">
        <v>44957</v>
      </c>
      <c r="J2" s="5"/>
      <c r="K2" s="12"/>
    </row>
    <row r="3" spans="1:11" x14ac:dyDescent="0.25">
      <c r="A3" s="4">
        <f>A2+1</f>
        <v>2</v>
      </c>
      <c r="B3" s="5" t="s">
        <v>12</v>
      </c>
      <c r="C3" s="5">
        <v>11165</v>
      </c>
      <c r="D3" s="5">
        <v>2021</v>
      </c>
      <c r="E3" s="5" t="s">
        <v>47</v>
      </c>
      <c r="F3" s="5" t="s">
        <v>13</v>
      </c>
      <c r="G3" s="5" t="s">
        <v>26</v>
      </c>
      <c r="H3" s="5">
        <v>10000</v>
      </c>
      <c r="I3" s="11">
        <v>44985</v>
      </c>
      <c r="J3" s="5"/>
      <c r="K3" s="12"/>
    </row>
    <row r="4" spans="1:11" x14ac:dyDescent="0.25">
      <c r="A4" s="4">
        <f t="shared" ref="A4:A9" si="0">A3+1</f>
        <v>3</v>
      </c>
      <c r="B4" s="5" t="s">
        <v>12</v>
      </c>
      <c r="C4" s="5">
        <v>17583</v>
      </c>
      <c r="D4" s="5">
        <v>2021</v>
      </c>
      <c r="E4" s="5" t="s">
        <v>47</v>
      </c>
      <c r="F4" s="5" t="s">
        <v>13</v>
      </c>
      <c r="G4" s="5" t="s">
        <v>26</v>
      </c>
      <c r="H4" s="5">
        <v>10000</v>
      </c>
      <c r="I4" s="11">
        <v>44985</v>
      </c>
      <c r="J4" s="5"/>
      <c r="K4" s="12"/>
    </row>
    <row r="5" spans="1:11" x14ac:dyDescent="0.25">
      <c r="A5" s="4">
        <f t="shared" si="0"/>
        <v>4</v>
      </c>
      <c r="B5" s="5" t="s">
        <v>12</v>
      </c>
      <c r="C5" s="5">
        <v>21818</v>
      </c>
      <c r="D5" s="5">
        <v>2021</v>
      </c>
      <c r="E5" s="5" t="s">
        <v>47</v>
      </c>
      <c r="F5" s="5" t="s">
        <v>25</v>
      </c>
      <c r="G5" s="5" t="s">
        <v>26</v>
      </c>
      <c r="H5" s="5">
        <v>5000</v>
      </c>
      <c r="I5" s="11">
        <v>44985</v>
      </c>
      <c r="J5" s="5"/>
      <c r="K5" s="12"/>
    </row>
    <row r="6" spans="1:11" x14ac:dyDescent="0.25">
      <c r="A6" s="4">
        <f t="shared" si="0"/>
        <v>5</v>
      </c>
      <c r="B6" s="5" t="s">
        <v>12</v>
      </c>
      <c r="C6" s="5">
        <v>36874</v>
      </c>
      <c r="D6" s="5">
        <v>2021</v>
      </c>
      <c r="E6" s="5" t="s">
        <v>47</v>
      </c>
      <c r="F6" s="5" t="s">
        <v>25</v>
      </c>
      <c r="G6" s="5" t="s">
        <v>26</v>
      </c>
      <c r="H6" s="5">
        <v>5000</v>
      </c>
      <c r="I6" s="11">
        <v>44985</v>
      </c>
      <c r="J6" s="5"/>
      <c r="K6" s="12"/>
    </row>
    <row r="7" spans="1:11" x14ac:dyDescent="0.25">
      <c r="A7" s="4">
        <f t="shared" si="0"/>
        <v>6</v>
      </c>
      <c r="B7" s="5" t="s">
        <v>12</v>
      </c>
      <c r="C7" s="5">
        <v>2016</v>
      </c>
      <c r="D7" s="5">
        <v>2023</v>
      </c>
      <c r="E7" s="5" t="s">
        <v>47</v>
      </c>
      <c r="F7" s="5" t="s">
        <v>13</v>
      </c>
      <c r="G7" s="5" t="s">
        <v>26</v>
      </c>
      <c r="H7" s="5">
        <v>10000</v>
      </c>
      <c r="I7" s="11">
        <v>44985</v>
      </c>
      <c r="J7" s="5"/>
      <c r="K7" s="12"/>
    </row>
    <row r="8" spans="1:11" x14ac:dyDescent="0.25">
      <c r="A8" s="4">
        <f t="shared" si="0"/>
        <v>7</v>
      </c>
      <c r="B8" s="5" t="s">
        <v>12</v>
      </c>
      <c r="C8" s="5">
        <v>5360</v>
      </c>
      <c r="D8" s="5">
        <v>2023</v>
      </c>
      <c r="E8" s="5" t="s">
        <v>47</v>
      </c>
      <c r="F8" s="5" t="s">
        <v>48</v>
      </c>
      <c r="G8" s="5" t="s">
        <v>26</v>
      </c>
      <c r="H8" s="5">
        <v>2500</v>
      </c>
      <c r="I8" s="11">
        <v>44985</v>
      </c>
      <c r="J8" s="5"/>
      <c r="K8" s="12"/>
    </row>
    <row r="9" spans="1:11" x14ac:dyDescent="0.25">
      <c r="A9" s="4">
        <f t="shared" si="0"/>
        <v>8</v>
      </c>
      <c r="B9" s="14" t="s">
        <v>52</v>
      </c>
      <c r="C9" s="14" t="s">
        <v>53</v>
      </c>
      <c r="D9" s="14" t="s">
        <v>52</v>
      </c>
      <c r="E9" s="14" t="s">
        <v>47</v>
      </c>
      <c r="F9" s="14" t="s">
        <v>54</v>
      </c>
      <c r="G9" s="14" t="s">
        <v>26</v>
      </c>
      <c r="H9" s="14">
        <v>10000</v>
      </c>
      <c r="I9" s="15">
        <v>44985</v>
      </c>
      <c r="J9" s="14"/>
      <c r="K9" s="16"/>
    </row>
    <row r="10" spans="1:11" ht="15.75" thickBot="1" x14ac:dyDescent="0.3">
      <c r="A10" s="33" t="s">
        <v>58</v>
      </c>
      <c r="B10" s="34"/>
      <c r="C10" s="34"/>
      <c r="D10" s="34"/>
      <c r="E10" s="34"/>
      <c r="F10" s="34"/>
      <c r="G10" s="34"/>
      <c r="H10" s="30">
        <f>SUBTOTAL(109,Table18[AMOUNT])</f>
        <v>62500</v>
      </c>
      <c r="I10" s="31"/>
      <c r="J10" s="31"/>
      <c r="K10" s="32"/>
    </row>
  </sheetData>
  <mergeCells count="1">
    <mergeCell ref="A10:G10"/>
  </mergeCells>
  <pageMargins left="0.7" right="0.7" top="0.75" bottom="0.75" header="0.3" footer="0.3"/>
  <pageSetup paperSize="9" scale="84" orientation="landscape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"/>
  <sheetViews>
    <sheetView topLeftCell="B1" workbookViewId="0">
      <selection activeCell="A10" sqref="A10:K10"/>
    </sheetView>
  </sheetViews>
  <sheetFormatPr defaultRowHeight="15" x14ac:dyDescent="0.25"/>
  <cols>
    <col min="1" max="1" width="10" bestFit="1" customWidth="1"/>
    <col min="2" max="2" width="10.42578125" bestFit="1" customWidth="1"/>
    <col min="3" max="3" width="13.28515625" bestFit="1" customWidth="1"/>
    <col min="4" max="4" width="10.140625" bestFit="1" customWidth="1"/>
    <col min="5" max="5" width="12.5703125" bestFit="1" customWidth="1"/>
    <col min="6" max="6" width="23.5703125" bestFit="1" customWidth="1"/>
    <col min="7" max="7" width="13.140625" bestFit="1" customWidth="1"/>
    <col min="8" max="9" width="14" bestFit="1" customWidth="1"/>
    <col min="10" max="10" width="23.7109375" bestFit="1" customWidth="1"/>
    <col min="11" max="11" width="44.42578125" bestFit="1" customWidth="1"/>
  </cols>
  <sheetData>
    <row r="1" spans="1:11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2" t="s">
        <v>10</v>
      </c>
    </row>
    <row r="2" spans="1:11" x14ac:dyDescent="0.25">
      <c r="A2" s="4">
        <v>1</v>
      </c>
      <c r="B2" s="5" t="s">
        <v>12</v>
      </c>
      <c r="C2" s="5">
        <v>14766</v>
      </c>
      <c r="D2" s="5">
        <v>2019</v>
      </c>
      <c r="E2" s="5" t="s">
        <v>37</v>
      </c>
      <c r="F2" s="5" t="s">
        <v>25</v>
      </c>
      <c r="G2" s="5" t="s">
        <v>21</v>
      </c>
      <c r="H2" s="5">
        <v>5000</v>
      </c>
      <c r="I2" s="11">
        <v>44957</v>
      </c>
      <c r="J2" s="5"/>
      <c r="K2" s="12"/>
    </row>
    <row r="3" spans="1:11" x14ac:dyDescent="0.25">
      <c r="A3" s="4">
        <f>A2+1</f>
        <v>2</v>
      </c>
      <c r="B3" s="5" t="s">
        <v>12</v>
      </c>
      <c r="C3" s="5">
        <v>44561</v>
      </c>
      <c r="D3" s="5">
        <v>2022</v>
      </c>
      <c r="E3" s="5" t="s">
        <v>37</v>
      </c>
      <c r="F3" s="5" t="s">
        <v>14</v>
      </c>
      <c r="G3" s="5" t="s">
        <v>21</v>
      </c>
      <c r="H3" s="5">
        <v>10000</v>
      </c>
      <c r="I3" s="11">
        <v>44957</v>
      </c>
      <c r="J3" s="5"/>
      <c r="K3" s="12"/>
    </row>
    <row r="4" spans="1:11" x14ac:dyDescent="0.25">
      <c r="A4" s="4">
        <f t="shared" ref="A4:A9" si="0">A3+1</f>
        <v>3</v>
      </c>
      <c r="B4" s="5" t="s">
        <v>12</v>
      </c>
      <c r="C4" s="5">
        <v>46379</v>
      </c>
      <c r="D4" s="5">
        <v>2022</v>
      </c>
      <c r="E4" s="5" t="s">
        <v>37</v>
      </c>
      <c r="F4" s="5" t="s">
        <v>25</v>
      </c>
      <c r="G4" s="5" t="s">
        <v>21</v>
      </c>
      <c r="H4" s="5">
        <v>5000</v>
      </c>
      <c r="I4" s="11">
        <v>44957</v>
      </c>
      <c r="J4" s="5"/>
      <c r="K4" s="12"/>
    </row>
    <row r="5" spans="1:11" x14ac:dyDescent="0.25">
      <c r="A5" s="4">
        <f t="shared" si="0"/>
        <v>4</v>
      </c>
      <c r="B5" s="5" t="s">
        <v>12</v>
      </c>
      <c r="C5" s="5">
        <v>17</v>
      </c>
      <c r="D5" s="5">
        <v>2023</v>
      </c>
      <c r="E5" s="5" t="s">
        <v>37</v>
      </c>
      <c r="F5" s="5" t="s">
        <v>13</v>
      </c>
      <c r="G5" s="5" t="s">
        <v>21</v>
      </c>
      <c r="H5" s="5">
        <v>10000</v>
      </c>
      <c r="I5" s="11">
        <v>44957</v>
      </c>
      <c r="J5" s="5"/>
      <c r="K5" s="12"/>
    </row>
    <row r="6" spans="1:11" x14ac:dyDescent="0.25">
      <c r="A6" s="4">
        <f t="shared" si="0"/>
        <v>5</v>
      </c>
      <c r="B6" s="5" t="s">
        <v>12</v>
      </c>
      <c r="C6" s="5">
        <v>925</v>
      </c>
      <c r="D6" s="5">
        <v>2023</v>
      </c>
      <c r="E6" s="5" t="s">
        <v>37</v>
      </c>
      <c r="F6" s="5" t="s">
        <v>25</v>
      </c>
      <c r="G6" s="5" t="s">
        <v>21</v>
      </c>
      <c r="H6" s="5">
        <v>5000</v>
      </c>
      <c r="I6" s="11">
        <v>44957</v>
      </c>
      <c r="J6" s="5"/>
      <c r="K6" s="12"/>
    </row>
    <row r="7" spans="1:11" x14ac:dyDescent="0.25">
      <c r="A7" s="4">
        <f t="shared" si="0"/>
        <v>6</v>
      </c>
      <c r="B7" s="5" t="s">
        <v>11</v>
      </c>
      <c r="C7" s="5">
        <v>221</v>
      </c>
      <c r="D7" s="5">
        <v>2012</v>
      </c>
      <c r="E7" s="5" t="s">
        <v>47</v>
      </c>
      <c r="F7" s="5" t="s">
        <v>25</v>
      </c>
      <c r="G7" s="5" t="s">
        <v>21</v>
      </c>
      <c r="H7" s="5">
        <v>5000</v>
      </c>
      <c r="I7" s="11">
        <v>44985</v>
      </c>
      <c r="J7" s="5"/>
      <c r="K7" s="12"/>
    </row>
    <row r="8" spans="1:11" x14ac:dyDescent="0.25">
      <c r="A8" s="4">
        <f t="shared" si="0"/>
        <v>7</v>
      </c>
      <c r="B8" s="5" t="s">
        <v>12</v>
      </c>
      <c r="C8" s="5">
        <v>3970</v>
      </c>
      <c r="D8" s="5">
        <v>2023</v>
      </c>
      <c r="E8" s="5" t="s">
        <v>47</v>
      </c>
      <c r="F8" s="5" t="s">
        <v>48</v>
      </c>
      <c r="G8" s="5" t="s">
        <v>21</v>
      </c>
      <c r="H8" s="5">
        <v>2500</v>
      </c>
      <c r="I8" s="11">
        <v>44985</v>
      </c>
      <c r="J8" s="5"/>
      <c r="K8" s="12"/>
    </row>
    <row r="9" spans="1:11" x14ac:dyDescent="0.25">
      <c r="A9" s="4">
        <f t="shared" si="0"/>
        <v>8</v>
      </c>
      <c r="B9" s="14" t="s">
        <v>12</v>
      </c>
      <c r="C9" s="14">
        <v>3972</v>
      </c>
      <c r="D9" s="14">
        <v>2023</v>
      </c>
      <c r="E9" s="14" t="s">
        <v>47</v>
      </c>
      <c r="F9" s="14" t="s">
        <v>48</v>
      </c>
      <c r="G9" s="14" t="s">
        <v>21</v>
      </c>
      <c r="H9" s="14">
        <v>2500</v>
      </c>
      <c r="I9" s="15">
        <v>44985</v>
      </c>
      <c r="J9" s="14"/>
      <c r="K9" s="16"/>
    </row>
    <row r="10" spans="1:11" ht="15.75" thickBot="1" x14ac:dyDescent="0.3">
      <c r="A10" s="33" t="s">
        <v>58</v>
      </c>
      <c r="B10" s="34"/>
      <c r="C10" s="34"/>
      <c r="D10" s="34"/>
      <c r="E10" s="34"/>
      <c r="F10" s="34"/>
      <c r="G10" s="34"/>
      <c r="H10" s="30">
        <f>SUBTOTAL(109,Table19[AMOUNT])</f>
        <v>45000</v>
      </c>
      <c r="I10" s="31"/>
      <c r="J10" s="31"/>
      <c r="K10" s="32"/>
    </row>
  </sheetData>
  <mergeCells count="1">
    <mergeCell ref="A10:G10"/>
  </mergeCells>
  <pageMargins left="0.7" right="0.7" top="0.75" bottom="0.75" header="0.3" footer="0.3"/>
  <pageSetup paperSize="9" scale="69" orientation="landscape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"/>
  <sheetViews>
    <sheetView workbookViewId="0">
      <selection activeCell="A4" sqref="A4:K4"/>
    </sheetView>
  </sheetViews>
  <sheetFormatPr defaultRowHeight="15" x14ac:dyDescent="0.25"/>
  <cols>
    <col min="3" max="3" width="10.85546875" customWidth="1"/>
    <col min="5" max="5" width="10.140625" customWidth="1"/>
    <col min="6" max="6" width="12.28515625" customWidth="1"/>
    <col min="7" max="7" width="10.7109375" customWidth="1"/>
    <col min="8" max="9" width="11.5703125" customWidth="1"/>
    <col min="10" max="10" width="21" customWidth="1"/>
    <col min="11" max="11" width="41" customWidth="1"/>
  </cols>
  <sheetData>
    <row r="1" spans="1:11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2" t="s">
        <v>10</v>
      </c>
    </row>
    <row r="2" spans="1:11" x14ac:dyDescent="0.25">
      <c r="A2" s="4">
        <v>1</v>
      </c>
      <c r="B2" s="5" t="s">
        <v>12</v>
      </c>
      <c r="C2" s="5">
        <v>816</v>
      </c>
      <c r="D2" s="5">
        <v>2023</v>
      </c>
      <c r="E2" s="5" t="s">
        <v>37</v>
      </c>
      <c r="F2" s="5" t="s">
        <v>25</v>
      </c>
      <c r="G2" s="5" t="s">
        <v>28</v>
      </c>
      <c r="H2" s="5">
        <v>5000</v>
      </c>
      <c r="I2" s="11">
        <v>44957</v>
      </c>
      <c r="J2" s="5"/>
      <c r="K2" s="12"/>
    </row>
    <row r="3" spans="1:11" x14ac:dyDescent="0.25">
      <c r="A3" s="13">
        <v>2</v>
      </c>
      <c r="B3" s="14" t="s">
        <v>12</v>
      </c>
      <c r="C3" s="14">
        <v>13742</v>
      </c>
      <c r="D3" s="14">
        <v>2021</v>
      </c>
      <c r="E3" s="14" t="s">
        <v>37</v>
      </c>
      <c r="F3" s="14" t="s">
        <v>25</v>
      </c>
      <c r="G3" s="14" t="s">
        <v>28</v>
      </c>
      <c r="H3" s="14">
        <v>5000</v>
      </c>
      <c r="I3" s="15">
        <v>44957</v>
      </c>
      <c r="J3" s="14"/>
      <c r="K3" s="16"/>
    </row>
    <row r="4" spans="1:11" ht="15.75" thickBot="1" x14ac:dyDescent="0.3">
      <c r="A4" s="33" t="s">
        <v>58</v>
      </c>
      <c r="B4" s="34"/>
      <c r="C4" s="34"/>
      <c r="D4" s="34"/>
      <c r="E4" s="34"/>
      <c r="F4" s="34"/>
      <c r="G4" s="34"/>
      <c r="H4" s="30">
        <f>SUBTOTAL(109,Table20[AMOUNT])</f>
        <v>10000</v>
      </c>
      <c r="I4" s="31"/>
      <c r="J4" s="31"/>
      <c r="K4" s="32"/>
    </row>
  </sheetData>
  <mergeCells count="1">
    <mergeCell ref="A4:G4"/>
  </mergeCells>
  <pageMargins left="0.7" right="0.7" top="0.75" bottom="0.75" header="0.3" footer="0.3"/>
  <pageSetup paperSize="9" scale="83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"/>
  <sheetViews>
    <sheetView workbookViewId="0">
      <selection activeCell="A3" sqref="A3:K3"/>
    </sheetView>
  </sheetViews>
  <sheetFormatPr defaultRowHeight="15" x14ac:dyDescent="0.25"/>
  <cols>
    <col min="3" max="3" width="10.85546875" customWidth="1"/>
    <col min="5" max="5" width="10.140625" customWidth="1"/>
    <col min="6" max="6" width="12.28515625" customWidth="1"/>
    <col min="7" max="7" width="10.7109375" customWidth="1"/>
    <col min="8" max="9" width="11.5703125" customWidth="1"/>
    <col min="10" max="10" width="21" customWidth="1"/>
    <col min="11" max="11" width="41" customWidth="1"/>
  </cols>
  <sheetData>
    <row r="1" spans="1:11" x14ac:dyDescent="0.25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9" t="s">
        <v>10</v>
      </c>
    </row>
    <row r="2" spans="1:11" x14ac:dyDescent="0.25">
      <c r="A2" s="13">
        <v>1</v>
      </c>
      <c r="B2" s="14" t="s">
        <v>12</v>
      </c>
      <c r="C2" s="14">
        <v>34678</v>
      </c>
      <c r="D2" s="14">
        <v>2022</v>
      </c>
      <c r="E2" s="14" t="s">
        <v>37</v>
      </c>
      <c r="F2" s="14" t="s">
        <v>13</v>
      </c>
      <c r="G2" s="14" t="s">
        <v>32</v>
      </c>
      <c r="H2" s="14">
        <v>10000</v>
      </c>
      <c r="I2" s="15">
        <v>44957</v>
      </c>
      <c r="J2" s="14"/>
      <c r="K2" s="16"/>
    </row>
    <row r="3" spans="1:11" ht="15.75" thickBot="1" x14ac:dyDescent="0.3">
      <c r="A3" s="33" t="s">
        <v>58</v>
      </c>
      <c r="B3" s="34"/>
      <c r="C3" s="34"/>
      <c r="D3" s="34"/>
      <c r="E3" s="34"/>
      <c r="F3" s="34"/>
      <c r="G3" s="34"/>
      <c r="H3" s="30">
        <f>SUBTOTAL(109,Table2[AMOUNT])</f>
        <v>10000</v>
      </c>
      <c r="I3" s="31"/>
      <c r="J3" s="31"/>
      <c r="K3" s="32"/>
    </row>
  </sheetData>
  <mergeCells count="1">
    <mergeCell ref="A3:G3"/>
  </mergeCells>
  <pageMargins left="0.7" right="0.7" top="0.75" bottom="0.75" header="0.3" footer="0.3"/>
  <pageSetup paperSize="9" scale="83" orientation="landscape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"/>
  <sheetViews>
    <sheetView workbookViewId="0">
      <selection activeCell="A5" sqref="A5:K5"/>
    </sheetView>
  </sheetViews>
  <sheetFormatPr defaultRowHeight="15" x14ac:dyDescent="0.25"/>
  <cols>
    <col min="1" max="1" width="10" bestFit="1" customWidth="1"/>
    <col min="2" max="2" width="10.42578125" bestFit="1" customWidth="1"/>
    <col min="3" max="3" width="13.28515625" bestFit="1" customWidth="1"/>
    <col min="4" max="4" width="10.140625" bestFit="1" customWidth="1"/>
    <col min="5" max="5" width="12.5703125" bestFit="1" customWidth="1"/>
    <col min="6" max="6" width="14.7109375" bestFit="1" customWidth="1"/>
    <col min="7" max="7" width="13.140625" bestFit="1" customWidth="1"/>
    <col min="8" max="9" width="14" bestFit="1" customWidth="1"/>
    <col min="10" max="10" width="23.7109375" bestFit="1" customWidth="1"/>
    <col min="11" max="11" width="44.42578125" bestFit="1" customWidth="1"/>
  </cols>
  <sheetData>
    <row r="1" spans="1:11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2" t="s">
        <v>10</v>
      </c>
    </row>
    <row r="2" spans="1:11" x14ac:dyDescent="0.25">
      <c r="A2" s="4">
        <v>1</v>
      </c>
      <c r="B2" s="5" t="s">
        <v>12</v>
      </c>
      <c r="C2" s="5">
        <v>25726</v>
      </c>
      <c r="D2" s="5">
        <v>2019</v>
      </c>
      <c r="E2" s="5" t="s">
        <v>37</v>
      </c>
      <c r="F2" s="5" t="s">
        <v>25</v>
      </c>
      <c r="G2" s="5" t="s">
        <v>38</v>
      </c>
      <c r="H2" s="5">
        <v>5000</v>
      </c>
      <c r="I2" s="11">
        <v>44957</v>
      </c>
      <c r="J2" s="5"/>
      <c r="K2" s="12"/>
    </row>
    <row r="3" spans="1:11" x14ac:dyDescent="0.25">
      <c r="A3" s="4">
        <v>2</v>
      </c>
      <c r="B3" s="5" t="s">
        <v>12</v>
      </c>
      <c r="C3" s="5">
        <v>20816</v>
      </c>
      <c r="D3" s="5">
        <v>2020</v>
      </c>
      <c r="E3" s="5" t="s">
        <v>37</v>
      </c>
      <c r="F3" s="5" t="s">
        <v>25</v>
      </c>
      <c r="G3" s="5" t="s">
        <v>38</v>
      </c>
      <c r="H3" s="5">
        <v>5000</v>
      </c>
      <c r="I3" s="11">
        <v>44957</v>
      </c>
      <c r="J3" s="5"/>
      <c r="K3" s="12"/>
    </row>
    <row r="4" spans="1:11" x14ac:dyDescent="0.25">
      <c r="A4" s="13">
        <v>3</v>
      </c>
      <c r="B4" s="14" t="s">
        <v>12</v>
      </c>
      <c r="C4" s="14">
        <v>24570</v>
      </c>
      <c r="D4" s="14">
        <v>2021</v>
      </c>
      <c r="E4" s="14" t="s">
        <v>37</v>
      </c>
      <c r="F4" s="14" t="s">
        <v>25</v>
      </c>
      <c r="G4" s="14" t="s">
        <v>38</v>
      </c>
      <c r="H4" s="14">
        <v>5000</v>
      </c>
      <c r="I4" s="15">
        <v>44957</v>
      </c>
      <c r="J4" s="14"/>
      <c r="K4" s="16"/>
    </row>
    <row r="5" spans="1:11" ht="15.75" thickBot="1" x14ac:dyDescent="0.3">
      <c r="A5" s="33" t="s">
        <v>58</v>
      </c>
      <c r="B5" s="34"/>
      <c r="C5" s="34"/>
      <c r="D5" s="34"/>
      <c r="E5" s="34"/>
      <c r="F5" s="34"/>
      <c r="G5" s="34"/>
      <c r="H5" s="30">
        <f>SUBTOTAL(109,Table21[AMOUNT])</f>
        <v>15000</v>
      </c>
      <c r="I5" s="31"/>
      <c r="J5" s="31"/>
      <c r="K5" s="32"/>
    </row>
  </sheetData>
  <mergeCells count="1">
    <mergeCell ref="A5:G5"/>
  </mergeCells>
  <pageMargins left="0.7" right="0.7" top="0.75" bottom="0.75" header="0.3" footer="0.3"/>
  <pageSetup paperSize="9" scale="72" orientation="landscape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"/>
  <sheetViews>
    <sheetView workbookViewId="0">
      <selection activeCell="A3" sqref="A3:K3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13.8554687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2" t="s">
        <v>10</v>
      </c>
    </row>
    <row r="2" spans="1:11" x14ac:dyDescent="0.25">
      <c r="A2" s="13">
        <v>1</v>
      </c>
      <c r="B2" s="14" t="s">
        <v>12</v>
      </c>
      <c r="C2" s="14">
        <v>1971</v>
      </c>
      <c r="D2" s="14">
        <v>2018</v>
      </c>
      <c r="E2" s="14" t="s">
        <v>37</v>
      </c>
      <c r="F2" s="14" t="s">
        <v>25</v>
      </c>
      <c r="G2" s="14" t="s">
        <v>35</v>
      </c>
      <c r="H2" s="14">
        <v>5000</v>
      </c>
      <c r="I2" s="15">
        <v>44957</v>
      </c>
      <c r="J2" s="14"/>
      <c r="K2" s="16"/>
    </row>
    <row r="3" spans="1:11" ht="15.75" thickBot="1" x14ac:dyDescent="0.3">
      <c r="A3" s="33" t="s">
        <v>58</v>
      </c>
      <c r="B3" s="34"/>
      <c r="C3" s="34"/>
      <c r="D3" s="34"/>
      <c r="E3" s="34"/>
      <c r="F3" s="34"/>
      <c r="G3" s="34"/>
      <c r="H3" s="30">
        <f>SUBTOTAL(109,Table22[AMOUNT])</f>
        <v>5000</v>
      </c>
      <c r="I3" s="31"/>
      <c r="J3" s="31"/>
      <c r="K3" s="32"/>
    </row>
  </sheetData>
  <mergeCells count="1">
    <mergeCell ref="A3:G3"/>
  </mergeCells>
  <pageMargins left="0.7" right="0.7" top="0.75" bottom="0.75" header="0.3" footer="0.3"/>
  <pageSetup paperSize="9" scale="96" orientation="landscape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"/>
  <sheetViews>
    <sheetView workbookViewId="0">
      <selection activeCell="A3" sqref="A3:K3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8.8554687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2" t="s">
        <v>10</v>
      </c>
    </row>
    <row r="2" spans="1:11" x14ac:dyDescent="0.25">
      <c r="A2" s="13">
        <v>1</v>
      </c>
      <c r="B2" s="14" t="s">
        <v>12</v>
      </c>
      <c r="C2" s="14">
        <v>5923</v>
      </c>
      <c r="D2" s="14">
        <v>2022</v>
      </c>
      <c r="E2" s="14" t="s">
        <v>37</v>
      </c>
      <c r="F2" s="14" t="s">
        <v>25</v>
      </c>
      <c r="G2" s="14" t="s">
        <v>30</v>
      </c>
      <c r="H2" s="14">
        <v>5000</v>
      </c>
      <c r="I2" s="15">
        <v>44957</v>
      </c>
      <c r="J2" s="14"/>
      <c r="K2" s="16"/>
    </row>
    <row r="3" spans="1:11" ht="15.75" thickBot="1" x14ac:dyDescent="0.3">
      <c r="A3" s="33" t="s">
        <v>58</v>
      </c>
      <c r="B3" s="34"/>
      <c r="C3" s="34"/>
      <c r="D3" s="34"/>
      <c r="E3" s="34"/>
      <c r="F3" s="34"/>
      <c r="G3" s="34"/>
      <c r="H3" s="30">
        <f>SUBTOTAL(109,Table23[AMOUNT])</f>
        <v>5000</v>
      </c>
      <c r="I3" s="31"/>
      <c r="J3" s="31"/>
      <c r="K3" s="32"/>
    </row>
  </sheetData>
  <mergeCells count="1">
    <mergeCell ref="A3:G3"/>
  </mergeCells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"/>
  <sheetViews>
    <sheetView topLeftCell="A8" workbookViewId="0">
      <selection activeCell="E13" sqref="E13"/>
    </sheetView>
  </sheetViews>
  <sheetFormatPr defaultRowHeight="15" x14ac:dyDescent="0.25"/>
  <cols>
    <col min="1" max="1" width="20.28515625" bestFit="1" customWidth="1"/>
    <col min="2" max="2" width="16.85546875" bestFit="1" customWidth="1"/>
  </cols>
  <sheetData>
    <row r="3" spans="1:2" x14ac:dyDescent="0.25">
      <c r="A3" s="9" t="s">
        <v>55</v>
      </c>
      <c r="B3" t="s">
        <v>57</v>
      </c>
    </row>
    <row r="4" spans="1:2" x14ac:dyDescent="0.25">
      <c r="A4" s="10" t="s">
        <v>29</v>
      </c>
      <c r="B4">
        <v>14</v>
      </c>
    </row>
    <row r="5" spans="1:2" x14ac:dyDescent="0.25">
      <c r="A5" s="10" t="s">
        <v>32</v>
      </c>
      <c r="B5">
        <v>1</v>
      </c>
    </row>
    <row r="6" spans="1:2" x14ac:dyDescent="0.25">
      <c r="A6" s="10" t="s">
        <v>49</v>
      </c>
      <c r="B6">
        <v>13</v>
      </c>
    </row>
    <row r="7" spans="1:2" x14ac:dyDescent="0.25">
      <c r="A7" s="10" t="s">
        <v>23</v>
      </c>
      <c r="B7">
        <v>105</v>
      </c>
    </row>
    <row r="8" spans="1:2" x14ac:dyDescent="0.25">
      <c r="A8" s="10" t="s">
        <v>34</v>
      </c>
      <c r="B8">
        <v>1</v>
      </c>
    </row>
    <row r="9" spans="1:2" x14ac:dyDescent="0.25">
      <c r="A9" s="10" t="s">
        <v>20</v>
      </c>
      <c r="B9">
        <v>14</v>
      </c>
    </row>
    <row r="10" spans="1:2" x14ac:dyDescent="0.25">
      <c r="A10" s="10" t="s">
        <v>15</v>
      </c>
      <c r="B10">
        <v>14</v>
      </c>
    </row>
    <row r="11" spans="1:2" x14ac:dyDescent="0.25">
      <c r="A11" s="10" t="s">
        <v>17</v>
      </c>
      <c r="B11">
        <v>15</v>
      </c>
    </row>
    <row r="12" spans="1:2" x14ac:dyDescent="0.25">
      <c r="A12" s="10" t="s">
        <v>24</v>
      </c>
      <c r="B12">
        <v>4</v>
      </c>
    </row>
    <row r="13" spans="1:2" x14ac:dyDescent="0.25">
      <c r="A13" s="10" t="s">
        <v>19</v>
      </c>
      <c r="B13">
        <v>6</v>
      </c>
    </row>
    <row r="14" spans="1:2" x14ac:dyDescent="0.25">
      <c r="A14" s="10" t="s">
        <v>16</v>
      </c>
      <c r="B14">
        <v>39</v>
      </c>
    </row>
    <row r="15" spans="1:2" x14ac:dyDescent="0.25">
      <c r="A15" s="10" t="s">
        <v>18</v>
      </c>
      <c r="B15">
        <v>2</v>
      </c>
    </row>
    <row r="16" spans="1:2" x14ac:dyDescent="0.25">
      <c r="A16" s="10" t="s">
        <v>31</v>
      </c>
      <c r="B16">
        <v>8</v>
      </c>
    </row>
    <row r="17" spans="1:2" x14ac:dyDescent="0.25">
      <c r="A17" s="10" t="s">
        <v>22</v>
      </c>
      <c r="B17">
        <v>10</v>
      </c>
    </row>
    <row r="18" spans="1:2" x14ac:dyDescent="0.25">
      <c r="A18" s="10" t="s">
        <v>27</v>
      </c>
      <c r="B18">
        <v>5</v>
      </c>
    </row>
    <row r="19" spans="1:2" x14ac:dyDescent="0.25">
      <c r="A19" s="10" t="s">
        <v>33</v>
      </c>
      <c r="B19">
        <v>10</v>
      </c>
    </row>
    <row r="20" spans="1:2" x14ac:dyDescent="0.25">
      <c r="A20" s="10" t="s">
        <v>26</v>
      </c>
      <c r="B20">
        <v>8</v>
      </c>
    </row>
    <row r="21" spans="1:2" x14ac:dyDescent="0.25">
      <c r="A21" s="10" t="s">
        <v>21</v>
      </c>
      <c r="B21">
        <v>8</v>
      </c>
    </row>
    <row r="22" spans="1:2" x14ac:dyDescent="0.25">
      <c r="A22" s="10" t="s">
        <v>28</v>
      </c>
      <c r="B22">
        <v>2</v>
      </c>
    </row>
    <row r="23" spans="1:2" x14ac:dyDescent="0.25">
      <c r="A23" s="10" t="s">
        <v>38</v>
      </c>
      <c r="B23">
        <v>3</v>
      </c>
    </row>
    <row r="24" spans="1:2" x14ac:dyDescent="0.25">
      <c r="A24" s="10" t="s">
        <v>35</v>
      </c>
      <c r="B24">
        <v>1</v>
      </c>
    </row>
    <row r="25" spans="1:2" x14ac:dyDescent="0.25">
      <c r="A25" s="10" t="s">
        <v>30</v>
      </c>
      <c r="B25">
        <v>1</v>
      </c>
    </row>
    <row r="26" spans="1:2" x14ac:dyDescent="0.25">
      <c r="A26" s="10" t="s">
        <v>56</v>
      </c>
      <c r="B26">
        <v>284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5"/>
  <sheetViews>
    <sheetView topLeftCell="A267" workbookViewId="0">
      <selection activeCell="E285" sqref="E285"/>
    </sheetView>
  </sheetViews>
  <sheetFormatPr defaultRowHeight="15" x14ac:dyDescent="0.25"/>
  <cols>
    <col min="1" max="1" width="10.140625" style="7" bestFit="1" customWidth="1"/>
    <col min="2" max="2" width="11.140625" style="7" bestFit="1" customWidth="1"/>
    <col min="3" max="3" width="13.85546875" style="7" bestFit="1" customWidth="1"/>
    <col min="4" max="4" width="10.42578125" style="7" bestFit="1" customWidth="1"/>
    <col min="5" max="5" width="12.28515625" style="7" bestFit="1" customWidth="1"/>
    <col min="6" max="6" width="15.85546875" style="7" bestFit="1" customWidth="1"/>
    <col min="7" max="7" width="20.28515625" style="7" bestFit="1" customWidth="1"/>
    <col min="8" max="8" width="13.5703125" style="7" bestFit="1" customWidth="1"/>
    <col min="9" max="9" width="15.140625" style="7" bestFit="1" customWidth="1"/>
    <col min="10" max="10" width="24.140625" style="7" bestFit="1" customWidth="1"/>
    <col min="11" max="11" width="41.140625" style="7" bestFit="1" customWidth="1"/>
    <col min="12" max="16384" width="9.140625" style="7"/>
  </cols>
  <sheetData>
    <row r="1" spans="1:12" s="5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3" t="s">
        <v>10</v>
      </c>
      <c r="L1" s="4"/>
    </row>
    <row r="2" spans="1:12" x14ac:dyDescent="0.25">
      <c r="A2" s="5">
        <v>1</v>
      </c>
      <c r="B2" s="5" t="s">
        <v>12</v>
      </c>
      <c r="C2" s="5">
        <v>17113</v>
      </c>
      <c r="D2" s="5">
        <v>2009</v>
      </c>
      <c r="E2" s="5" t="s">
        <v>37</v>
      </c>
      <c r="F2" s="5" t="s">
        <v>25</v>
      </c>
      <c r="G2" s="5" t="s">
        <v>31</v>
      </c>
      <c r="H2" s="5">
        <v>5000</v>
      </c>
      <c r="I2" s="6">
        <v>44957</v>
      </c>
      <c r="J2" s="5"/>
      <c r="K2" s="5"/>
    </row>
    <row r="3" spans="1:12" x14ac:dyDescent="0.25">
      <c r="A3" s="5">
        <f>A2+1</f>
        <v>2</v>
      </c>
      <c r="B3" s="5" t="s">
        <v>12</v>
      </c>
      <c r="C3" s="5">
        <v>2229</v>
      </c>
      <c r="D3" s="5">
        <v>2010</v>
      </c>
      <c r="E3" s="5" t="s">
        <v>37</v>
      </c>
      <c r="F3" s="5" t="s">
        <v>25</v>
      </c>
      <c r="G3" s="5" t="s">
        <v>31</v>
      </c>
      <c r="H3" s="5">
        <v>5000</v>
      </c>
      <c r="I3" s="6">
        <v>44957</v>
      </c>
      <c r="J3" s="5"/>
      <c r="K3" s="5"/>
    </row>
    <row r="4" spans="1:12" x14ac:dyDescent="0.25">
      <c r="A4" s="5">
        <f t="shared" ref="A4:A67" si="0">A3+1</f>
        <v>3</v>
      </c>
      <c r="B4" s="5" t="s">
        <v>11</v>
      </c>
      <c r="C4" s="5">
        <v>449</v>
      </c>
      <c r="D4" s="5">
        <v>2016</v>
      </c>
      <c r="E4" s="5" t="s">
        <v>37</v>
      </c>
      <c r="F4" s="5" t="s">
        <v>25</v>
      </c>
      <c r="G4" s="5" t="s">
        <v>17</v>
      </c>
      <c r="H4" s="5">
        <v>5000</v>
      </c>
      <c r="I4" s="6">
        <v>44957</v>
      </c>
      <c r="J4" s="5"/>
      <c r="K4" s="5"/>
    </row>
    <row r="5" spans="1:12" x14ac:dyDescent="0.25">
      <c r="A5" s="5">
        <f t="shared" si="0"/>
        <v>4</v>
      </c>
      <c r="B5" s="5" t="s">
        <v>36</v>
      </c>
      <c r="C5" s="5">
        <v>929</v>
      </c>
      <c r="D5" s="5">
        <v>2016</v>
      </c>
      <c r="E5" s="5" t="s">
        <v>37</v>
      </c>
      <c r="F5" s="5" t="s">
        <v>25</v>
      </c>
      <c r="G5" s="5" t="s">
        <v>15</v>
      </c>
      <c r="H5" s="5">
        <v>5000</v>
      </c>
      <c r="I5" s="6">
        <v>44957</v>
      </c>
      <c r="J5" s="5"/>
      <c r="K5" s="5"/>
    </row>
    <row r="6" spans="1:12" x14ac:dyDescent="0.25">
      <c r="A6" s="5">
        <f t="shared" si="0"/>
        <v>5</v>
      </c>
      <c r="B6" s="5" t="s">
        <v>12</v>
      </c>
      <c r="C6" s="5">
        <v>1971</v>
      </c>
      <c r="D6" s="5">
        <v>2018</v>
      </c>
      <c r="E6" s="5" t="s">
        <v>37</v>
      </c>
      <c r="F6" s="5" t="s">
        <v>25</v>
      </c>
      <c r="G6" s="5" t="s">
        <v>35</v>
      </c>
      <c r="H6" s="5">
        <v>5000</v>
      </c>
      <c r="I6" s="6">
        <v>44957</v>
      </c>
      <c r="J6" s="5"/>
      <c r="K6" s="5"/>
    </row>
    <row r="7" spans="1:12" x14ac:dyDescent="0.25">
      <c r="A7" s="5">
        <f t="shared" si="0"/>
        <v>6</v>
      </c>
      <c r="B7" s="5" t="s">
        <v>12</v>
      </c>
      <c r="C7" s="5">
        <v>18581</v>
      </c>
      <c r="D7" s="5">
        <v>2018</v>
      </c>
      <c r="E7" s="5" t="s">
        <v>37</v>
      </c>
      <c r="F7" s="5" t="s">
        <v>25</v>
      </c>
      <c r="G7" s="5" t="s">
        <v>16</v>
      </c>
      <c r="H7" s="5">
        <v>5000</v>
      </c>
      <c r="I7" s="6">
        <v>44957</v>
      </c>
      <c r="J7" s="5"/>
      <c r="K7" s="5"/>
    </row>
    <row r="8" spans="1:12" x14ac:dyDescent="0.25">
      <c r="A8" s="5">
        <f t="shared" si="0"/>
        <v>7</v>
      </c>
      <c r="B8" s="5" t="s">
        <v>12</v>
      </c>
      <c r="C8" s="5">
        <v>14766</v>
      </c>
      <c r="D8" s="5">
        <v>2019</v>
      </c>
      <c r="E8" s="5" t="s">
        <v>37</v>
      </c>
      <c r="F8" s="5" t="s">
        <v>25</v>
      </c>
      <c r="G8" s="5" t="s">
        <v>21</v>
      </c>
      <c r="H8" s="5">
        <v>5000</v>
      </c>
      <c r="I8" s="6">
        <v>44957</v>
      </c>
      <c r="J8" s="5"/>
      <c r="K8" s="5"/>
    </row>
    <row r="9" spans="1:12" x14ac:dyDescent="0.25">
      <c r="A9" s="5">
        <f t="shared" si="0"/>
        <v>8</v>
      </c>
      <c r="B9" s="5" t="s">
        <v>12</v>
      </c>
      <c r="C9" s="5">
        <v>25726</v>
      </c>
      <c r="D9" s="5">
        <v>2019</v>
      </c>
      <c r="E9" s="5" t="s">
        <v>37</v>
      </c>
      <c r="F9" s="5" t="s">
        <v>25</v>
      </c>
      <c r="G9" s="5" t="s">
        <v>38</v>
      </c>
      <c r="H9" s="5">
        <v>5000</v>
      </c>
      <c r="I9" s="6">
        <v>44957</v>
      </c>
      <c r="J9" s="5"/>
      <c r="K9" s="5"/>
    </row>
    <row r="10" spans="1:12" x14ac:dyDescent="0.25">
      <c r="A10" s="5">
        <f t="shared" si="0"/>
        <v>9</v>
      </c>
      <c r="B10" s="5" t="s">
        <v>12</v>
      </c>
      <c r="C10" s="5">
        <v>26493</v>
      </c>
      <c r="D10" s="5">
        <v>2019</v>
      </c>
      <c r="E10" s="5" t="s">
        <v>37</v>
      </c>
      <c r="F10" s="5" t="s">
        <v>25</v>
      </c>
      <c r="G10" s="5" t="s">
        <v>20</v>
      </c>
      <c r="H10" s="5">
        <v>5000</v>
      </c>
      <c r="I10" s="6">
        <v>44957</v>
      </c>
      <c r="J10" s="5"/>
      <c r="K10" s="5"/>
    </row>
    <row r="11" spans="1:12" x14ac:dyDescent="0.25">
      <c r="A11" s="5">
        <f t="shared" si="0"/>
        <v>10</v>
      </c>
      <c r="B11" s="5" t="s">
        <v>12</v>
      </c>
      <c r="C11" s="5">
        <v>27146</v>
      </c>
      <c r="D11" s="5">
        <v>2019</v>
      </c>
      <c r="E11" s="5" t="s">
        <v>37</v>
      </c>
      <c r="F11" s="5" t="s">
        <v>25</v>
      </c>
      <c r="G11" s="5" t="s">
        <v>15</v>
      </c>
      <c r="H11" s="5">
        <v>5000</v>
      </c>
      <c r="I11" s="6">
        <v>44957</v>
      </c>
      <c r="J11" s="5"/>
      <c r="K11" s="5"/>
    </row>
    <row r="12" spans="1:12" x14ac:dyDescent="0.25">
      <c r="A12" s="5">
        <f t="shared" si="0"/>
        <v>11</v>
      </c>
      <c r="B12" s="5" t="s">
        <v>12</v>
      </c>
      <c r="C12" s="5">
        <v>3308</v>
      </c>
      <c r="D12" s="5">
        <v>2020</v>
      </c>
      <c r="E12" s="5" t="s">
        <v>37</v>
      </c>
      <c r="F12" s="5" t="s">
        <v>25</v>
      </c>
      <c r="G12" s="5" t="s">
        <v>20</v>
      </c>
      <c r="H12" s="5">
        <v>5000</v>
      </c>
      <c r="I12" s="6">
        <v>44957</v>
      </c>
      <c r="J12" s="5"/>
      <c r="K12" s="5"/>
    </row>
    <row r="13" spans="1:12" x14ac:dyDescent="0.25">
      <c r="A13" s="5">
        <f t="shared" si="0"/>
        <v>12</v>
      </c>
      <c r="B13" s="5" t="s">
        <v>12</v>
      </c>
      <c r="C13" s="5">
        <v>4112</v>
      </c>
      <c r="D13" s="5">
        <v>2020</v>
      </c>
      <c r="E13" s="5" t="s">
        <v>37</v>
      </c>
      <c r="F13" s="5" t="s">
        <v>25</v>
      </c>
      <c r="G13" s="5" t="s">
        <v>16</v>
      </c>
      <c r="H13" s="5">
        <v>5000</v>
      </c>
      <c r="I13" s="6">
        <v>44957</v>
      </c>
      <c r="J13" s="5"/>
      <c r="K13" s="5"/>
    </row>
    <row r="14" spans="1:12" x14ac:dyDescent="0.25">
      <c r="A14" s="5">
        <f t="shared" si="0"/>
        <v>13</v>
      </c>
      <c r="B14" s="5" t="s">
        <v>12</v>
      </c>
      <c r="C14" s="5">
        <v>6211</v>
      </c>
      <c r="D14" s="5">
        <v>2020</v>
      </c>
      <c r="E14" s="5" t="s">
        <v>37</v>
      </c>
      <c r="F14" s="5" t="s">
        <v>25</v>
      </c>
      <c r="G14" s="5" t="s">
        <v>22</v>
      </c>
      <c r="H14" s="5">
        <v>5000</v>
      </c>
      <c r="I14" s="6">
        <v>44957</v>
      </c>
      <c r="J14" s="5"/>
      <c r="K14" s="5"/>
    </row>
    <row r="15" spans="1:12" x14ac:dyDescent="0.25">
      <c r="A15" s="5">
        <f t="shared" si="0"/>
        <v>14</v>
      </c>
      <c r="B15" s="5" t="s">
        <v>12</v>
      </c>
      <c r="C15" s="5">
        <v>20816</v>
      </c>
      <c r="D15" s="5">
        <v>2020</v>
      </c>
      <c r="E15" s="5" t="s">
        <v>37</v>
      </c>
      <c r="F15" s="5" t="s">
        <v>25</v>
      </c>
      <c r="G15" s="5" t="s">
        <v>38</v>
      </c>
      <c r="H15" s="5">
        <v>5000</v>
      </c>
      <c r="I15" s="6">
        <v>44957</v>
      </c>
      <c r="J15" s="5"/>
      <c r="K15" s="5"/>
    </row>
    <row r="16" spans="1:12" x14ac:dyDescent="0.25">
      <c r="A16" s="5">
        <f t="shared" si="0"/>
        <v>15</v>
      </c>
      <c r="B16" s="5" t="s">
        <v>12</v>
      </c>
      <c r="C16" s="5">
        <v>2465</v>
      </c>
      <c r="D16" s="5">
        <v>2021</v>
      </c>
      <c r="E16" s="5" t="s">
        <v>37</v>
      </c>
      <c r="F16" s="5" t="s">
        <v>25</v>
      </c>
      <c r="G16" s="5" t="s">
        <v>27</v>
      </c>
      <c r="H16" s="5">
        <v>5000</v>
      </c>
      <c r="I16" s="6">
        <v>44957</v>
      </c>
      <c r="J16" s="5"/>
      <c r="K16" s="5"/>
    </row>
    <row r="17" spans="1:11" x14ac:dyDescent="0.25">
      <c r="A17" s="5">
        <f t="shared" si="0"/>
        <v>16</v>
      </c>
      <c r="B17" s="5" t="s">
        <v>12</v>
      </c>
      <c r="C17" s="5">
        <v>7090</v>
      </c>
      <c r="D17" s="5">
        <v>2021</v>
      </c>
      <c r="E17" s="5" t="s">
        <v>37</v>
      </c>
      <c r="F17" s="5" t="s">
        <v>14</v>
      </c>
      <c r="G17" s="5" t="s">
        <v>26</v>
      </c>
      <c r="H17" s="5">
        <v>10000</v>
      </c>
      <c r="I17" s="6">
        <v>44957</v>
      </c>
      <c r="J17" s="5"/>
      <c r="K17" s="5"/>
    </row>
    <row r="18" spans="1:11" x14ac:dyDescent="0.25">
      <c r="A18" s="5">
        <f t="shared" si="0"/>
        <v>17</v>
      </c>
      <c r="B18" s="5" t="s">
        <v>12</v>
      </c>
      <c r="C18" s="5">
        <v>13742</v>
      </c>
      <c r="D18" s="5">
        <v>2021</v>
      </c>
      <c r="E18" s="5" t="s">
        <v>37</v>
      </c>
      <c r="F18" s="5" t="s">
        <v>25</v>
      </c>
      <c r="G18" s="5" t="s">
        <v>28</v>
      </c>
      <c r="H18" s="5">
        <v>5000</v>
      </c>
      <c r="I18" s="6">
        <v>44957</v>
      </c>
      <c r="J18" s="5"/>
      <c r="K18" s="5"/>
    </row>
    <row r="19" spans="1:11" x14ac:dyDescent="0.25">
      <c r="A19" s="5">
        <f t="shared" si="0"/>
        <v>18</v>
      </c>
      <c r="B19" s="5" t="s">
        <v>12</v>
      </c>
      <c r="C19" s="5">
        <v>24570</v>
      </c>
      <c r="D19" s="5">
        <v>2021</v>
      </c>
      <c r="E19" s="5" t="s">
        <v>37</v>
      </c>
      <c r="F19" s="5" t="s">
        <v>25</v>
      </c>
      <c r="G19" s="5" t="s">
        <v>38</v>
      </c>
      <c r="H19" s="5">
        <v>5000</v>
      </c>
      <c r="I19" s="6">
        <v>44957</v>
      </c>
      <c r="J19" s="5"/>
      <c r="K19" s="5"/>
    </row>
    <row r="20" spans="1:11" x14ac:dyDescent="0.25">
      <c r="A20" s="5">
        <f t="shared" si="0"/>
        <v>19</v>
      </c>
      <c r="B20" s="5" t="s">
        <v>12</v>
      </c>
      <c r="C20" s="5">
        <v>32642</v>
      </c>
      <c r="D20" s="5">
        <v>2021</v>
      </c>
      <c r="E20" s="5" t="s">
        <v>37</v>
      </c>
      <c r="F20" s="5" t="s">
        <v>25</v>
      </c>
      <c r="G20" s="5" t="s">
        <v>22</v>
      </c>
      <c r="H20" s="5">
        <v>5000</v>
      </c>
      <c r="I20" s="6">
        <v>44957</v>
      </c>
      <c r="J20" s="5"/>
      <c r="K20" s="5"/>
    </row>
    <row r="21" spans="1:11" x14ac:dyDescent="0.25">
      <c r="A21" s="5">
        <f t="shared" si="0"/>
        <v>20</v>
      </c>
      <c r="B21" s="5" t="s">
        <v>12</v>
      </c>
      <c r="C21" s="5">
        <v>33272</v>
      </c>
      <c r="D21" s="5">
        <v>2021</v>
      </c>
      <c r="E21" s="5" t="s">
        <v>37</v>
      </c>
      <c r="F21" s="5" t="s">
        <v>25</v>
      </c>
      <c r="G21" s="5" t="s">
        <v>33</v>
      </c>
      <c r="H21" s="5">
        <v>5000</v>
      </c>
      <c r="I21" s="6">
        <v>44957</v>
      </c>
      <c r="J21" s="5"/>
      <c r="K21" s="5"/>
    </row>
    <row r="22" spans="1:11" x14ac:dyDescent="0.25">
      <c r="A22" s="5">
        <f t="shared" si="0"/>
        <v>21</v>
      </c>
      <c r="B22" s="5" t="s">
        <v>12</v>
      </c>
      <c r="C22" s="5">
        <v>34005</v>
      </c>
      <c r="D22" s="5">
        <v>2021</v>
      </c>
      <c r="E22" s="5" t="s">
        <v>37</v>
      </c>
      <c r="F22" s="5" t="s">
        <v>25</v>
      </c>
      <c r="G22" s="5" t="s">
        <v>34</v>
      </c>
      <c r="H22" s="5">
        <v>5000</v>
      </c>
      <c r="I22" s="6">
        <v>44957</v>
      </c>
      <c r="J22" s="5"/>
      <c r="K22" s="5"/>
    </row>
    <row r="23" spans="1:11" x14ac:dyDescent="0.25">
      <c r="A23" s="5">
        <f t="shared" si="0"/>
        <v>22</v>
      </c>
      <c r="B23" s="5" t="s">
        <v>11</v>
      </c>
      <c r="C23" s="5">
        <v>1288</v>
      </c>
      <c r="D23" s="5">
        <v>2022</v>
      </c>
      <c r="E23" s="5" t="s">
        <v>37</v>
      </c>
      <c r="F23" s="5" t="s">
        <v>25</v>
      </c>
      <c r="G23" s="5" t="s">
        <v>17</v>
      </c>
      <c r="H23" s="5">
        <v>5000</v>
      </c>
      <c r="I23" s="6">
        <v>44957</v>
      </c>
      <c r="J23" s="5"/>
      <c r="K23" s="5"/>
    </row>
    <row r="24" spans="1:11" x14ac:dyDescent="0.25">
      <c r="A24" s="5">
        <f t="shared" si="0"/>
        <v>23</v>
      </c>
      <c r="B24" s="5" t="s">
        <v>12</v>
      </c>
      <c r="C24" s="5">
        <v>1779</v>
      </c>
      <c r="D24" s="5">
        <v>2022</v>
      </c>
      <c r="E24" s="5" t="s">
        <v>37</v>
      </c>
      <c r="F24" s="5" t="s">
        <v>13</v>
      </c>
      <c r="G24" s="5" t="s">
        <v>17</v>
      </c>
      <c r="H24" s="5">
        <v>10000</v>
      </c>
      <c r="I24" s="6">
        <v>44957</v>
      </c>
      <c r="J24" s="5"/>
      <c r="K24" s="5"/>
    </row>
    <row r="25" spans="1:11" x14ac:dyDescent="0.25">
      <c r="A25" s="5">
        <f t="shared" si="0"/>
        <v>24</v>
      </c>
      <c r="B25" s="5" t="s">
        <v>12</v>
      </c>
      <c r="C25" s="5">
        <v>5258</v>
      </c>
      <c r="D25" s="5">
        <v>2022</v>
      </c>
      <c r="E25" s="5" t="s">
        <v>37</v>
      </c>
      <c r="F25" s="5" t="s">
        <v>25</v>
      </c>
      <c r="G25" s="5" t="s">
        <v>16</v>
      </c>
      <c r="H25" s="5">
        <v>5000</v>
      </c>
      <c r="I25" s="6">
        <v>44957</v>
      </c>
      <c r="J25" s="5"/>
      <c r="K25" s="5"/>
    </row>
    <row r="26" spans="1:11" x14ac:dyDescent="0.25">
      <c r="A26" s="5">
        <f t="shared" si="0"/>
        <v>25</v>
      </c>
      <c r="B26" s="5" t="s">
        <v>12</v>
      </c>
      <c r="C26" s="5">
        <v>5923</v>
      </c>
      <c r="D26" s="5">
        <v>2022</v>
      </c>
      <c r="E26" s="5" t="s">
        <v>37</v>
      </c>
      <c r="F26" s="5" t="s">
        <v>25</v>
      </c>
      <c r="G26" s="5" t="s">
        <v>30</v>
      </c>
      <c r="H26" s="5">
        <v>5000</v>
      </c>
      <c r="I26" s="6">
        <v>44957</v>
      </c>
      <c r="J26" s="5"/>
      <c r="K26" s="5"/>
    </row>
    <row r="27" spans="1:11" x14ac:dyDescent="0.25">
      <c r="A27" s="5">
        <f t="shared" si="0"/>
        <v>26</v>
      </c>
      <c r="B27" s="5" t="s">
        <v>12</v>
      </c>
      <c r="C27" s="5">
        <v>6707</v>
      </c>
      <c r="D27" s="5">
        <v>2022</v>
      </c>
      <c r="E27" s="5" t="s">
        <v>37</v>
      </c>
      <c r="F27" s="5" t="s">
        <v>25</v>
      </c>
      <c r="G27" s="5" t="s">
        <v>27</v>
      </c>
      <c r="H27" s="5">
        <v>5000</v>
      </c>
      <c r="I27" s="6">
        <v>44957</v>
      </c>
      <c r="J27" s="5"/>
      <c r="K27" s="5"/>
    </row>
    <row r="28" spans="1:11" x14ac:dyDescent="0.25">
      <c r="A28" s="5">
        <f t="shared" si="0"/>
        <v>27</v>
      </c>
      <c r="B28" s="5" t="s">
        <v>12</v>
      </c>
      <c r="C28" s="5">
        <v>10032</v>
      </c>
      <c r="D28" s="5">
        <v>2022</v>
      </c>
      <c r="E28" s="5" t="s">
        <v>37</v>
      </c>
      <c r="F28" s="5" t="s">
        <v>25</v>
      </c>
      <c r="G28" s="5" t="s">
        <v>31</v>
      </c>
      <c r="H28" s="5">
        <v>5000</v>
      </c>
      <c r="I28" s="6">
        <v>44957</v>
      </c>
      <c r="J28" s="5"/>
      <c r="K28" s="5"/>
    </row>
    <row r="29" spans="1:11" x14ac:dyDescent="0.25">
      <c r="A29" s="5">
        <f t="shared" si="0"/>
        <v>28</v>
      </c>
      <c r="B29" s="5" t="s">
        <v>39</v>
      </c>
      <c r="C29" s="5">
        <v>10196</v>
      </c>
      <c r="D29" s="5">
        <v>2022</v>
      </c>
      <c r="E29" s="5" t="s">
        <v>37</v>
      </c>
      <c r="F29" s="5" t="s">
        <v>13</v>
      </c>
      <c r="G29" s="5" t="s">
        <v>29</v>
      </c>
      <c r="H29" s="5">
        <v>10000</v>
      </c>
      <c r="I29" s="6">
        <v>44957</v>
      </c>
      <c r="J29" s="5"/>
      <c r="K29" s="5"/>
    </row>
    <row r="30" spans="1:11" x14ac:dyDescent="0.25">
      <c r="A30" s="5">
        <f t="shared" si="0"/>
        <v>29</v>
      </c>
      <c r="B30" s="5" t="s">
        <v>12</v>
      </c>
      <c r="C30" s="5">
        <v>11572</v>
      </c>
      <c r="D30" s="5">
        <v>2022</v>
      </c>
      <c r="E30" s="5" t="s">
        <v>37</v>
      </c>
      <c r="F30" s="5" t="s">
        <v>25</v>
      </c>
      <c r="G30" s="5" t="s">
        <v>16</v>
      </c>
      <c r="H30" s="5">
        <v>5000</v>
      </c>
      <c r="I30" s="6">
        <v>44957</v>
      </c>
      <c r="J30" s="5"/>
      <c r="K30" s="5"/>
    </row>
    <row r="31" spans="1:11" x14ac:dyDescent="0.25">
      <c r="A31" s="5">
        <f t="shared" si="0"/>
        <v>30</v>
      </c>
      <c r="B31" s="5" t="s">
        <v>12</v>
      </c>
      <c r="C31" s="5">
        <v>12417</v>
      </c>
      <c r="D31" s="5">
        <v>2022</v>
      </c>
      <c r="E31" s="5" t="s">
        <v>37</v>
      </c>
      <c r="F31" s="5" t="s">
        <v>25</v>
      </c>
      <c r="G31" s="5" t="s">
        <v>29</v>
      </c>
      <c r="H31" s="5">
        <v>5000</v>
      </c>
      <c r="I31" s="6">
        <v>44957</v>
      </c>
      <c r="J31" s="5"/>
      <c r="K31" s="5"/>
    </row>
    <row r="32" spans="1:11" x14ac:dyDescent="0.25">
      <c r="A32" s="5">
        <f t="shared" si="0"/>
        <v>31</v>
      </c>
      <c r="B32" s="5" t="s">
        <v>12</v>
      </c>
      <c r="C32" s="5">
        <v>17923</v>
      </c>
      <c r="D32" s="5">
        <v>2022</v>
      </c>
      <c r="E32" s="5" t="s">
        <v>37</v>
      </c>
      <c r="F32" s="5" t="s">
        <v>25</v>
      </c>
      <c r="G32" s="5" t="s">
        <v>15</v>
      </c>
      <c r="H32" s="5">
        <v>5000</v>
      </c>
      <c r="I32" s="6">
        <v>44957</v>
      </c>
      <c r="J32" s="5"/>
      <c r="K32" s="5"/>
    </row>
    <row r="33" spans="1:11" x14ac:dyDescent="0.25">
      <c r="A33" s="5">
        <f t="shared" si="0"/>
        <v>32</v>
      </c>
      <c r="B33" s="5" t="s">
        <v>12</v>
      </c>
      <c r="C33" s="5">
        <v>22515</v>
      </c>
      <c r="D33" s="5">
        <v>2022</v>
      </c>
      <c r="E33" s="5" t="s">
        <v>37</v>
      </c>
      <c r="F33" s="5" t="s">
        <v>25</v>
      </c>
      <c r="G33" s="5" t="s">
        <v>20</v>
      </c>
      <c r="H33" s="5">
        <v>5000</v>
      </c>
      <c r="I33" s="6">
        <v>44957</v>
      </c>
      <c r="J33" s="5"/>
      <c r="K33" s="5"/>
    </row>
    <row r="34" spans="1:11" x14ac:dyDescent="0.25">
      <c r="A34" s="5">
        <f t="shared" si="0"/>
        <v>33</v>
      </c>
      <c r="B34" s="5" t="s">
        <v>12</v>
      </c>
      <c r="C34" s="5">
        <v>28098</v>
      </c>
      <c r="D34" s="5">
        <v>2022</v>
      </c>
      <c r="E34" s="5" t="s">
        <v>37</v>
      </c>
      <c r="F34" s="5" t="s">
        <v>25</v>
      </c>
      <c r="G34" s="5" t="s">
        <v>33</v>
      </c>
      <c r="H34" s="5">
        <v>5000</v>
      </c>
      <c r="I34" s="6">
        <v>44957</v>
      </c>
      <c r="J34" s="5"/>
      <c r="K34" s="5"/>
    </row>
    <row r="35" spans="1:11" x14ac:dyDescent="0.25">
      <c r="A35" s="5">
        <f t="shared" si="0"/>
        <v>34</v>
      </c>
      <c r="B35" s="5" t="s">
        <v>12</v>
      </c>
      <c r="C35" s="5">
        <v>28560</v>
      </c>
      <c r="D35" s="5">
        <v>2022</v>
      </c>
      <c r="E35" s="5" t="s">
        <v>37</v>
      </c>
      <c r="F35" s="5" t="s">
        <v>25</v>
      </c>
      <c r="G35" s="5" t="s">
        <v>33</v>
      </c>
      <c r="H35" s="5">
        <v>5000</v>
      </c>
      <c r="I35" s="6">
        <v>44957</v>
      </c>
      <c r="J35" s="5"/>
      <c r="K35" s="5"/>
    </row>
    <row r="36" spans="1:11" x14ac:dyDescent="0.25">
      <c r="A36" s="5">
        <f t="shared" si="0"/>
        <v>35</v>
      </c>
      <c r="B36" s="5" t="s">
        <v>12</v>
      </c>
      <c r="C36" s="5">
        <v>32517</v>
      </c>
      <c r="D36" s="5">
        <v>2022</v>
      </c>
      <c r="E36" s="5" t="s">
        <v>37</v>
      </c>
      <c r="F36" s="5" t="s">
        <v>25</v>
      </c>
      <c r="G36" s="5" t="s">
        <v>22</v>
      </c>
      <c r="H36" s="5">
        <v>5000</v>
      </c>
      <c r="I36" s="6">
        <v>44957</v>
      </c>
      <c r="J36" s="5"/>
      <c r="K36" s="5"/>
    </row>
    <row r="37" spans="1:11" x14ac:dyDescent="0.25">
      <c r="A37" s="5">
        <f t="shared" si="0"/>
        <v>36</v>
      </c>
      <c r="B37" s="5" t="s">
        <v>12</v>
      </c>
      <c r="C37" s="5">
        <v>33395</v>
      </c>
      <c r="D37" s="5">
        <v>2022</v>
      </c>
      <c r="E37" s="5" t="s">
        <v>37</v>
      </c>
      <c r="F37" s="5" t="s">
        <v>25</v>
      </c>
      <c r="G37" s="5" t="s">
        <v>16</v>
      </c>
      <c r="H37" s="5">
        <v>5000</v>
      </c>
      <c r="I37" s="6">
        <v>44957</v>
      </c>
      <c r="J37" s="5"/>
      <c r="K37" s="5"/>
    </row>
    <row r="38" spans="1:11" x14ac:dyDescent="0.25">
      <c r="A38" s="5">
        <f t="shared" si="0"/>
        <v>37</v>
      </c>
      <c r="B38" s="5" t="s">
        <v>12</v>
      </c>
      <c r="C38" s="5">
        <v>34678</v>
      </c>
      <c r="D38" s="5">
        <v>2022</v>
      </c>
      <c r="E38" s="5" t="s">
        <v>37</v>
      </c>
      <c r="F38" s="5" t="s">
        <v>13</v>
      </c>
      <c r="G38" s="5" t="s">
        <v>32</v>
      </c>
      <c r="H38" s="5">
        <v>10000</v>
      </c>
      <c r="I38" s="6">
        <v>44957</v>
      </c>
      <c r="J38" s="5"/>
      <c r="K38" s="5"/>
    </row>
    <row r="39" spans="1:11" x14ac:dyDescent="0.25">
      <c r="A39" s="5">
        <f t="shared" si="0"/>
        <v>38</v>
      </c>
      <c r="B39" s="5" t="s">
        <v>12</v>
      </c>
      <c r="C39" s="5">
        <v>34786</v>
      </c>
      <c r="D39" s="5">
        <v>2022</v>
      </c>
      <c r="E39" s="5" t="s">
        <v>37</v>
      </c>
      <c r="F39" s="5" t="s">
        <v>14</v>
      </c>
      <c r="G39" s="5" t="s">
        <v>49</v>
      </c>
      <c r="H39" s="5">
        <v>10000</v>
      </c>
      <c r="I39" s="6">
        <v>44957</v>
      </c>
      <c r="J39" s="5"/>
      <c r="K39" s="5"/>
    </row>
    <row r="40" spans="1:11" x14ac:dyDescent="0.25">
      <c r="A40" s="5">
        <f t="shared" si="0"/>
        <v>39</v>
      </c>
      <c r="B40" s="5" t="s">
        <v>12</v>
      </c>
      <c r="C40" s="5">
        <v>39361</v>
      </c>
      <c r="D40" s="5">
        <v>2022</v>
      </c>
      <c r="E40" s="5" t="s">
        <v>37</v>
      </c>
      <c r="F40" s="5" t="s">
        <v>25</v>
      </c>
      <c r="G40" s="5" t="s">
        <v>16</v>
      </c>
      <c r="H40" s="5">
        <v>5000</v>
      </c>
      <c r="I40" s="6">
        <v>44957</v>
      </c>
      <c r="J40" s="5"/>
      <c r="K40" s="5"/>
    </row>
    <row r="41" spans="1:11" x14ac:dyDescent="0.25">
      <c r="A41" s="5">
        <f t="shared" si="0"/>
        <v>40</v>
      </c>
      <c r="B41" s="5" t="s">
        <v>12</v>
      </c>
      <c r="C41" s="5">
        <v>39655</v>
      </c>
      <c r="D41" s="5">
        <v>2022</v>
      </c>
      <c r="E41" s="5" t="s">
        <v>37</v>
      </c>
      <c r="F41" s="5" t="s">
        <v>14</v>
      </c>
      <c r="G41" s="5" t="s">
        <v>19</v>
      </c>
      <c r="H41" s="5">
        <v>10000</v>
      </c>
      <c r="I41" s="6">
        <v>44957</v>
      </c>
      <c r="J41" s="5"/>
      <c r="K41" s="5"/>
    </row>
    <row r="42" spans="1:11" x14ac:dyDescent="0.25">
      <c r="A42" s="5">
        <f t="shared" si="0"/>
        <v>41</v>
      </c>
      <c r="B42" s="5" t="s">
        <v>12</v>
      </c>
      <c r="C42" s="5">
        <v>41549</v>
      </c>
      <c r="D42" s="5">
        <v>2022</v>
      </c>
      <c r="E42" s="5" t="s">
        <v>37</v>
      </c>
      <c r="F42" s="5" t="s">
        <v>13</v>
      </c>
      <c r="G42" s="5" t="s">
        <v>31</v>
      </c>
      <c r="H42" s="5">
        <v>10000</v>
      </c>
      <c r="I42" s="6">
        <v>44957</v>
      </c>
      <c r="J42" s="5"/>
      <c r="K42" s="5"/>
    </row>
    <row r="43" spans="1:11" x14ac:dyDescent="0.25">
      <c r="A43" s="5">
        <f t="shared" si="0"/>
        <v>42</v>
      </c>
      <c r="B43" s="5" t="s">
        <v>12</v>
      </c>
      <c r="C43" s="5">
        <v>41692</v>
      </c>
      <c r="D43" s="5">
        <v>2022</v>
      </c>
      <c r="E43" s="5" t="s">
        <v>37</v>
      </c>
      <c r="F43" s="5" t="s">
        <v>25</v>
      </c>
      <c r="G43" s="5" t="s">
        <v>27</v>
      </c>
      <c r="H43" s="5">
        <v>5000</v>
      </c>
      <c r="I43" s="6">
        <v>44957</v>
      </c>
      <c r="J43" s="5"/>
      <c r="K43" s="5"/>
    </row>
    <row r="44" spans="1:11" x14ac:dyDescent="0.25">
      <c r="A44" s="5">
        <f t="shared" si="0"/>
        <v>43</v>
      </c>
      <c r="B44" s="5" t="s">
        <v>12</v>
      </c>
      <c r="C44" s="5">
        <v>42916</v>
      </c>
      <c r="D44" s="5">
        <v>2022</v>
      </c>
      <c r="E44" s="5" t="s">
        <v>37</v>
      </c>
      <c r="F44" s="5" t="s">
        <v>25</v>
      </c>
      <c r="G44" s="5" t="s">
        <v>20</v>
      </c>
      <c r="H44" s="5">
        <v>5000</v>
      </c>
      <c r="I44" s="6">
        <v>44957</v>
      </c>
      <c r="J44" s="5"/>
      <c r="K44" s="5"/>
    </row>
    <row r="45" spans="1:11" x14ac:dyDescent="0.25">
      <c r="A45" s="5">
        <f t="shared" si="0"/>
        <v>44</v>
      </c>
      <c r="B45" s="5" t="s">
        <v>12</v>
      </c>
      <c r="C45" s="5">
        <v>42916</v>
      </c>
      <c r="D45" s="5">
        <v>2022</v>
      </c>
      <c r="E45" s="5" t="s">
        <v>37</v>
      </c>
      <c r="F45" s="5" t="s">
        <v>13</v>
      </c>
      <c r="G45" s="5" t="s">
        <v>20</v>
      </c>
      <c r="H45" s="5">
        <v>10000</v>
      </c>
      <c r="I45" s="6">
        <v>44957</v>
      </c>
      <c r="J45" s="5"/>
      <c r="K45" s="5"/>
    </row>
    <row r="46" spans="1:11" x14ac:dyDescent="0.25">
      <c r="A46" s="5">
        <f t="shared" si="0"/>
        <v>45</v>
      </c>
      <c r="B46" s="5" t="s">
        <v>12</v>
      </c>
      <c r="C46" s="5">
        <v>43287</v>
      </c>
      <c r="D46" s="5">
        <v>2022</v>
      </c>
      <c r="E46" s="5" t="s">
        <v>37</v>
      </c>
      <c r="F46" s="5" t="s">
        <v>25</v>
      </c>
      <c r="G46" s="5" t="s">
        <v>20</v>
      </c>
      <c r="H46" s="5">
        <v>5000</v>
      </c>
      <c r="I46" s="6">
        <v>44957</v>
      </c>
      <c r="J46" s="5"/>
      <c r="K46" s="5"/>
    </row>
    <row r="47" spans="1:11" x14ac:dyDescent="0.25">
      <c r="A47" s="5">
        <f t="shared" si="0"/>
        <v>46</v>
      </c>
      <c r="B47" s="5" t="s">
        <v>12</v>
      </c>
      <c r="C47" s="5">
        <v>43287</v>
      </c>
      <c r="D47" s="5">
        <v>2022</v>
      </c>
      <c r="E47" s="5" t="s">
        <v>37</v>
      </c>
      <c r="F47" s="5" t="s">
        <v>13</v>
      </c>
      <c r="G47" s="5" t="s">
        <v>20</v>
      </c>
      <c r="H47" s="5">
        <v>10000</v>
      </c>
      <c r="I47" s="6">
        <v>44957</v>
      </c>
      <c r="J47" s="5"/>
      <c r="K47" s="5"/>
    </row>
    <row r="48" spans="1:11" x14ac:dyDescent="0.25">
      <c r="A48" s="5">
        <f t="shared" si="0"/>
        <v>47</v>
      </c>
      <c r="B48" s="5" t="s">
        <v>12</v>
      </c>
      <c r="C48" s="5">
        <v>43556</v>
      </c>
      <c r="D48" s="5">
        <v>2022</v>
      </c>
      <c r="E48" s="5" t="s">
        <v>37</v>
      </c>
      <c r="F48" s="5" t="s">
        <v>13</v>
      </c>
      <c r="G48" s="5" t="s">
        <v>22</v>
      </c>
      <c r="H48" s="5">
        <v>10000</v>
      </c>
      <c r="I48" s="6">
        <v>44957</v>
      </c>
      <c r="J48" s="5"/>
      <c r="K48" s="5"/>
    </row>
    <row r="49" spans="1:11" x14ac:dyDescent="0.25">
      <c r="A49" s="5">
        <f t="shared" si="0"/>
        <v>48</v>
      </c>
      <c r="B49" s="5" t="s">
        <v>12</v>
      </c>
      <c r="C49" s="5">
        <v>43653</v>
      </c>
      <c r="D49" s="5">
        <v>2022</v>
      </c>
      <c r="E49" s="5" t="s">
        <v>37</v>
      </c>
      <c r="F49" s="5" t="s">
        <v>14</v>
      </c>
      <c r="G49" s="5" t="s">
        <v>23</v>
      </c>
      <c r="H49" s="5">
        <v>10000</v>
      </c>
      <c r="I49" s="6">
        <v>44957</v>
      </c>
      <c r="J49" s="5"/>
      <c r="K49" s="5"/>
    </row>
    <row r="50" spans="1:11" x14ac:dyDescent="0.25">
      <c r="A50" s="5">
        <f t="shared" si="0"/>
        <v>49</v>
      </c>
      <c r="B50" s="5" t="s">
        <v>12</v>
      </c>
      <c r="C50" s="5">
        <v>43764</v>
      </c>
      <c r="D50" s="5">
        <v>2022</v>
      </c>
      <c r="E50" s="5" t="s">
        <v>37</v>
      </c>
      <c r="F50" s="5" t="s">
        <v>13</v>
      </c>
      <c r="G50" s="5" t="s">
        <v>23</v>
      </c>
      <c r="H50" s="5">
        <v>10000</v>
      </c>
      <c r="I50" s="6">
        <v>44957</v>
      </c>
      <c r="J50" s="5"/>
      <c r="K50" s="5"/>
    </row>
    <row r="51" spans="1:11" x14ac:dyDescent="0.25">
      <c r="A51" s="5">
        <f t="shared" si="0"/>
        <v>50</v>
      </c>
      <c r="B51" s="5" t="s">
        <v>12</v>
      </c>
      <c r="C51" s="5">
        <v>44100</v>
      </c>
      <c r="D51" s="5">
        <v>2022</v>
      </c>
      <c r="E51" s="5" t="s">
        <v>37</v>
      </c>
      <c r="F51" s="5" t="s">
        <v>25</v>
      </c>
      <c r="G51" s="5" t="s">
        <v>29</v>
      </c>
      <c r="H51" s="5">
        <v>5000</v>
      </c>
      <c r="I51" s="6">
        <v>44957</v>
      </c>
      <c r="J51" s="5"/>
      <c r="K51" s="5"/>
    </row>
    <row r="52" spans="1:11" x14ac:dyDescent="0.25">
      <c r="A52" s="5">
        <f t="shared" si="0"/>
        <v>51</v>
      </c>
      <c r="B52" s="5" t="s">
        <v>12</v>
      </c>
      <c r="C52" s="5">
        <v>44484</v>
      </c>
      <c r="D52" s="5">
        <v>2022</v>
      </c>
      <c r="E52" s="5" t="s">
        <v>37</v>
      </c>
      <c r="F52" s="5" t="s">
        <v>25</v>
      </c>
      <c r="G52" s="5" t="s">
        <v>17</v>
      </c>
      <c r="H52" s="5">
        <v>5000</v>
      </c>
      <c r="I52" s="6">
        <v>44957</v>
      </c>
      <c r="J52" s="5"/>
      <c r="K52" s="5"/>
    </row>
    <row r="53" spans="1:11" x14ac:dyDescent="0.25">
      <c r="A53" s="5">
        <f t="shared" si="0"/>
        <v>52</v>
      </c>
      <c r="B53" s="5" t="s">
        <v>12</v>
      </c>
      <c r="C53" s="5">
        <v>44516</v>
      </c>
      <c r="D53" s="5">
        <v>2022</v>
      </c>
      <c r="E53" s="5" t="s">
        <v>37</v>
      </c>
      <c r="F53" s="5" t="s">
        <v>13</v>
      </c>
      <c r="G53" s="5" t="s">
        <v>33</v>
      </c>
      <c r="H53" s="5">
        <v>10000</v>
      </c>
      <c r="I53" s="6">
        <v>44957</v>
      </c>
      <c r="J53" s="5"/>
      <c r="K53" s="5"/>
    </row>
    <row r="54" spans="1:11" x14ac:dyDescent="0.25">
      <c r="A54" s="5">
        <f t="shared" si="0"/>
        <v>53</v>
      </c>
      <c r="B54" s="5" t="s">
        <v>12</v>
      </c>
      <c r="C54" s="5">
        <v>44561</v>
      </c>
      <c r="D54" s="5">
        <v>2022</v>
      </c>
      <c r="E54" s="5" t="s">
        <v>37</v>
      </c>
      <c r="F54" s="5" t="s">
        <v>14</v>
      </c>
      <c r="G54" s="5" t="s">
        <v>21</v>
      </c>
      <c r="H54" s="5">
        <v>10000</v>
      </c>
      <c r="I54" s="6">
        <v>44957</v>
      </c>
      <c r="J54" s="5"/>
      <c r="K54" s="5"/>
    </row>
    <row r="55" spans="1:11" x14ac:dyDescent="0.25">
      <c r="A55" s="5">
        <f t="shared" si="0"/>
        <v>54</v>
      </c>
      <c r="B55" s="5" t="s">
        <v>12</v>
      </c>
      <c r="C55" s="5">
        <v>44565</v>
      </c>
      <c r="D55" s="5">
        <v>2022</v>
      </c>
      <c r="E55" s="5" t="s">
        <v>37</v>
      </c>
      <c r="F55" s="5" t="s">
        <v>14</v>
      </c>
      <c r="G55" s="5" t="s">
        <v>19</v>
      </c>
      <c r="H55" s="5">
        <v>10000</v>
      </c>
      <c r="I55" s="6">
        <v>44957</v>
      </c>
      <c r="J55" s="5"/>
      <c r="K55" s="5"/>
    </row>
    <row r="56" spans="1:11" x14ac:dyDescent="0.25">
      <c r="A56" s="5">
        <f t="shared" si="0"/>
        <v>55</v>
      </c>
      <c r="B56" s="5" t="s">
        <v>12</v>
      </c>
      <c r="C56" s="5">
        <v>44778</v>
      </c>
      <c r="D56" s="5">
        <v>2022</v>
      </c>
      <c r="E56" s="5" t="s">
        <v>37</v>
      </c>
      <c r="F56" s="5" t="s">
        <v>25</v>
      </c>
      <c r="G56" s="5" t="s">
        <v>23</v>
      </c>
      <c r="H56" s="5">
        <v>5000</v>
      </c>
      <c r="I56" s="6">
        <v>44957</v>
      </c>
      <c r="J56" s="5"/>
      <c r="K56" s="5"/>
    </row>
    <row r="57" spans="1:11" x14ac:dyDescent="0.25">
      <c r="A57" s="5">
        <f t="shared" si="0"/>
        <v>56</v>
      </c>
      <c r="B57" s="5" t="s">
        <v>12</v>
      </c>
      <c r="C57" s="5">
        <v>45213</v>
      </c>
      <c r="D57" s="5">
        <v>2022</v>
      </c>
      <c r="E57" s="5" t="s">
        <v>37</v>
      </c>
      <c r="F57" s="5" t="s">
        <v>25</v>
      </c>
      <c r="G57" s="5" t="s">
        <v>16</v>
      </c>
      <c r="H57" s="5">
        <v>5000</v>
      </c>
      <c r="I57" s="6">
        <v>44957</v>
      </c>
      <c r="J57" s="5"/>
      <c r="K57" s="5"/>
    </row>
    <row r="58" spans="1:11" x14ac:dyDescent="0.25">
      <c r="A58" s="5">
        <f t="shared" si="0"/>
        <v>57</v>
      </c>
      <c r="B58" s="5" t="s">
        <v>12</v>
      </c>
      <c r="C58" s="5">
        <v>46379</v>
      </c>
      <c r="D58" s="5">
        <v>2022</v>
      </c>
      <c r="E58" s="5" t="s">
        <v>37</v>
      </c>
      <c r="F58" s="5" t="s">
        <v>25</v>
      </c>
      <c r="G58" s="5" t="s">
        <v>21</v>
      </c>
      <c r="H58" s="5">
        <v>5000</v>
      </c>
      <c r="I58" s="6">
        <v>44957</v>
      </c>
      <c r="J58" s="5"/>
      <c r="K58" s="5"/>
    </row>
    <row r="59" spans="1:11" x14ac:dyDescent="0.25">
      <c r="A59" s="5">
        <f t="shared" si="0"/>
        <v>58</v>
      </c>
      <c r="B59" s="5" t="s">
        <v>12</v>
      </c>
      <c r="C59" s="5">
        <v>46442</v>
      </c>
      <c r="D59" s="5">
        <v>2022</v>
      </c>
      <c r="E59" s="5" t="s">
        <v>37</v>
      </c>
      <c r="F59" s="5" t="s">
        <v>13</v>
      </c>
      <c r="G59" s="5" t="s">
        <v>33</v>
      </c>
      <c r="H59" s="5">
        <v>10000</v>
      </c>
      <c r="I59" s="6">
        <v>44957</v>
      </c>
      <c r="J59" s="5"/>
      <c r="K59" s="5"/>
    </row>
    <row r="60" spans="1:11" x14ac:dyDescent="0.25">
      <c r="A60" s="5">
        <f t="shared" si="0"/>
        <v>59</v>
      </c>
      <c r="B60" s="5" t="s">
        <v>12</v>
      </c>
      <c r="C60" s="5">
        <v>46832</v>
      </c>
      <c r="D60" s="5">
        <v>2022</v>
      </c>
      <c r="E60" s="5" t="s">
        <v>37</v>
      </c>
      <c r="F60" s="5" t="s">
        <v>25</v>
      </c>
      <c r="G60" s="5" t="s">
        <v>22</v>
      </c>
      <c r="H60" s="5">
        <v>5000</v>
      </c>
      <c r="I60" s="6">
        <v>44957</v>
      </c>
      <c r="J60" s="5"/>
      <c r="K60" s="5"/>
    </row>
    <row r="61" spans="1:11" x14ac:dyDescent="0.25">
      <c r="A61" s="5">
        <f t="shared" si="0"/>
        <v>60</v>
      </c>
      <c r="B61" s="5" t="s">
        <v>12</v>
      </c>
      <c r="C61" s="5">
        <v>46887</v>
      </c>
      <c r="D61" s="5">
        <v>2022</v>
      </c>
      <c r="E61" s="5" t="s">
        <v>37</v>
      </c>
      <c r="F61" s="5" t="s">
        <v>13</v>
      </c>
      <c r="G61" s="5" t="s">
        <v>17</v>
      </c>
      <c r="H61" s="5">
        <v>10000</v>
      </c>
      <c r="I61" s="6">
        <v>44957</v>
      </c>
      <c r="J61" s="5"/>
      <c r="K61" s="5"/>
    </row>
    <row r="62" spans="1:11" x14ac:dyDescent="0.25">
      <c r="A62" s="5">
        <f t="shared" si="0"/>
        <v>61</v>
      </c>
      <c r="B62" s="5" t="s">
        <v>12</v>
      </c>
      <c r="C62" s="5">
        <v>46901</v>
      </c>
      <c r="D62" s="5">
        <v>2022</v>
      </c>
      <c r="E62" s="5" t="s">
        <v>37</v>
      </c>
      <c r="F62" s="5" t="s">
        <v>25</v>
      </c>
      <c r="G62" s="5" t="s">
        <v>22</v>
      </c>
      <c r="H62" s="5">
        <v>5000</v>
      </c>
      <c r="I62" s="6">
        <v>44957</v>
      </c>
      <c r="J62" s="5"/>
      <c r="K62" s="5"/>
    </row>
    <row r="63" spans="1:11" x14ac:dyDescent="0.25">
      <c r="A63" s="5">
        <f t="shared" si="0"/>
        <v>62</v>
      </c>
      <c r="B63" s="5" t="s">
        <v>12</v>
      </c>
      <c r="C63" s="5">
        <v>17</v>
      </c>
      <c r="D63" s="5">
        <v>2023</v>
      </c>
      <c r="E63" s="5" t="s">
        <v>37</v>
      </c>
      <c r="F63" s="5" t="s">
        <v>13</v>
      </c>
      <c r="G63" s="5" t="s">
        <v>21</v>
      </c>
      <c r="H63" s="5">
        <v>10000</v>
      </c>
      <c r="I63" s="6">
        <v>44957</v>
      </c>
      <c r="J63" s="5"/>
      <c r="K63" s="5"/>
    </row>
    <row r="64" spans="1:11" x14ac:dyDescent="0.25">
      <c r="A64" s="5">
        <f t="shared" si="0"/>
        <v>63</v>
      </c>
      <c r="B64" s="5" t="s">
        <v>12</v>
      </c>
      <c r="C64" s="5">
        <v>200</v>
      </c>
      <c r="D64" s="5">
        <v>2023</v>
      </c>
      <c r="E64" s="5" t="s">
        <v>37</v>
      </c>
      <c r="F64" s="5" t="s">
        <v>25</v>
      </c>
      <c r="G64" s="5" t="s">
        <v>20</v>
      </c>
      <c r="H64" s="5">
        <v>5000</v>
      </c>
      <c r="I64" s="6">
        <v>44957</v>
      </c>
      <c r="J64" s="5"/>
      <c r="K64" s="5"/>
    </row>
    <row r="65" spans="1:11" x14ac:dyDescent="0.25">
      <c r="A65" s="5">
        <f t="shared" si="0"/>
        <v>64</v>
      </c>
      <c r="B65" s="5" t="s">
        <v>12</v>
      </c>
      <c r="C65" s="5">
        <v>448</v>
      </c>
      <c r="D65" s="5">
        <v>2023</v>
      </c>
      <c r="E65" s="5" t="s">
        <v>37</v>
      </c>
      <c r="F65" s="5" t="s">
        <v>25</v>
      </c>
      <c r="G65" s="5" t="s">
        <v>23</v>
      </c>
      <c r="H65" s="5">
        <v>5000</v>
      </c>
      <c r="I65" s="6">
        <v>44957</v>
      </c>
      <c r="J65" s="5"/>
      <c r="K65" s="5"/>
    </row>
    <row r="66" spans="1:11" x14ac:dyDescent="0.25">
      <c r="A66" s="5">
        <f t="shared" si="0"/>
        <v>65</v>
      </c>
      <c r="B66" s="5" t="s">
        <v>12</v>
      </c>
      <c r="C66" s="5">
        <v>458</v>
      </c>
      <c r="D66" s="5">
        <v>2023</v>
      </c>
      <c r="E66" s="5" t="s">
        <v>37</v>
      </c>
      <c r="F66" s="5" t="s">
        <v>25</v>
      </c>
      <c r="G66" s="5" t="s">
        <v>17</v>
      </c>
      <c r="H66" s="5">
        <v>5000</v>
      </c>
      <c r="I66" s="6">
        <v>44957</v>
      </c>
      <c r="J66" s="5"/>
      <c r="K66" s="5"/>
    </row>
    <row r="67" spans="1:11" x14ac:dyDescent="0.25">
      <c r="A67" s="5">
        <f t="shared" si="0"/>
        <v>66</v>
      </c>
      <c r="B67" s="5" t="s">
        <v>12</v>
      </c>
      <c r="C67" s="5">
        <v>459</v>
      </c>
      <c r="D67" s="5">
        <v>2023</v>
      </c>
      <c r="E67" s="5" t="s">
        <v>37</v>
      </c>
      <c r="F67" s="5" t="s">
        <v>25</v>
      </c>
      <c r="G67" s="5" t="s">
        <v>17</v>
      </c>
      <c r="H67" s="5">
        <v>5000</v>
      </c>
      <c r="I67" s="6">
        <v>44957</v>
      </c>
      <c r="J67" s="5"/>
      <c r="K67" s="5"/>
    </row>
    <row r="68" spans="1:11" x14ac:dyDescent="0.25">
      <c r="A68" s="5">
        <f t="shared" ref="A68:A131" si="1">A67+1</f>
        <v>67</v>
      </c>
      <c r="B68" s="5" t="s">
        <v>12</v>
      </c>
      <c r="C68" s="5">
        <v>463</v>
      </c>
      <c r="D68" s="5">
        <v>2023</v>
      </c>
      <c r="E68" s="5" t="s">
        <v>37</v>
      </c>
      <c r="F68" s="5" t="s">
        <v>25</v>
      </c>
      <c r="G68" s="5" t="s">
        <v>17</v>
      </c>
      <c r="H68" s="5">
        <v>5000</v>
      </c>
      <c r="I68" s="6">
        <v>44957</v>
      </c>
      <c r="J68" s="5"/>
      <c r="K68" s="5"/>
    </row>
    <row r="69" spans="1:11" x14ac:dyDescent="0.25">
      <c r="A69" s="5">
        <f t="shared" si="1"/>
        <v>68</v>
      </c>
      <c r="B69" s="5" t="s">
        <v>12</v>
      </c>
      <c r="C69" s="5">
        <v>527</v>
      </c>
      <c r="D69" s="5">
        <v>2023</v>
      </c>
      <c r="E69" s="5" t="s">
        <v>37</v>
      </c>
      <c r="F69" s="5" t="s">
        <v>25</v>
      </c>
      <c r="G69" s="5" t="s">
        <v>20</v>
      </c>
      <c r="H69" s="5">
        <v>5000</v>
      </c>
      <c r="I69" s="6">
        <v>44957</v>
      </c>
      <c r="J69" s="5"/>
      <c r="K69" s="5"/>
    </row>
    <row r="70" spans="1:11" x14ac:dyDescent="0.25">
      <c r="A70" s="5">
        <f t="shared" si="1"/>
        <v>69</v>
      </c>
      <c r="B70" s="5" t="s">
        <v>12</v>
      </c>
      <c r="C70" s="5">
        <v>613</v>
      </c>
      <c r="D70" s="5">
        <v>2023</v>
      </c>
      <c r="E70" s="5" t="s">
        <v>37</v>
      </c>
      <c r="F70" s="5" t="s">
        <v>25</v>
      </c>
      <c r="G70" s="8" t="s">
        <v>29</v>
      </c>
      <c r="H70" s="5">
        <v>5000</v>
      </c>
      <c r="I70" s="6">
        <v>44957</v>
      </c>
      <c r="J70" s="5"/>
      <c r="K70" s="5"/>
    </row>
    <row r="71" spans="1:11" x14ac:dyDescent="0.25">
      <c r="A71" s="5">
        <f t="shared" si="1"/>
        <v>70</v>
      </c>
      <c r="B71" s="5" t="s">
        <v>12</v>
      </c>
      <c r="C71" s="5">
        <v>755</v>
      </c>
      <c r="D71" s="5">
        <v>2023</v>
      </c>
      <c r="E71" s="5" t="s">
        <v>37</v>
      </c>
      <c r="F71" s="5" t="s">
        <v>25</v>
      </c>
      <c r="G71" s="5" t="s">
        <v>15</v>
      </c>
      <c r="H71" s="5">
        <v>5000</v>
      </c>
      <c r="I71" s="6">
        <v>44957</v>
      </c>
      <c r="J71" s="5"/>
      <c r="K71" s="5"/>
    </row>
    <row r="72" spans="1:11" x14ac:dyDescent="0.25">
      <c r="A72" s="5">
        <f t="shared" si="1"/>
        <v>71</v>
      </c>
      <c r="B72" s="5" t="s">
        <v>12</v>
      </c>
      <c r="C72" s="5">
        <v>816</v>
      </c>
      <c r="D72" s="5">
        <v>2023</v>
      </c>
      <c r="E72" s="5" t="s">
        <v>37</v>
      </c>
      <c r="F72" s="5" t="s">
        <v>25</v>
      </c>
      <c r="G72" s="5" t="s">
        <v>28</v>
      </c>
      <c r="H72" s="5">
        <v>5000</v>
      </c>
      <c r="I72" s="6">
        <v>44957</v>
      </c>
      <c r="J72" s="5"/>
      <c r="K72" s="5"/>
    </row>
    <row r="73" spans="1:11" x14ac:dyDescent="0.25">
      <c r="A73" s="5">
        <f t="shared" si="1"/>
        <v>72</v>
      </c>
      <c r="B73" s="5" t="s">
        <v>12</v>
      </c>
      <c r="C73" s="5">
        <v>842</v>
      </c>
      <c r="D73" s="5">
        <v>2023</v>
      </c>
      <c r="E73" s="5" t="s">
        <v>37</v>
      </c>
      <c r="F73" s="5" t="s">
        <v>25</v>
      </c>
      <c r="G73" s="5" t="s">
        <v>23</v>
      </c>
      <c r="H73" s="5">
        <v>5000</v>
      </c>
      <c r="I73" s="6">
        <v>44957</v>
      </c>
      <c r="J73" s="5"/>
      <c r="K73" s="5"/>
    </row>
    <row r="74" spans="1:11" x14ac:dyDescent="0.25">
      <c r="A74" s="5">
        <f t="shared" si="1"/>
        <v>73</v>
      </c>
      <c r="B74" s="5" t="s">
        <v>12</v>
      </c>
      <c r="C74" s="5">
        <v>865</v>
      </c>
      <c r="D74" s="5">
        <v>2023</v>
      </c>
      <c r="E74" s="5" t="s">
        <v>37</v>
      </c>
      <c r="F74" s="5" t="s">
        <v>25</v>
      </c>
      <c r="G74" s="5" t="s">
        <v>23</v>
      </c>
      <c r="H74" s="5">
        <v>5000</v>
      </c>
      <c r="I74" s="6">
        <v>44957</v>
      </c>
      <c r="J74" s="5"/>
      <c r="K74" s="5"/>
    </row>
    <row r="75" spans="1:11" x14ac:dyDescent="0.25">
      <c r="A75" s="5">
        <f t="shared" si="1"/>
        <v>74</v>
      </c>
      <c r="B75" s="5" t="s">
        <v>12</v>
      </c>
      <c r="C75" s="5">
        <v>888</v>
      </c>
      <c r="D75" s="5">
        <v>2023</v>
      </c>
      <c r="E75" s="5" t="s">
        <v>37</v>
      </c>
      <c r="F75" s="5" t="s">
        <v>25</v>
      </c>
      <c r="G75" s="5" t="s">
        <v>18</v>
      </c>
      <c r="H75" s="5">
        <v>5000</v>
      </c>
      <c r="I75" s="6">
        <v>44957</v>
      </c>
      <c r="J75" s="5"/>
      <c r="K75" s="5"/>
    </row>
    <row r="76" spans="1:11" x14ac:dyDescent="0.25">
      <c r="A76" s="5">
        <f t="shared" si="1"/>
        <v>75</v>
      </c>
      <c r="B76" s="5" t="s">
        <v>12</v>
      </c>
      <c r="C76" s="5">
        <v>899</v>
      </c>
      <c r="D76" s="5">
        <v>2023</v>
      </c>
      <c r="E76" s="5" t="s">
        <v>37</v>
      </c>
      <c r="F76" s="5" t="s">
        <v>25</v>
      </c>
      <c r="G76" s="5" t="s">
        <v>23</v>
      </c>
      <c r="H76" s="5">
        <v>5000</v>
      </c>
      <c r="I76" s="6">
        <v>44957</v>
      </c>
      <c r="J76" s="5"/>
      <c r="K76" s="5"/>
    </row>
    <row r="77" spans="1:11" x14ac:dyDescent="0.25">
      <c r="A77" s="5">
        <f t="shared" si="1"/>
        <v>76</v>
      </c>
      <c r="B77" s="5" t="s">
        <v>12</v>
      </c>
      <c r="C77" s="5">
        <v>903</v>
      </c>
      <c r="D77" s="5">
        <v>2023</v>
      </c>
      <c r="E77" s="5" t="s">
        <v>37</v>
      </c>
      <c r="F77" s="5" t="s">
        <v>25</v>
      </c>
      <c r="G77" s="5" t="s">
        <v>23</v>
      </c>
      <c r="H77" s="5">
        <v>5000</v>
      </c>
      <c r="I77" s="6">
        <v>44957</v>
      </c>
      <c r="J77" s="5"/>
      <c r="K77" s="5"/>
    </row>
    <row r="78" spans="1:11" x14ac:dyDescent="0.25">
      <c r="A78" s="5">
        <f t="shared" si="1"/>
        <v>77</v>
      </c>
      <c r="B78" s="5" t="s">
        <v>12</v>
      </c>
      <c r="C78" s="5">
        <v>925</v>
      </c>
      <c r="D78" s="5">
        <v>2023</v>
      </c>
      <c r="E78" s="5" t="s">
        <v>37</v>
      </c>
      <c r="F78" s="5" t="s">
        <v>25</v>
      </c>
      <c r="G78" s="5" t="s">
        <v>21</v>
      </c>
      <c r="H78" s="5">
        <v>5000</v>
      </c>
      <c r="I78" s="6">
        <v>44957</v>
      </c>
      <c r="J78" s="5"/>
      <c r="K78" s="5"/>
    </row>
    <row r="79" spans="1:11" x14ac:dyDescent="0.25">
      <c r="A79" s="5">
        <f t="shared" si="1"/>
        <v>78</v>
      </c>
      <c r="B79" s="5" t="s">
        <v>12</v>
      </c>
      <c r="C79" s="5">
        <v>930</v>
      </c>
      <c r="D79" s="5">
        <v>2023</v>
      </c>
      <c r="E79" s="5" t="s">
        <v>37</v>
      </c>
      <c r="F79" s="5" t="s">
        <v>25</v>
      </c>
      <c r="G79" s="5" t="s">
        <v>16</v>
      </c>
      <c r="H79" s="5">
        <v>5000</v>
      </c>
      <c r="I79" s="6">
        <v>44957</v>
      </c>
      <c r="J79" s="5"/>
      <c r="K79" s="5"/>
    </row>
    <row r="80" spans="1:11" x14ac:dyDescent="0.25">
      <c r="A80" s="5">
        <f t="shared" si="1"/>
        <v>79</v>
      </c>
      <c r="B80" s="5" t="s">
        <v>12</v>
      </c>
      <c r="C80" s="5">
        <v>938</v>
      </c>
      <c r="D80" s="5">
        <v>2023</v>
      </c>
      <c r="E80" s="5" t="s">
        <v>37</v>
      </c>
      <c r="F80" s="5" t="s">
        <v>25</v>
      </c>
      <c r="G80" s="5" t="s">
        <v>19</v>
      </c>
      <c r="H80" s="5">
        <v>5000</v>
      </c>
      <c r="I80" s="6">
        <v>44957</v>
      </c>
      <c r="J80" s="5"/>
      <c r="K80" s="5"/>
    </row>
    <row r="81" spans="1:11" x14ac:dyDescent="0.25">
      <c r="A81" s="5">
        <f t="shared" si="1"/>
        <v>80</v>
      </c>
      <c r="B81" s="5" t="s">
        <v>12</v>
      </c>
      <c r="C81" s="5">
        <v>1480</v>
      </c>
      <c r="D81" s="5">
        <v>2023</v>
      </c>
      <c r="E81" s="5" t="s">
        <v>37</v>
      </c>
      <c r="F81" s="5" t="s">
        <v>25</v>
      </c>
      <c r="G81" s="5" t="s">
        <v>23</v>
      </c>
      <c r="H81" s="5">
        <v>5000</v>
      </c>
      <c r="I81" s="6">
        <v>44957</v>
      </c>
      <c r="J81" s="5"/>
      <c r="K81" s="5"/>
    </row>
    <row r="82" spans="1:11" x14ac:dyDescent="0.25">
      <c r="A82" s="5">
        <f t="shared" si="1"/>
        <v>81</v>
      </c>
      <c r="B82" s="5" t="s">
        <v>12</v>
      </c>
      <c r="C82" s="5">
        <v>1670</v>
      </c>
      <c r="D82" s="5">
        <v>2023</v>
      </c>
      <c r="E82" s="5" t="s">
        <v>37</v>
      </c>
      <c r="F82" s="5" t="s">
        <v>25</v>
      </c>
      <c r="G82" s="5" t="s">
        <v>17</v>
      </c>
      <c r="H82" s="5">
        <v>5000</v>
      </c>
      <c r="I82" s="6">
        <v>44957</v>
      </c>
      <c r="J82" s="5"/>
      <c r="K82" s="5"/>
    </row>
    <row r="83" spans="1:11" x14ac:dyDescent="0.25">
      <c r="A83" s="5">
        <f t="shared" si="1"/>
        <v>82</v>
      </c>
      <c r="B83" s="5" t="s">
        <v>12</v>
      </c>
      <c r="C83" s="5">
        <v>1725</v>
      </c>
      <c r="D83" s="5">
        <v>2023</v>
      </c>
      <c r="E83" s="5" t="s">
        <v>37</v>
      </c>
      <c r="F83" s="5" t="s">
        <v>25</v>
      </c>
      <c r="G83" s="5" t="s">
        <v>24</v>
      </c>
      <c r="H83" s="5">
        <v>5000</v>
      </c>
      <c r="I83" s="6">
        <v>44957</v>
      </c>
      <c r="J83" s="5"/>
      <c r="K83" s="5"/>
    </row>
    <row r="84" spans="1:11" x14ac:dyDescent="0.25">
      <c r="A84" s="5">
        <f t="shared" si="1"/>
        <v>83</v>
      </c>
      <c r="B84" s="5" t="s">
        <v>12</v>
      </c>
      <c r="C84" s="5">
        <v>1837</v>
      </c>
      <c r="D84" s="5">
        <v>2023</v>
      </c>
      <c r="E84" s="5" t="s">
        <v>37</v>
      </c>
      <c r="F84" s="5" t="s">
        <v>25</v>
      </c>
      <c r="G84" s="5" t="s">
        <v>23</v>
      </c>
      <c r="H84" s="5">
        <v>5000</v>
      </c>
      <c r="I84" s="6">
        <v>44957</v>
      </c>
      <c r="J84" s="5"/>
      <c r="K84" s="5"/>
    </row>
    <row r="85" spans="1:11" x14ac:dyDescent="0.25">
      <c r="A85" s="5">
        <f t="shared" si="1"/>
        <v>84</v>
      </c>
      <c r="B85" s="5" t="s">
        <v>12</v>
      </c>
      <c r="C85" s="5">
        <v>1842</v>
      </c>
      <c r="D85" s="5">
        <v>2023</v>
      </c>
      <c r="E85" s="5" t="s">
        <v>37</v>
      </c>
      <c r="F85" s="5" t="s">
        <v>25</v>
      </c>
      <c r="G85" s="5" t="s">
        <v>16</v>
      </c>
      <c r="H85" s="5">
        <v>5000</v>
      </c>
      <c r="I85" s="6">
        <v>44957</v>
      </c>
      <c r="J85" s="5"/>
      <c r="K85" s="5"/>
    </row>
    <row r="86" spans="1:11" x14ac:dyDescent="0.25">
      <c r="A86" s="5">
        <f t="shared" si="1"/>
        <v>85</v>
      </c>
      <c r="B86" s="5" t="s">
        <v>12</v>
      </c>
      <c r="C86" s="5">
        <v>1856</v>
      </c>
      <c r="D86" s="5">
        <v>2023</v>
      </c>
      <c r="E86" s="5" t="s">
        <v>37</v>
      </c>
      <c r="F86" s="5" t="s">
        <v>25</v>
      </c>
      <c r="G86" s="5" t="s">
        <v>23</v>
      </c>
      <c r="H86" s="5">
        <v>5000</v>
      </c>
      <c r="I86" s="6">
        <v>44957</v>
      </c>
      <c r="J86" s="5"/>
      <c r="K86" s="5"/>
    </row>
    <row r="87" spans="1:11" x14ac:dyDescent="0.25">
      <c r="A87" s="5">
        <f t="shared" si="1"/>
        <v>86</v>
      </c>
      <c r="B87" s="5" t="s">
        <v>12</v>
      </c>
      <c r="C87" s="5">
        <v>1871</v>
      </c>
      <c r="D87" s="5">
        <v>2023</v>
      </c>
      <c r="E87" s="5" t="s">
        <v>37</v>
      </c>
      <c r="F87" s="5" t="s">
        <v>25</v>
      </c>
      <c r="G87" s="8" t="s">
        <v>29</v>
      </c>
      <c r="H87" s="5">
        <v>5000</v>
      </c>
      <c r="I87" s="6">
        <v>44957</v>
      </c>
      <c r="J87" s="5"/>
      <c r="K87" s="5"/>
    </row>
    <row r="88" spans="1:11" x14ac:dyDescent="0.25">
      <c r="A88" s="5">
        <f t="shared" si="1"/>
        <v>87</v>
      </c>
      <c r="B88" s="5" t="s">
        <v>12</v>
      </c>
      <c r="C88" s="5">
        <v>1957</v>
      </c>
      <c r="D88" s="5">
        <v>2023</v>
      </c>
      <c r="E88" s="5" t="s">
        <v>37</v>
      </c>
      <c r="F88" s="5" t="s">
        <v>25</v>
      </c>
      <c r="G88" s="5" t="s">
        <v>23</v>
      </c>
      <c r="H88" s="5">
        <v>5000</v>
      </c>
      <c r="I88" s="6">
        <v>44957</v>
      </c>
      <c r="J88" s="5"/>
      <c r="K88" s="5"/>
    </row>
    <row r="89" spans="1:11" x14ac:dyDescent="0.25">
      <c r="A89" s="5">
        <f t="shared" si="1"/>
        <v>88</v>
      </c>
      <c r="B89" s="5" t="s">
        <v>12</v>
      </c>
      <c r="C89" s="5">
        <v>1960</v>
      </c>
      <c r="D89" s="5">
        <v>2023</v>
      </c>
      <c r="E89" s="5" t="s">
        <v>37</v>
      </c>
      <c r="F89" s="5" t="s">
        <v>25</v>
      </c>
      <c r="G89" s="5" t="s">
        <v>23</v>
      </c>
      <c r="H89" s="5">
        <v>5000</v>
      </c>
      <c r="I89" s="6">
        <v>44957</v>
      </c>
      <c r="J89" s="5"/>
      <c r="K89" s="5"/>
    </row>
    <row r="90" spans="1:11" x14ac:dyDescent="0.25">
      <c r="A90" s="5">
        <f t="shared" si="1"/>
        <v>89</v>
      </c>
      <c r="B90" s="5" t="s">
        <v>12</v>
      </c>
      <c r="C90" s="5">
        <v>1961</v>
      </c>
      <c r="D90" s="5">
        <v>2023</v>
      </c>
      <c r="E90" s="5" t="s">
        <v>37</v>
      </c>
      <c r="F90" s="5" t="s">
        <v>25</v>
      </c>
      <c r="G90" s="5" t="s">
        <v>23</v>
      </c>
      <c r="H90" s="5">
        <v>5000</v>
      </c>
      <c r="I90" s="6">
        <v>44957</v>
      </c>
      <c r="J90" s="5"/>
      <c r="K90" s="5"/>
    </row>
    <row r="91" spans="1:11" x14ac:dyDescent="0.25">
      <c r="A91" s="5">
        <f t="shared" si="1"/>
        <v>90</v>
      </c>
      <c r="B91" s="5" t="s">
        <v>12</v>
      </c>
      <c r="C91" s="5">
        <v>1974</v>
      </c>
      <c r="D91" s="5">
        <v>2023</v>
      </c>
      <c r="E91" s="5" t="s">
        <v>37</v>
      </c>
      <c r="F91" s="5" t="s">
        <v>25</v>
      </c>
      <c r="G91" s="5" t="s">
        <v>23</v>
      </c>
      <c r="H91" s="5">
        <v>5000</v>
      </c>
      <c r="I91" s="6">
        <v>44957</v>
      </c>
      <c r="J91" s="5"/>
      <c r="K91" s="5"/>
    </row>
    <row r="92" spans="1:11" x14ac:dyDescent="0.25">
      <c r="A92" s="5">
        <f t="shared" si="1"/>
        <v>91</v>
      </c>
      <c r="B92" s="5" t="s">
        <v>12</v>
      </c>
      <c r="C92" s="5">
        <v>1978</v>
      </c>
      <c r="D92" s="5">
        <v>2023</v>
      </c>
      <c r="E92" s="5" t="s">
        <v>37</v>
      </c>
      <c r="F92" s="5" t="s">
        <v>25</v>
      </c>
      <c r="G92" s="5" t="s">
        <v>23</v>
      </c>
      <c r="H92" s="5">
        <v>5000</v>
      </c>
      <c r="I92" s="6">
        <v>44957</v>
      </c>
      <c r="J92" s="5"/>
      <c r="K92" s="5"/>
    </row>
    <row r="93" spans="1:11" x14ac:dyDescent="0.25">
      <c r="A93" s="5">
        <f t="shared" si="1"/>
        <v>92</v>
      </c>
      <c r="B93" s="5" t="s">
        <v>12</v>
      </c>
      <c r="C93" s="5">
        <v>2029</v>
      </c>
      <c r="D93" s="5">
        <v>2023</v>
      </c>
      <c r="E93" s="5" t="s">
        <v>37</v>
      </c>
      <c r="F93" s="5" t="s">
        <v>25</v>
      </c>
      <c r="G93" s="5" t="s">
        <v>23</v>
      </c>
      <c r="H93" s="5">
        <v>5000</v>
      </c>
      <c r="I93" s="6">
        <v>44957</v>
      </c>
      <c r="J93" s="5"/>
      <c r="K93" s="5"/>
    </row>
    <row r="94" spans="1:11" x14ac:dyDescent="0.25">
      <c r="A94" s="5">
        <f t="shared" si="1"/>
        <v>93</v>
      </c>
      <c r="B94" s="5" t="s">
        <v>12</v>
      </c>
      <c r="C94" s="5">
        <v>2127</v>
      </c>
      <c r="D94" s="5">
        <v>2023</v>
      </c>
      <c r="E94" s="5" t="s">
        <v>37</v>
      </c>
      <c r="F94" s="5" t="s">
        <v>25</v>
      </c>
      <c r="G94" s="5" t="s">
        <v>16</v>
      </c>
      <c r="H94" s="5">
        <v>5000</v>
      </c>
      <c r="I94" s="6">
        <v>44957</v>
      </c>
      <c r="J94" s="5"/>
      <c r="K94" s="5"/>
    </row>
    <row r="95" spans="1:11" x14ac:dyDescent="0.25">
      <c r="A95" s="5">
        <f t="shared" si="1"/>
        <v>94</v>
      </c>
      <c r="B95" s="5" t="s">
        <v>12</v>
      </c>
      <c r="C95" s="5">
        <v>2179</v>
      </c>
      <c r="D95" s="5">
        <v>2023</v>
      </c>
      <c r="E95" s="5" t="s">
        <v>37</v>
      </c>
      <c r="F95" s="5" t="s">
        <v>25</v>
      </c>
      <c r="G95" s="5" t="s">
        <v>23</v>
      </c>
      <c r="H95" s="5">
        <v>5000</v>
      </c>
      <c r="I95" s="6">
        <v>44957</v>
      </c>
      <c r="J95" s="5"/>
      <c r="K95" s="5"/>
    </row>
    <row r="96" spans="1:11" x14ac:dyDescent="0.25">
      <c r="A96" s="5">
        <f t="shared" si="1"/>
        <v>95</v>
      </c>
      <c r="B96" s="5" t="s">
        <v>12</v>
      </c>
      <c r="C96" s="5">
        <v>2183</v>
      </c>
      <c r="D96" s="5">
        <v>2023</v>
      </c>
      <c r="E96" s="5" t="s">
        <v>37</v>
      </c>
      <c r="F96" s="5" t="s">
        <v>25</v>
      </c>
      <c r="G96" s="5" t="s">
        <v>23</v>
      </c>
      <c r="H96" s="5">
        <v>5000</v>
      </c>
      <c r="I96" s="6">
        <v>44957</v>
      </c>
      <c r="J96" s="5"/>
      <c r="K96" s="5"/>
    </row>
    <row r="97" spans="1:11" x14ac:dyDescent="0.25">
      <c r="A97" s="5">
        <f t="shared" si="1"/>
        <v>96</v>
      </c>
      <c r="B97" s="5" t="s">
        <v>12</v>
      </c>
      <c r="C97" s="5">
        <v>2187</v>
      </c>
      <c r="D97" s="5">
        <v>2023</v>
      </c>
      <c r="E97" s="5" t="s">
        <v>37</v>
      </c>
      <c r="F97" s="5" t="s">
        <v>25</v>
      </c>
      <c r="G97" s="5" t="s">
        <v>23</v>
      </c>
      <c r="H97" s="5">
        <v>5000</v>
      </c>
      <c r="I97" s="6">
        <v>44957</v>
      </c>
      <c r="J97" s="5"/>
      <c r="K97" s="5"/>
    </row>
    <row r="98" spans="1:11" x14ac:dyDescent="0.25">
      <c r="A98" s="5">
        <f t="shared" si="1"/>
        <v>97</v>
      </c>
      <c r="B98" s="5" t="s">
        <v>12</v>
      </c>
      <c r="C98" s="5">
        <v>2200</v>
      </c>
      <c r="D98" s="5">
        <v>2023</v>
      </c>
      <c r="E98" s="5" t="s">
        <v>37</v>
      </c>
      <c r="F98" s="5" t="s">
        <v>25</v>
      </c>
      <c r="G98" s="5" t="s">
        <v>33</v>
      </c>
      <c r="H98" s="5">
        <v>5000</v>
      </c>
      <c r="I98" s="6">
        <v>44957</v>
      </c>
      <c r="J98" s="5"/>
      <c r="K98" s="5"/>
    </row>
    <row r="99" spans="1:11" x14ac:dyDescent="0.25">
      <c r="A99" s="5">
        <f t="shared" si="1"/>
        <v>98</v>
      </c>
      <c r="B99" s="5" t="s">
        <v>12</v>
      </c>
      <c r="C99" s="5">
        <v>2347</v>
      </c>
      <c r="D99" s="5">
        <v>2023</v>
      </c>
      <c r="E99" s="5" t="s">
        <v>37</v>
      </c>
      <c r="F99" s="5" t="s">
        <v>25</v>
      </c>
      <c r="G99" s="5" t="s">
        <v>15</v>
      </c>
      <c r="H99" s="5">
        <v>5000</v>
      </c>
      <c r="I99" s="6">
        <v>44957</v>
      </c>
      <c r="J99" s="5"/>
      <c r="K99" s="5"/>
    </row>
    <row r="100" spans="1:11" x14ac:dyDescent="0.25">
      <c r="A100" s="5">
        <f t="shared" si="1"/>
        <v>99</v>
      </c>
      <c r="B100" s="5" t="s">
        <v>12</v>
      </c>
      <c r="C100" s="5">
        <v>2384</v>
      </c>
      <c r="D100" s="5">
        <v>2023</v>
      </c>
      <c r="E100" s="5" t="s">
        <v>37</v>
      </c>
      <c r="F100" s="5" t="s">
        <v>25</v>
      </c>
      <c r="G100" s="5" t="s">
        <v>16</v>
      </c>
      <c r="H100" s="5">
        <v>5000</v>
      </c>
      <c r="I100" s="6">
        <v>44957</v>
      </c>
      <c r="J100" s="5"/>
      <c r="K100" s="5"/>
    </row>
    <row r="101" spans="1:11" x14ac:dyDescent="0.25">
      <c r="A101" s="5">
        <f t="shared" si="1"/>
        <v>100</v>
      </c>
      <c r="B101" s="5" t="s">
        <v>12</v>
      </c>
      <c r="C101" s="5">
        <v>2393</v>
      </c>
      <c r="D101" s="5">
        <v>2023</v>
      </c>
      <c r="E101" s="5" t="s">
        <v>37</v>
      </c>
      <c r="F101" s="5" t="s">
        <v>25</v>
      </c>
      <c r="G101" s="8" t="s">
        <v>29</v>
      </c>
      <c r="H101" s="5">
        <v>5000</v>
      </c>
      <c r="I101" s="6">
        <v>44957</v>
      </c>
      <c r="J101" s="5"/>
      <c r="K101" s="5"/>
    </row>
    <row r="102" spans="1:11" x14ac:dyDescent="0.25">
      <c r="A102" s="5">
        <f t="shared" si="1"/>
        <v>101</v>
      </c>
      <c r="B102" s="5" t="s">
        <v>12</v>
      </c>
      <c r="C102" s="5">
        <v>2403</v>
      </c>
      <c r="D102" s="5">
        <v>2023</v>
      </c>
      <c r="E102" s="5" t="s">
        <v>37</v>
      </c>
      <c r="F102" s="5" t="s">
        <v>25</v>
      </c>
      <c r="G102" s="5" t="s">
        <v>16</v>
      </c>
      <c r="H102" s="5">
        <v>5000</v>
      </c>
      <c r="I102" s="6">
        <v>44957</v>
      </c>
      <c r="J102" s="5"/>
      <c r="K102" s="5"/>
    </row>
    <row r="103" spans="1:11" x14ac:dyDescent="0.25">
      <c r="A103" s="5">
        <f t="shared" si="1"/>
        <v>102</v>
      </c>
      <c r="B103" s="5" t="s">
        <v>12</v>
      </c>
      <c r="C103" s="5">
        <v>2508</v>
      </c>
      <c r="D103" s="5">
        <v>2023</v>
      </c>
      <c r="E103" s="5" t="s">
        <v>37</v>
      </c>
      <c r="F103" s="5" t="s">
        <v>25</v>
      </c>
      <c r="G103" s="5" t="s">
        <v>23</v>
      </c>
      <c r="H103" s="5">
        <v>5000</v>
      </c>
      <c r="I103" s="6">
        <v>44957</v>
      </c>
      <c r="J103" s="5"/>
      <c r="K103" s="5"/>
    </row>
    <row r="104" spans="1:11" x14ac:dyDescent="0.25">
      <c r="A104" s="5">
        <f t="shared" si="1"/>
        <v>103</v>
      </c>
      <c r="B104" s="5" t="s">
        <v>12</v>
      </c>
      <c r="C104" s="5">
        <v>2584</v>
      </c>
      <c r="D104" s="5">
        <v>2023</v>
      </c>
      <c r="E104" s="5" t="s">
        <v>37</v>
      </c>
      <c r="F104" s="5" t="s">
        <v>25</v>
      </c>
      <c r="G104" s="5" t="s">
        <v>23</v>
      </c>
      <c r="H104" s="5">
        <v>5000</v>
      </c>
      <c r="I104" s="6">
        <v>44957</v>
      </c>
      <c r="J104" s="5"/>
      <c r="K104" s="5"/>
    </row>
    <row r="105" spans="1:11" x14ac:dyDescent="0.25">
      <c r="A105" s="5">
        <f t="shared" si="1"/>
        <v>104</v>
      </c>
      <c r="B105" s="5" t="s">
        <v>12</v>
      </c>
      <c r="C105" s="5">
        <v>2596</v>
      </c>
      <c r="D105" s="5">
        <v>2023</v>
      </c>
      <c r="E105" s="5" t="s">
        <v>37</v>
      </c>
      <c r="F105" s="5" t="s">
        <v>25</v>
      </c>
      <c r="G105" s="5" t="s">
        <v>16</v>
      </c>
      <c r="H105" s="5">
        <v>5000</v>
      </c>
      <c r="I105" s="6">
        <v>44957</v>
      </c>
      <c r="J105" s="5"/>
      <c r="K105" s="5"/>
    </row>
    <row r="106" spans="1:11" x14ac:dyDescent="0.25">
      <c r="A106" s="5">
        <f t="shared" si="1"/>
        <v>105</v>
      </c>
      <c r="B106" s="5" t="s">
        <v>12</v>
      </c>
      <c r="C106" s="5">
        <v>2607</v>
      </c>
      <c r="D106" s="5">
        <v>2023</v>
      </c>
      <c r="E106" s="5" t="s">
        <v>37</v>
      </c>
      <c r="F106" s="5" t="s">
        <v>25</v>
      </c>
      <c r="G106" s="5" t="s">
        <v>23</v>
      </c>
      <c r="H106" s="5">
        <v>5000</v>
      </c>
      <c r="I106" s="6">
        <v>44957</v>
      </c>
      <c r="J106" s="5"/>
      <c r="K106" s="5"/>
    </row>
    <row r="107" spans="1:11" x14ac:dyDescent="0.25">
      <c r="A107" s="5">
        <f t="shared" si="1"/>
        <v>106</v>
      </c>
      <c r="B107" s="5" t="s">
        <v>46</v>
      </c>
      <c r="C107" s="5">
        <v>549</v>
      </c>
      <c r="D107" s="5">
        <v>2005</v>
      </c>
      <c r="E107" s="5" t="s">
        <v>47</v>
      </c>
      <c r="F107" s="5" t="s">
        <v>25</v>
      </c>
      <c r="G107" s="5" t="s">
        <v>24</v>
      </c>
      <c r="H107" s="5">
        <v>5000</v>
      </c>
      <c r="I107" s="6">
        <v>44985</v>
      </c>
      <c r="J107" s="5"/>
      <c r="K107" s="5"/>
    </row>
    <row r="108" spans="1:11" x14ac:dyDescent="0.25">
      <c r="A108" s="5">
        <f t="shared" si="1"/>
        <v>107</v>
      </c>
      <c r="B108" s="5" t="s">
        <v>11</v>
      </c>
      <c r="C108" s="5">
        <v>221</v>
      </c>
      <c r="D108" s="5">
        <v>2012</v>
      </c>
      <c r="E108" s="5" t="s">
        <v>47</v>
      </c>
      <c r="F108" s="5" t="s">
        <v>25</v>
      </c>
      <c r="G108" s="5" t="s">
        <v>21</v>
      </c>
      <c r="H108" s="5">
        <v>5000</v>
      </c>
      <c r="I108" s="6">
        <v>44985</v>
      </c>
      <c r="J108" s="5"/>
      <c r="K108" s="5"/>
    </row>
    <row r="109" spans="1:11" x14ac:dyDescent="0.25">
      <c r="A109" s="5">
        <f t="shared" si="1"/>
        <v>108</v>
      </c>
      <c r="B109" s="5" t="s">
        <v>12</v>
      </c>
      <c r="C109" s="5">
        <v>10619</v>
      </c>
      <c r="D109" s="5">
        <v>2014</v>
      </c>
      <c r="E109" s="5" t="s">
        <v>47</v>
      </c>
      <c r="F109" s="5" t="s">
        <v>25</v>
      </c>
      <c r="G109" s="5" t="s">
        <v>24</v>
      </c>
      <c r="H109" s="5">
        <v>5000</v>
      </c>
      <c r="I109" s="6">
        <v>44985</v>
      </c>
      <c r="J109" s="5"/>
      <c r="K109" s="5"/>
    </row>
    <row r="110" spans="1:11" x14ac:dyDescent="0.25">
      <c r="A110" s="5">
        <f t="shared" si="1"/>
        <v>109</v>
      </c>
      <c r="B110" s="5" t="s">
        <v>11</v>
      </c>
      <c r="C110" s="5">
        <v>2822</v>
      </c>
      <c r="D110" s="5">
        <v>2017</v>
      </c>
      <c r="E110" s="5" t="s">
        <v>47</v>
      </c>
      <c r="F110" s="5" t="s">
        <v>25</v>
      </c>
      <c r="G110" s="5" t="s">
        <v>33</v>
      </c>
      <c r="H110" s="5">
        <v>5000</v>
      </c>
      <c r="I110" s="6">
        <v>44985</v>
      </c>
      <c r="J110" s="5"/>
      <c r="K110" s="5"/>
    </row>
    <row r="111" spans="1:11" x14ac:dyDescent="0.25">
      <c r="A111" s="5">
        <f t="shared" si="1"/>
        <v>110</v>
      </c>
      <c r="B111" s="5" t="s">
        <v>12</v>
      </c>
      <c r="C111" s="5">
        <v>4273</v>
      </c>
      <c r="D111" s="5">
        <v>2019</v>
      </c>
      <c r="E111" s="5" t="s">
        <v>47</v>
      </c>
      <c r="F111" s="5" t="s">
        <v>25</v>
      </c>
      <c r="G111" s="5" t="s">
        <v>24</v>
      </c>
      <c r="H111" s="5">
        <v>5000</v>
      </c>
      <c r="I111" s="6">
        <v>44985</v>
      </c>
      <c r="J111" s="5"/>
      <c r="K111" s="5"/>
    </row>
    <row r="112" spans="1:11" x14ac:dyDescent="0.25">
      <c r="A112" s="5">
        <f t="shared" si="1"/>
        <v>111</v>
      </c>
      <c r="B112" s="5" t="s">
        <v>12</v>
      </c>
      <c r="C112" s="5">
        <v>9276</v>
      </c>
      <c r="D112" s="5">
        <v>2019</v>
      </c>
      <c r="E112" s="5" t="s">
        <v>47</v>
      </c>
      <c r="F112" s="5" t="s">
        <v>25</v>
      </c>
      <c r="G112" s="5" t="s">
        <v>18</v>
      </c>
      <c r="H112" s="5">
        <v>5000</v>
      </c>
      <c r="I112" s="6">
        <v>44985</v>
      </c>
      <c r="J112" s="5"/>
      <c r="K112" s="5"/>
    </row>
    <row r="113" spans="1:11" x14ac:dyDescent="0.25">
      <c r="A113" s="5">
        <f t="shared" si="1"/>
        <v>112</v>
      </c>
      <c r="B113" s="5" t="s">
        <v>12</v>
      </c>
      <c r="C113" s="5">
        <v>12405</v>
      </c>
      <c r="D113" s="5">
        <v>2019</v>
      </c>
      <c r="E113" s="5" t="s">
        <v>47</v>
      </c>
      <c r="F113" s="5" t="s">
        <v>13</v>
      </c>
      <c r="G113" s="5" t="s">
        <v>16</v>
      </c>
      <c r="H113" s="5">
        <v>10000</v>
      </c>
      <c r="I113" s="6">
        <v>44985</v>
      </c>
      <c r="J113" s="5"/>
      <c r="K113" s="5"/>
    </row>
    <row r="114" spans="1:11" x14ac:dyDescent="0.25">
      <c r="A114" s="5">
        <f t="shared" si="1"/>
        <v>113</v>
      </c>
      <c r="B114" s="5" t="s">
        <v>12</v>
      </c>
      <c r="C114" s="5">
        <v>25079</v>
      </c>
      <c r="D114" s="5">
        <v>2019</v>
      </c>
      <c r="E114" s="5" t="s">
        <v>47</v>
      </c>
      <c r="F114" s="5" t="s">
        <v>25</v>
      </c>
      <c r="G114" s="5" t="s">
        <v>17</v>
      </c>
      <c r="H114" s="5">
        <v>5000</v>
      </c>
      <c r="I114" s="6">
        <v>44985</v>
      </c>
      <c r="J114" s="5"/>
      <c r="K114" s="5"/>
    </row>
    <row r="115" spans="1:11" x14ac:dyDescent="0.25">
      <c r="A115" s="5">
        <f t="shared" si="1"/>
        <v>114</v>
      </c>
      <c r="B115" s="5" t="s">
        <v>12</v>
      </c>
      <c r="C115" s="5">
        <v>26503</v>
      </c>
      <c r="D115" s="5">
        <v>2019</v>
      </c>
      <c r="E115" s="5" t="s">
        <v>47</v>
      </c>
      <c r="F115" s="5" t="s">
        <v>25</v>
      </c>
      <c r="G115" s="5" t="s">
        <v>33</v>
      </c>
      <c r="H115" s="5">
        <v>5000</v>
      </c>
      <c r="I115" s="6">
        <v>44985</v>
      </c>
      <c r="J115" s="5"/>
      <c r="K115" s="5"/>
    </row>
    <row r="116" spans="1:11" x14ac:dyDescent="0.25">
      <c r="A116" s="5">
        <f t="shared" si="1"/>
        <v>115</v>
      </c>
      <c r="B116" s="5" t="s">
        <v>12</v>
      </c>
      <c r="C116" s="5">
        <v>20758</v>
      </c>
      <c r="D116" s="5">
        <v>2020</v>
      </c>
      <c r="E116" s="5" t="s">
        <v>47</v>
      </c>
      <c r="F116" s="5" t="s">
        <v>25</v>
      </c>
      <c r="G116" s="5" t="s">
        <v>17</v>
      </c>
      <c r="H116" s="5">
        <v>5000</v>
      </c>
      <c r="I116" s="6">
        <v>44985</v>
      </c>
      <c r="J116" s="5"/>
      <c r="K116" s="5"/>
    </row>
    <row r="117" spans="1:11" x14ac:dyDescent="0.25">
      <c r="A117" s="5">
        <f t="shared" si="1"/>
        <v>116</v>
      </c>
      <c r="B117" s="5" t="s">
        <v>12</v>
      </c>
      <c r="C117" s="5">
        <v>47</v>
      </c>
      <c r="D117" s="5">
        <v>2021</v>
      </c>
      <c r="E117" s="5" t="s">
        <v>47</v>
      </c>
      <c r="F117" s="5" t="s">
        <v>14</v>
      </c>
      <c r="G117" s="5" t="s">
        <v>49</v>
      </c>
      <c r="H117" s="5">
        <v>10000</v>
      </c>
      <c r="I117" s="6">
        <v>44985</v>
      </c>
      <c r="J117" s="5"/>
      <c r="K117" s="5"/>
    </row>
    <row r="118" spans="1:11" x14ac:dyDescent="0.25">
      <c r="A118" s="5">
        <f t="shared" si="1"/>
        <v>117</v>
      </c>
      <c r="B118" s="5" t="s">
        <v>12</v>
      </c>
      <c r="C118" s="5">
        <v>11165</v>
      </c>
      <c r="D118" s="5">
        <v>2021</v>
      </c>
      <c r="E118" s="5" t="s">
        <v>47</v>
      </c>
      <c r="F118" s="5" t="s">
        <v>13</v>
      </c>
      <c r="G118" s="5" t="s">
        <v>26</v>
      </c>
      <c r="H118" s="5">
        <v>10000</v>
      </c>
      <c r="I118" s="6">
        <v>44985</v>
      </c>
      <c r="J118" s="5"/>
      <c r="K118" s="5"/>
    </row>
    <row r="119" spans="1:11" x14ac:dyDescent="0.25">
      <c r="A119" s="5">
        <f t="shared" si="1"/>
        <v>118</v>
      </c>
      <c r="B119" s="5" t="s">
        <v>12</v>
      </c>
      <c r="C119" s="5">
        <v>17583</v>
      </c>
      <c r="D119" s="5">
        <v>2021</v>
      </c>
      <c r="E119" s="5" t="s">
        <v>47</v>
      </c>
      <c r="F119" s="5" t="s">
        <v>13</v>
      </c>
      <c r="G119" s="5" t="s">
        <v>26</v>
      </c>
      <c r="H119" s="5">
        <v>10000</v>
      </c>
      <c r="I119" s="6">
        <v>44985</v>
      </c>
      <c r="J119" s="5"/>
      <c r="K119" s="5"/>
    </row>
    <row r="120" spans="1:11" x14ac:dyDescent="0.25">
      <c r="A120" s="5">
        <f t="shared" si="1"/>
        <v>119</v>
      </c>
      <c r="B120" s="5" t="s">
        <v>12</v>
      </c>
      <c r="C120" s="5">
        <v>18965</v>
      </c>
      <c r="D120" s="5">
        <v>2021</v>
      </c>
      <c r="E120" s="5" t="s">
        <v>47</v>
      </c>
      <c r="F120" s="5" t="s">
        <v>13</v>
      </c>
      <c r="G120" s="5" t="s">
        <v>22</v>
      </c>
      <c r="H120" s="5">
        <v>10000</v>
      </c>
      <c r="I120" s="6">
        <v>44985</v>
      </c>
      <c r="J120" s="5"/>
      <c r="K120" s="5"/>
    </row>
    <row r="121" spans="1:11" x14ac:dyDescent="0.25">
      <c r="A121" s="5">
        <f t="shared" si="1"/>
        <v>120</v>
      </c>
      <c r="B121" s="5" t="s">
        <v>12</v>
      </c>
      <c r="C121" s="5">
        <v>20270</v>
      </c>
      <c r="D121" s="5">
        <v>2021</v>
      </c>
      <c r="E121" s="5" t="s">
        <v>47</v>
      </c>
      <c r="F121" s="5" t="s">
        <v>25</v>
      </c>
      <c r="G121" s="5" t="s">
        <v>27</v>
      </c>
      <c r="H121" s="5">
        <v>5000</v>
      </c>
      <c r="I121" s="6">
        <v>44985</v>
      </c>
      <c r="J121" s="5"/>
      <c r="K121" s="5"/>
    </row>
    <row r="122" spans="1:11" x14ac:dyDescent="0.25">
      <c r="A122" s="5">
        <f t="shared" si="1"/>
        <v>121</v>
      </c>
      <c r="B122" s="5" t="s">
        <v>12</v>
      </c>
      <c r="C122" s="5">
        <v>20342</v>
      </c>
      <c r="D122" s="5">
        <v>2021</v>
      </c>
      <c r="E122" s="5" t="s">
        <v>47</v>
      </c>
      <c r="F122" s="5" t="s">
        <v>25</v>
      </c>
      <c r="G122" s="5" t="s">
        <v>27</v>
      </c>
      <c r="H122" s="5">
        <v>5000</v>
      </c>
      <c r="I122" s="6">
        <v>44985</v>
      </c>
      <c r="J122" s="5"/>
      <c r="K122" s="5"/>
    </row>
    <row r="123" spans="1:11" x14ac:dyDescent="0.25">
      <c r="A123" s="5">
        <f t="shared" si="1"/>
        <v>122</v>
      </c>
      <c r="B123" s="5" t="s">
        <v>12</v>
      </c>
      <c r="C123" s="5">
        <v>21818</v>
      </c>
      <c r="D123" s="5">
        <v>2021</v>
      </c>
      <c r="E123" s="5" t="s">
        <v>47</v>
      </c>
      <c r="F123" s="5" t="s">
        <v>25</v>
      </c>
      <c r="G123" s="5" t="s">
        <v>26</v>
      </c>
      <c r="H123" s="5">
        <v>5000</v>
      </c>
      <c r="I123" s="6">
        <v>44985</v>
      </c>
      <c r="J123" s="5"/>
      <c r="K123" s="5"/>
    </row>
    <row r="124" spans="1:11" x14ac:dyDescent="0.25">
      <c r="A124" s="5">
        <f t="shared" si="1"/>
        <v>123</v>
      </c>
      <c r="B124" s="5" t="s">
        <v>12</v>
      </c>
      <c r="C124" s="5">
        <v>22568</v>
      </c>
      <c r="D124" s="5">
        <v>2021</v>
      </c>
      <c r="E124" s="5" t="s">
        <v>47</v>
      </c>
      <c r="F124" s="5" t="s">
        <v>13</v>
      </c>
      <c r="G124" s="5" t="s">
        <v>33</v>
      </c>
      <c r="H124" s="5">
        <v>10000</v>
      </c>
      <c r="I124" s="6">
        <v>44985</v>
      </c>
      <c r="J124" s="5"/>
      <c r="K124" s="5"/>
    </row>
    <row r="125" spans="1:11" x14ac:dyDescent="0.25">
      <c r="A125" s="5">
        <f t="shared" si="1"/>
        <v>124</v>
      </c>
      <c r="B125" s="5" t="s">
        <v>12</v>
      </c>
      <c r="C125" s="5">
        <v>24990</v>
      </c>
      <c r="D125" s="5">
        <v>2021</v>
      </c>
      <c r="E125" s="5" t="s">
        <v>47</v>
      </c>
      <c r="F125" s="5" t="s">
        <v>14</v>
      </c>
      <c r="G125" s="5" t="s">
        <v>29</v>
      </c>
      <c r="H125" s="5">
        <v>10000</v>
      </c>
      <c r="I125" s="6">
        <v>44985</v>
      </c>
      <c r="J125" s="5"/>
      <c r="K125" s="5"/>
    </row>
    <row r="126" spans="1:11" x14ac:dyDescent="0.25">
      <c r="A126" s="5">
        <f t="shared" si="1"/>
        <v>125</v>
      </c>
      <c r="B126" s="5" t="s">
        <v>12</v>
      </c>
      <c r="C126" s="5">
        <v>31861</v>
      </c>
      <c r="D126" s="5">
        <v>2021</v>
      </c>
      <c r="E126" s="5" t="s">
        <v>47</v>
      </c>
      <c r="F126" s="5" t="s">
        <v>14</v>
      </c>
      <c r="G126" s="5" t="s">
        <v>49</v>
      </c>
      <c r="H126" s="5">
        <v>10000</v>
      </c>
      <c r="I126" s="6">
        <v>44985</v>
      </c>
      <c r="J126" s="5"/>
      <c r="K126" s="5"/>
    </row>
    <row r="127" spans="1:11" x14ac:dyDescent="0.25">
      <c r="A127" s="5">
        <f t="shared" si="1"/>
        <v>126</v>
      </c>
      <c r="B127" s="5" t="s">
        <v>12</v>
      </c>
      <c r="C127" s="5">
        <v>33891</v>
      </c>
      <c r="D127" s="5">
        <v>2021</v>
      </c>
      <c r="E127" s="5" t="s">
        <v>47</v>
      </c>
      <c r="F127" s="5" t="s">
        <v>14</v>
      </c>
      <c r="G127" s="5" t="s">
        <v>49</v>
      </c>
      <c r="H127" s="5">
        <v>10000</v>
      </c>
      <c r="I127" s="6">
        <v>44985</v>
      </c>
      <c r="J127" s="5"/>
      <c r="K127" s="5"/>
    </row>
    <row r="128" spans="1:11" x14ac:dyDescent="0.25">
      <c r="A128" s="5">
        <f t="shared" si="1"/>
        <v>127</v>
      </c>
      <c r="B128" s="5" t="s">
        <v>12</v>
      </c>
      <c r="C128" s="5">
        <v>35089</v>
      </c>
      <c r="D128" s="5">
        <v>2021</v>
      </c>
      <c r="E128" s="5" t="s">
        <v>47</v>
      </c>
      <c r="F128" s="5" t="s">
        <v>14</v>
      </c>
      <c r="G128" s="5" t="s">
        <v>49</v>
      </c>
      <c r="H128" s="5">
        <v>10000</v>
      </c>
      <c r="I128" s="6">
        <v>44985</v>
      </c>
      <c r="J128" s="5"/>
      <c r="K128" s="5"/>
    </row>
    <row r="129" spans="1:11" x14ac:dyDescent="0.25">
      <c r="A129" s="5">
        <f t="shared" si="1"/>
        <v>128</v>
      </c>
      <c r="B129" s="5" t="s">
        <v>12</v>
      </c>
      <c r="C129" s="5">
        <v>35268</v>
      </c>
      <c r="D129" s="5">
        <v>2021</v>
      </c>
      <c r="E129" s="5" t="s">
        <v>47</v>
      </c>
      <c r="F129" s="5" t="s">
        <v>14</v>
      </c>
      <c r="G129" s="5" t="s">
        <v>49</v>
      </c>
      <c r="H129" s="5">
        <v>10000</v>
      </c>
      <c r="I129" s="6">
        <v>44985</v>
      </c>
      <c r="J129" s="5"/>
      <c r="K129" s="5"/>
    </row>
    <row r="130" spans="1:11" x14ac:dyDescent="0.25">
      <c r="A130" s="5">
        <f t="shared" si="1"/>
        <v>129</v>
      </c>
      <c r="B130" s="5" t="s">
        <v>12</v>
      </c>
      <c r="C130" s="5">
        <v>35507</v>
      </c>
      <c r="D130" s="5">
        <v>2021</v>
      </c>
      <c r="E130" s="5" t="s">
        <v>47</v>
      </c>
      <c r="F130" s="5" t="s">
        <v>14</v>
      </c>
      <c r="G130" s="5" t="s">
        <v>49</v>
      </c>
      <c r="H130" s="5">
        <v>10000</v>
      </c>
      <c r="I130" s="6">
        <v>44985</v>
      </c>
      <c r="J130" s="5"/>
      <c r="K130" s="5"/>
    </row>
    <row r="131" spans="1:11" x14ac:dyDescent="0.25">
      <c r="A131" s="5">
        <f t="shared" si="1"/>
        <v>130</v>
      </c>
      <c r="B131" s="5" t="s">
        <v>12</v>
      </c>
      <c r="C131" s="5">
        <v>36874</v>
      </c>
      <c r="D131" s="5">
        <v>2021</v>
      </c>
      <c r="E131" s="5" t="s">
        <v>47</v>
      </c>
      <c r="F131" s="5" t="s">
        <v>25</v>
      </c>
      <c r="G131" s="5" t="s">
        <v>26</v>
      </c>
      <c r="H131" s="5">
        <v>5000</v>
      </c>
      <c r="I131" s="6">
        <v>44985</v>
      </c>
      <c r="J131" s="5"/>
      <c r="K131" s="5"/>
    </row>
    <row r="132" spans="1:11" x14ac:dyDescent="0.25">
      <c r="A132" s="5">
        <f t="shared" ref="A132:A195" si="2">A131+1</f>
        <v>131</v>
      </c>
      <c r="B132" s="5" t="s">
        <v>12</v>
      </c>
      <c r="C132" s="5">
        <v>37084</v>
      </c>
      <c r="D132" s="5">
        <v>2021</v>
      </c>
      <c r="E132" s="5" t="s">
        <v>47</v>
      </c>
      <c r="F132" s="5" t="s">
        <v>25</v>
      </c>
      <c r="G132" s="5" t="s">
        <v>16</v>
      </c>
      <c r="H132" s="5">
        <v>5000</v>
      </c>
      <c r="I132" s="6">
        <v>44985</v>
      </c>
      <c r="J132" s="5"/>
      <c r="K132" s="5"/>
    </row>
    <row r="133" spans="1:11" x14ac:dyDescent="0.25">
      <c r="A133" s="5">
        <f t="shared" si="2"/>
        <v>132</v>
      </c>
      <c r="B133" s="5" t="s">
        <v>12</v>
      </c>
      <c r="C133" s="5">
        <v>37101</v>
      </c>
      <c r="D133" s="5">
        <v>2021</v>
      </c>
      <c r="E133" s="5" t="s">
        <v>47</v>
      </c>
      <c r="F133" s="5" t="s">
        <v>14</v>
      </c>
      <c r="G133" s="5" t="s">
        <v>49</v>
      </c>
      <c r="H133" s="5">
        <v>10000</v>
      </c>
      <c r="I133" s="6">
        <v>44985</v>
      </c>
      <c r="J133" s="5"/>
      <c r="K133" s="5"/>
    </row>
    <row r="134" spans="1:11" x14ac:dyDescent="0.25">
      <c r="A134" s="5">
        <f t="shared" si="2"/>
        <v>133</v>
      </c>
      <c r="B134" s="5" t="s">
        <v>12</v>
      </c>
      <c r="C134" s="5">
        <v>566</v>
      </c>
      <c r="D134" s="5">
        <v>2022</v>
      </c>
      <c r="E134" s="5" t="s">
        <v>47</v>
      </c>
      <c r="F134" s="5" t="s">
        <v>25</v>
      </c>
      <c r="G134" s="5" t="s">
        <v>15</v>
      </c>
      <c r="H134" s="5">
        <v>5000</v>
      </c>
      <c r="I134" s="6">
        <v>44985</v>
      </c>
      <c r="J134" s="5"/>
      <c r="K134" s="5"/>
    </row>
    <row r="135" spans="1:11" x14ac:dyDescent="0.25">
      <c r="A135" s="5">
        <f t="shared" si="2"/>
        <v>134</v>
      </c>
      <c r="B135" s="5" t="s">
        <v>50</v>
      </c>
      <c r="C135" s="5">
        <v>710</v>
      </c>
      <c r="D135" s="5">
        <v>2022</v>
      </c>
      <c r="E135" s="5" t="s">
        <v>47</v>
      </c>
      <c r="F135" s="5" t="s">
        <v>13</v>
      </c>
      <c r="G135" s="5" t="s">
        <v>17</v>
      </c>
      <c r="H135" s="5">
        <v>10000</v>
      </c>
      <c r="I135" s="6">
        <v>44985</v>
      </c>
      <c r="J135" s="5"/>
      <c r="K135" s="5"/>
    </row>
    <row r="136" spans="1:11" x14ac:dyDescent="0.25">
      <c r="A136" s="5">
        <f t="shared" si="2"/>
        <v>135</v>
      </c>
      <c r="B136" s="5" t="s">
        <v>12</v>
      </c>
      <c r="C136" s="5">
        <v>6361</v>
      </c>
      <c r="D136" s="5">
        <v>2022</v>
      </c>
      <c r="E136" s="5" t="s">
        <v>47</v>
      </c>
      <c r="F136" s="5" t="s">
        <v>25</v>
      </c>
      <c r="G136" s="5" t="s">
        <v>19</v>
      </c>
      <c r="H136" s="5">
        <v>5000</v>
      </c>
      <c r="I136" s="6">
        <v>44985</v>
      </c>
      <c r="J136" s="5"/>
      <c r="K136" s="5"/>
    </row>
    <row r="137" spans="1:11" x14ac:dyDescent="0.25">
      <c r="A137" s="5">
        <f t="shared" si="2"/>
        <v>136</v>
      </c>
      <c r="B137" s="5" t="s">
        <v>12</v>
      </c>
      <c r="C137" s="5">
        <v>7863</v>
      </c>
      <c r="D137" s="5">
        <v>2022</v>
      </c>
      <c r="E137" s="5" t="s">
        <v>47</v>
      </c>
      <c r="F137" s="5" t="s">
        <v>14</v>
      </c>
      <c r="G137" s="5" t="s">
        <v>49</v>
      </c>
      <c r="H137" s="5">
        <v>10000</v>
      </c>
      <c r="I137" s="6">
        <v>44985</v>
      </c>
      <c r="J137" s="5"/>
      <c r="K137" s="5"/>
    </row>
    <row r="138" spans="1:11" x14ac:dyDescent="0.25">
      <c r="A138" s="5">
        <f t="shared" si="2"/>
        <v>137</v>
      </c>
      <c r="B138" s="5" t="s">
        <v>12</v>
      </c>
      <c r="C138" s="5">
        <v>11452</v>
      </c>
      <c r="D138" s="5">
        <v>2022</v>
      </c>
      <c r="E138" s="5" t="s">
        <v>47</v>
      </c>
      <c r="F138" s="5" t="s">
        <v>51</v>
      </c>
      <c r="G138" s="5" t="s">
        <v>15</v>
      </c>
      <c r="H138" s="5">
        <v>10000</v>
      </c>
      <c r="I138" s="6">
        <v>44985</v>
      </c>
      <c r="J138" s="5"/>
      <c r="K138" s="5"/>
    </row>
    <row r="139" spans="1:11" x14ac:dyDescent="0.25">
      <c r="A139" s="5">
        <f t="shared" si="2"/>
        <v>138</v>
      </c>
      <c r="B139" s="5" t="s">
        <v>12</v>
      </c>
      <c r="C139" s="5">
        <v>22850</v>
      </c>
      <c r="D139" s="5">
        <v>2022</v>
      </c>
      <c r="E139" s="5" t="s">
        <v>47</v>
      </c>
      <c r="F139" s="5" t="s">
        <v>13</v>
      </c>
      <c r="G139" s="5" t="s">
        <v>23</v>
      </c>
      <c r="H139" s="5">
        <v>10000</v>
      </c>
      <c r="I139" s="6">
        <v>44985</v>
      </c>
      <c r="J139" s="5"/>
      <c r="K139" s="5"/>
    </row>
    <row r="140" spans="1:11" x14ac:dyDescent="0.25">
      <c r="A140" s="5">
        <f t="shared" si="2"/>
        <v>139</v>
      </c>
      <c r="B140" s="5" t="s">
        <v>12</v>
      </c>
      <c r="C140" s="5">
        <v>28358</v>
      </c>
      <c r="D140" s="5">
        <v>2022</v>
      </c>
      <c r="E140" s="5" t="s">
        <v>47</v>
      </c>
      <c r="F140" s="5" t="s">
        <v>25</v>
      </c>
      <c r="G140" s="5" t="s">
        <v>22</v>
      </c>
      <c r="H140" s="5">
        <v>5000</v>
      </c>
      <c r="I140" s="6">
        <v>44985</v>
      </c>
      <c r="J140" s="5"/>
      <c r="K140" s="5"/>
    </row>
    <row r="141" spans="1:11" x14ac:dyDescent="0.25">
      <c r="A141" s="5">
        <f t="shared" si="2"/>
        <v>140</v>
      </c>
      <c r="B141" s="5" t="s">
        <v>12</v>
      </c>
      <c r="C141" s="5">
        <v>36591</v>
      </c>
      <c r="D141" s="5">
        <v>2022</v>
      </c>
      <c r="E141" s="5" t="s">
        <v>47</v>
      </c>
      <c r="F141" s="5" t="s">
        <v>13</v>
      </c>
      <c r="G141" s="5" t="s">
        <v>49</v>
      </c>
      <c r="H141" s="5">
        <v>10000</v>
      </c>
      <c r="I141" s="6">
        <v>44985</v>
      </c>
      <c r="J141" s="5"/>
      <c r="K141" s="5"/>
    </row>
    <row r="142" spans="1:11" x14ac:dyDescent="0.25">
      <c r="A142" s="5">
        <f t="shared" si="2"/>
        <v>141</v>
      </c>
      <c r="B142" s="5" t="s">
        <v>12</v>
      </c>
      <c r="C142" s="5">
        <v>37851</v>
      </c>
      <c r="D142" s="5">
        <v>2022</v>
      </c>
      <c r="E142" s="5" t="s">
        <v>47</v>
      </c>
      <c r="F142" s="5" t="s">
        <v>14</v>
      </c>
      <c r="G142" s="5" t="s">
        <v>15</v>
      </c>
      <c r="H142" s="5">
        <v>10000</v>
      </c>
      <c r="I142" s="6">
        <v>44985</v>
      </c>
      <c r="J142" s="5"/>
      <c r="K142" s="5"/>
    </row>
    <row r="143" spans="1:11" x14ac:dyDescent="0.25">
      <c r="A143" s="5">
        <f t="shared" si="2"/>
        <v>142</v>
      </c>
      <c r="B143" s="5" t="s">
        <v>12</v>
      </c>
      <c r="C143" s="5">
        <v>39536</v>
      </c>
      <c r="D143" s="5">
        <v>2022</v>
      </c>
      <c r="E143" s="5" t="s">
        <v>47</v>
      </c>
      <c r="F143" s="5" t="s">
        <v>14</v>
      </c>
      <c r="G143" s="5" t="s">
        <v>17</v>
      </c>
      <c r="H143" s="5">
        <v>10000</v>
      </c>
      <c r="I143" s="6">
        <v>44985</v>
      </c>
      <c r="J143" s="5"/>
      <c r="K143" s="5"/>
    </row>
    <row r="144" spans="1:11" x14ac:dyDescent="0.25">
      <c r="A144" s="5">
        <f t="shared" si="2"/>
        <v>143</v>
      </c>
      <c r="B144" s="5" t="s">
        <v>12</v>
      </c>
      <c r="C144" s="5">
        <v>40032</v>
      </c>
      <c r="D144" s="5">
        <v>2022</v>
      </c>
      <c r="E144" s="5" t="s">
        <v>47</v>
      </c>
      <c r="F144" s="5" t="s">
        <v>25</v>
      </c>
      <c r="G144" s="5" t="s">
        <v>20</v>
      </c>
      <c r="H144" s="5">
        <v>5000</v>
      </c>
      <c r="I144" s="6">
        <v>44985</v>
      </c>
      <c r="J144" s="5"/>
      <c r="K144" s="5"/>
    </row>
    <row r="145" spans="1:11" x14ac:dyDescent="0.25">
      <c r="A145" s="5">
        <f t="shared" si="2"/>
        <v>144</v>
      </c>
      <c r="B145" s="5" t="s">
        <v>12</v>
      </c>
      <c r="C145" s="5">
        <v>41549</v>
      </c>
      <c r="D145" s="5">
        <v>2022</v>
      </c>
      <c r="E145" s="5" t="s">
        <v>47</v>
      </c>
      <c r="F145" s="5" t="s">
        <v>25</v>
      </c>
      <c r="G145" s="5" t="s">
        <v>31</v>
      </c>
      <c r="H145" s="5">
        <v>5000</v>
      </c>
      <c r="I145" s="6">
        <v>44985</v>
      </c>
      <c r="J145" s="5"/>
      <c r="K145" s="5"/>
    </row>
    <row r="146" spans="1:11" x14ac:dyDescent="0.25">
      <c r="A146" s="5">
        <f t="shared" si="2"/>
        <v>145</v>
      </c>
      <c r="B146" s="5" t="s">
        <v>12</v>
      </c>
      <c r="C146" s="5">
        <v>42336</v>
      </c>
      <c r="D146" s="5">
        <v>2022</v>
      </c>
      <c r="E146" s="5" t="s">
        <v>47</v>
      </c>
      <c r="F146" s="5" t="s">
        <v>25</v>
      </c>
      <c r="G146" s="5" t="s">
        <v>17</v>
      </c>
      <c r="H146" s="5">
        <v>5000</v>
      </c>
      <c r="I146" s="6">
        <v>44985</v>
      </c>
      <c r="J146" s="5"/>
      <c r="K146" s="5"/>
    </row>
    <row r="147" spans="1:11" x14ac:dyDescent="0.25">
      <c r="A147" s="5">
        <f t="shared" si="2"/>
        <v>146</v>
      </c>
      <c r="B147" s="5" t="s">
        <v>12</v>
      </c>
      <c r="C147" s="5">
        <v>43556</v>
      </c>
      <c r="D147" s="5">
        <v>2022</v>
      </c>
      <c r="E147" s="5" t="s">
        <v>47</v>
      </c>
      <c r="F147" s="5" t="s">
        <v>25</v>
      </c>
      <c r="G147" s="5" t="s">
        <v>22</v>
      </c>
      <c r="H147" s="5">
        <v>5000</v>
      </c>
      <c r="I147" s="6">
        <v>44985</v>
      </c>
      <c r="J147" s="5"/>
      <c r="K147" s="5"/>
    </row>
    <row r="148" spans="1:11" x14ac:dyDescent="0.25">
      <c r="A148" s="5">
        <f t="shared" si="2"/>
        <v>147</v>
      </c>
      <c r="B148" s="5" t="s">
        <v>12</v>
      </c>
      <c r="C148" s="5">
        <v>45090</v>
      </c>
      <c r="D148" s="5">
        <v>2022</v>
      </c>
      <c r="E148" s="5" t="s">
        <v>47</v>
      </c>
      <c r="F148" s="5" t="s">
        <v>14</v>
      </c>
      <c r="G148" s="5" t="s">
        <v>23</v>
      </c>
      <c r="H148" s="5">
        <v>10000</v>
      </c>
      <c r="I148" s="6">
        <v>44985</v>
      </c>
      <c r="J148" s="5"/>
      <c r="K148" s="5"/>
    </row>
    <row r="149" spans="1:11" x14ac:dyDescent="0.25">
      <c r="A149" s="5">
        <f t="shared" si="2"/>
        <v>148</v>
      </c>
      <c r="B149" s="5" t="s">
        <v>12</v>
      </c>
      <c r="C149" s="5">
        <v>46036</v>
      </c>
      <c r="D149" s="5">
        <v>2022</v>
      </c>
      <c r="E149" s="5" t="s">
        <v>47</v>
      </c>
      <c r="F149" s="5" t="s">
        <v>13</v>
      </c>
      <c r="G149" s="5" t="s">
        <v>31</v>
      </c>
      <c r="H149" s="5">
        <v>10000</v>
      </c>
      <c r="I149" s="6">
        <v>44985</v>
      </c>
      <c r="J149" s="5"/>
      <c r="K149" s="5"/>
    </row>
    <row r="150" spans="1:11" x14ac:dyDescent="0.25">
      <c r="A150" s="5">
        <f t="shared" si="2"/>
        <v>149</v>
      </c>
      <c r="B150" s="5" t="s">
        <v>12</v>
      </c>
      <c r="C150" s="5">
        <v>46103</v>
      </c>
      <c r="D150" s="5">
        <v>2022</v>
      </c>
      <c r="E150" s="5" t="s">
        <v>47</v>
      </c>
      <c r="F150" s="5" t="s">
        <v>25</v>
      </c>
      <c r="G150" s="5" t="s">
        <v>16</v>
      </c>
      <c r="H150" s="5">
        <v>5000</v>
      </c>
      <c r="I150" s="6">
        <v>44985</v>
      </c>
      <c r="J150" s="5"/>
      <c r="K150" s="5"/>
    </row>
    <row r="151" spans="1:11" x14ac:dyDescent="0.25">
      <c r="A151" s="5">
        <f t="shared" si="2"/>
        <v>150</v>
      </c>
      <c r="B151" s="5" t="s">
        <v>12</v>
      </c>
      <c r="C151" s="5">
        <v>520</v>
      </c>
      <c r="D151" s="5">
        <v>2023</v>
      </c>
      <c r="E151" s="5" t="s">
        <v>47</v>
      </c>
      <c r="F151" s="5" t="s">
        <v>14</v>
      </c>
      <c r="G151" s="5" t="s">
        <v>15</v>
      </c>
      <c r="H151" s="5">
        <v>10000</v>
      </c>
      <c r="I151" s="6">
        <v>44985</v>
      </c>
      <c r="J151" s="5"/>
      <c r="K151" s="5"/>
    </row>
    <row r="152" spans="1:11" x14ac:dyDescent="0.25">
      <c r="A152" s="5">
        <f t="shared" si="2"/>
        <v>151</v>
      </c>
      <c r="B152" s="5" t="s">
        <v>12</v>
      </c>
      <c r="C152" s="5">
        <v>686</v>
      </c>
      <c r="D152" s="5">
        <v>2023</v>
      </c>
      <c r="E152" s="5" t="s">
        <v>47</v>
      </c>
      <c r="F152" s="5" t="s">
        <v>48</v>
      </c>
      <c r="G152" s="5" t="s">
        <v>22</v>
      </c>
      <c r="H152" s="5">
        <v>2500</v>
      </c>
      <c r="I152" s="6">
        <v>44985</v>
      </c>
      <c r="J152" s="5"/>
      <c r="K152" s="5"/>
    </row>
    <row r="153" spans="1:11" x14ac:dyDescent="0.25">
      <c r="A153" s="5">
        <f t="shared" si="2"/>
        <v>152</v>
      </c>
      <c r="B153" s="5" t="s">
        <v>12</v>
      </c>
      <c r="C153" s="5">
        <v>753</v>
      </c>
      <c r="D153" s="5">
        <v>2023</v>
      </c>
      <c r="E153" s="5" t="s">
        <v>47</v>
      </c>
      <c r="F153" s="5" t="s">
        <v>13</v>
      </c>
      <c r="G153" s="5" t="s">
        <v>31</v>
      </c>
      <c r="H153" s="5">
        <v>10000</v>
      </c>
      <c r="I153" s="6">
        <v>44985</v>
      </c>
      <c r="J153" s="5"/>
      <c r="K153" s="5"/>
    </row>
    <row r="154" spans="1:11" x14ac:dyDescent="0.25">
      <c r="A154" s="5">
        <f t="shared" si="2"/>
        <v>153</v>
      </c>
      <c r="B154" s="5" t="s">
        <v>12</v>
      </c>
      <c r="C154" s="5">
        <v>809</v>
      </c>
      <c r="D154" s="5">
        <v>2023</v>
      </c>
      <c r="E154" s="5" t="s">
        <v>47</v>
      </c>
      <c r="F154" s="5" t="s">
        <v>14</v>
      </c>
      <c r="G154" s="5" t="s">
        <v>29</v>
      </c>
      <c r="H154" s="5">
        <v>10000</v>
      </c>
      <c r="I154" s="6">
        <v>44985</v>
      </c>
      <c r="J154" s="5"/>
      <c r="K154" s="5"/>
    </row>
    <row r="155" spans="1:11" x14ac:dyDescent="0.25">
      <c r="A155" s="5">
        <f t="shared" si="2"/>
        <v>154</v>
      </c>
      <c r="B155" s="5" t="s">
        <v>12</v>
      </c>
      <c r="C155" s="5">
        <v>1380</v>
      </c>
      <c r="D155" s="5">
        <v>2023</v>
      </c>
      <c r="E155" s="5" t="s">
        <v>47</v>
      </c>
      <c r="F155" s="5" t="s">
        <v>13</v>
      </c>
      <c r="G155" s="5" t="s">
        <v>16</v>
      </c>
      <c r="H155" s="5">
        <v>10000</v>
      </c>
      <c r="I155" s="6">
        <v>44985</v>
      </c>
      <c r="J155" s="5"/>
      <c r="K155" s="5"/>
    </row>
    <row r="156" spans="1:11" x14ac:dyDescent="0.25">
      <c r="A156" s="5">
        <f t="shared" si="2"/>
        <v>155</v>
      </c>
      <c r="B156" s="5" t="s">
        <v>12</v>
      </c>
      <c r="C156" s="5">
        <v>1405</v>
      </c>
      <c r="D156" s="5">
        <v>2023</v>
      </c>
      <c r="E156" s="5" t="s">
        <v>47</v>
      </c>
      <c r="F156" s="5" t="s">
        <v>13</v>
      </c>
      <c r="G156" s="5" t="s">
        <v>16</v>
      </c>
      <c r="H156" s="5">
        <v>10000</v>
      </c>
      <c r="I156" s="6">
        <v>44985</v>
      </c>
      <c r="J156" s="5"/>
      <c r="K156" s="5"/>
    </row>
    <row r="157" spans="1:11" x14ac:dyDescent="0.25">
      <c r="A157" s="5">
        <f t="shared" si="2"/>
        <v>156</v>
      </c>
      <c r="B157" s="5" t="s">
        <v>12</v>
      </c>
      <c r="C157" s="5">
        <v>2013</v>
      </c>
      <c r="D157" s="5">
        <v>2023</v>
      </c>
      <c r="E157" s="5" t="s">
        <v>47</v>
      </c>
      <c r="F157" s="5" t="s">
        <v>13</v>
      </c>
      <c r="G157" s="5" t="s">
        <v>31</v>
      </c>
      <c r="H157" s="5">
        <v>10000</v>
      </c>
      <c r="I157" s="6">
        <v>44985</v>
      </c>
      <c r="J157" s="5"/>
      <c r="K157" s="5"/>
    </row>
    <row r="158" spans="1:11" x14ac:dyDescent="0.25">
      <c r="A158" s="5">
        <f t="shared" si="2"/>
        <v>157</v>
      </c>
      <c r="B158" s="5" t="s">
        <v>12</v>
      </c>
      <c r="C158" s="5">
        <v>2016</v>
      </c>
      <c r="D158" s="5">
        <v>2023</v>
      </c>
      <c r="E158" s="5" t="s">
        <v>47</v>
      </c>
      <c r="F158" s="5" t="s">
        <v>13</v>
      </c>
      <c r="G158" s="5" t="s">
        <v>26</v>
      </c>
      <c r="H158" s="5">
        <v>10000</v>
      </c>
      <c r="I158" s="6">
        <v>44985</v>
      </c>
      <c r="J158" s="5"/>
      <c r="K158" s="5"/>
    </row>
    <row r="159" spans="1:11" x14ac:dyDescent="0.25">
      <c r="A159" s="5">
        <f t="shared" si="2"/>
        <v>158</v>
      </c>
      <c r="B159" s="5" t="s">
        <v>12</v>
      </c>
      <c r="C159" s="5">
        <v>2247</v>
      </c>
      <c r="D159" s="5">
        <v>2023</v>
      </c>
      <c r="E159" s="5" t="s">
        <v>47</v>
      </c>
      <c r="F159" s="5" t="s">
        <v>14</v>
      </c>
      <c r="G159" s="5" t="s">
        <v>16</v>
      </c>
      <c r="H159" s="5">
        <v>10000</v>
      </c>
      <c r="I159" s="6">
        <v>44985</v>
      </c>
      <c r="J159" s="5"/>
      <c r="K159" s="5"/>
    </row>
    <row r="160" spans="1:11" x14ac:dyDescent="0.25">
      <c r="A160" s="5">
        <f t="shared" si="2"/>
        <v>159</v>
      </c>
      <c r="B160" s="5" t="s">
        <v>12</v>
      </c>
      <c r="C160" s="5">
        <v>2450</v>
      </c>
      <c r="D160" s="5">
        <v>2023</v>
      </c>
      <c r="E160" s="5" t="s">
        <v>47</v>
      </c>
      <c r="F160" s="5" t="s">
        <v>48</v>
      </c>
      <c r="G160" s="5" t="s">
        <v>16</v>
      </c>
      <c r="H160" s="5">
        <v>2500</v>
      </c>
      <c r="I160" s="6">
        <v>44985</v>
      </c>
      <c r="J160" s="5"/>
      <c r="K160" s="5"/>
    </row>
    <row r="161" spans="1:11" x14ac:dyDescent="0.25">
      <c r="A161" s="5">
        <f t="shared" si="2"/>
        <v>160</v>
      </c>
      <c r="B161" s="5" t="s">
        <v>12</v>
      </c>
      <c r="C161" s="5">
        <v>2693</v>
      </c>
      <c r="D161" s="5">
        <v>2023</v>
      </c>
      <c r="E161" s="5" t="s">
        <v>47</v>
      </c>
      <c r="F161" s="5" t="s">
        <v>48</v>
      </c>
      <c r="G161" s="5" t="s">
        <v>16</v>
      </c>
      <c r="H161" s="5">
        <v>2500</v>
      </c>
      <c r="I161" s="6">
        <v>44985</v>
      </c>
      <c r="J161" s="5"/>
      <c r="K161" s="5"/>
    </row>
    <row r="162" spans="1:11" x14ac:dyDescent="0.25">
      <c r="A162" s="5">
        <f t="shared" si="2"/>
        <v>161</v>
      </c>
      <c r="B162" s="5" t="s">
        <v>12</v>
      </c>
      <c r="C162" s="5">
        <v>2700</v>
      </c>
      <c r="D162" s="5">
        <v>2023</v>
      </c>
      <c r="E162" s="5" t="s">
        <v>47</v>
      </c>
      <c r="F162" s="5" t="s">
        <v>48</v>
      </c>
      <c r="G162" s="5" t="s">
        <v>23</v>
      </c>
      <c r="H162" s="5">
        <v>2500</v>
      </c>
      <c r="I162" s="6">
        <v>44985</v>
      </c>
      <c r="J162" s="5"/>
      <c r="K162" s="5"/>
    </row>
    <row r="163" spans="1:11" x14ac:dyDescent="0.25">
      <c r="A163" s="5">
        <f t="shared" si="2"/>
        <v>162</v>
      </c>
      <c r="B163" s="5" t="s">
        <v>12</v>
      </c>
      <c r="C163" s="5">
        <v>2705</v>
      </c>
      <c r="D163" s="5">
        <v>2023</v>
      </c>
      <c r="E163" s="5" t="s">
        <v>47</v>
      </c>
      <c r="F163" s="5" t="s">
        <v>48</v>
      </c>
      <c r="G163" s="5" t="s">
        <v>23</v>
      </c>
      <c r="H163" s="5">
        <v>2500</v>
      </c>
      <c r="I163" s="6">
        <v>44985</v>
      </c>
      <c r="J163" s="5"/>
      <c r="K163" s="5"/>
    </row>
    <row r="164" spans="1:11" x14ac:dyDescent="0.25">
      <c r="A164" s="5">
        <f t="shared" si="2"/>
        <v>163</v>
      </c>
      <c r="B164" s="5" t="s">
        <v>12</v>
      </c>
      <c r="C164" s="5">
        <v>2711</v>
      </c>
      <c r="D164" s="5">
        <v>2023</v>
      </c>
      <c r="E164" s="5" t="s">
        <v>47</v>
      </c>
      <c r="F164" s="5" t="s">
        <v>48</v>
      </c>
      <c r="G164" s="5" t="s">
        <v>23</v>
      </c>
      <c r="H164" s="5">
        <v>2500</v>
      </c>
      <c r="I164" s="6">
        <v>44985</v>
      </c>
      <c r="J164" s="5"/>
      <c r="K164" s="5"/>
    </row>
    <row r="165" spans="1:11" x14ac:dyDescent="0.25">
      <c r="A165" s="5">
        <f t="shared" si="2"/>
        <v>164</v>
      </c>
      <c r="B165" s="5" t="s">
        <v>12</v>
      </c>
      <c r="C165" s="5">
        <v>2716</v>
      </c>
      <c r="D165" s="5">
        <v>2023</v>
      </c>
      <c r="E165" s="5" t="s">
        <v>47</v>
      </c>
      <c r="F165" s="5" t="s">
        <v>48</v>
      </c>
      <c r="G165" s="5" t="s">
        <v>23</v>
      </c>
      <c r="H165" s="5">
        <v>2500</v>
      </c>
      <c r="I165" s="6">
        <v>44985</v>
      </c>
      <c r="J165" s="5"/>
      <c r="K165" s="5"/>
    </row>
    <row r="166" spans="1:11" x14ac:dyDescent="0.25">
      <c r="A166" s="5">
        <f t="shared" si="2"/>
        <v>165</v>
      </c>
      <c r="B166" s="5" t="s">
        <v>12</v>
      </c>
      <c r="C166" s="5">
        <v>2719</v>
      </c>
      <c r="D166" s="5">
        <v>2023</v>
      </c>
      <c r="E166" s="5" t="s">
        <v>47</v>
      </c>
      <c r="F166" s="5" t="s">
        <v>25</v>
      </c>
      <c r="G166" s="5" t="s">
        <v>29</v>
      </c>
      <c r="H166" s="5">
        <v>5000</v>
      </c>
      <c r="I166" s="6">
        <v>44985</v>
      </c>
      <c r="J166" s="5"/>
      <c r="K166" s="5"/>
    </row>
    <row r="167" spans="1:11" x14ac:dyDescent="0.25">
      <c r="A167" s="5">
        <f t="shared" si="2"/>
        <v>166</v>
      </c>
      <c r="B167" s="5" t="s">
        <v>12</v>
      </c>
      <c r="C167" s="5">
        <v>2748</v>
      </c>
      <c r="D167" s="5">
        <v>2023</v>
      </c>
      <c r="E167" s="5" t="s">
        <v>47</v>
      </c>
      <c r="F167" s="5" t="s">
        <v>48</v>
      </c>
      <c r="G167" s="5" t="s">
        <v>23</v>
      </c>
      <c r="H167" s="5">
        <v>2500</v>
      </c>
      <c r="I167" s="6">
        <v>44985</v>
      </c>
      <c r="J167" s="5"/>
      <c r="K167" s="5"/>
    </row>
    <row r="168" spans="1:11" x14ac:dyDescent="0.25">
      <c r="A168" s="5">
        <f t="shared" si="2"/>
        <v>167</v>
      </c>
      <c r="B168" s="5" t="s">
        <v>12</v>
      </c>
      <c r="C168" s="5">
        <v>2760</v>
      </c>
      <c r="D168" s="5">
        <v>2023</v>
      </c>
      <c r="E168" s="5" t="s">
        <v>47</v>
      </c>
      <c r="F168" s="5" t="s">
        <v>48</v>
      </c>
      <c r="G168" s="5" t="s">
        <v>23</v>
      </c>
      <c r="H168" s="5">
        <v>2500</v>
      </c>
      <c r="I168" s="6">
        <v>44985</v>
      </c>
      <c r="J168" s="5"/>
      <c r="K168" s="5"/>
    </row>
    <row r="169" spans="1:11" x14ac:dyDescent="0.25">
      <c r="A169" s="5">
        <f t="shared" si="2"/>
        <v>168</v>
      </c>
      <c r="B169" s="5" t="s">
        <v>12</v>
      </c>
      <c r="C169" s="5">
        <v>2770</v>
      </c>
      <c r="D169" s="5">
        <v>2023</v>
      </c>
      <c r="E169" s="5" t="s">
        <v>47</v>
      </c>
      <c r="F169" s="5" t="s">
        <v>48</v>
      </c>
      <c r="G169" s="5" t="s">
        <v>23</v>
      </c>
      <c r="H169" s="5">
        <v>2500</v>
      </c>
      <c r="I169" s="6">
        <v>44985</v>
      </c>
      <c r="J169" s="5"/>
      <c r="K169" s="5"/>
    </row>
    <row r="170" spans="1:11" x14ac:dyDescent="0.25">
      <c r="A170" s="5">
        <f t="shared" si="2"/>
        <v>169</v>
      </c>
      <c r="B170" s="5" t="s">
        <v>12</v>
      </c>
      <c r="C170" s="5">
        <v>2790</v>
      </c>
      <c r="D170" s="5">
        <v>2023</v>
      </c>
      <c r="E170" s="5" t="s">
        <v>47</v>
      </c>
      <c r="F170" s="5" t="s">
        <v>48</v>
      </c>
      <c r="G170" s="5" t="s">
        <v>23</v>
      </c>
      <c r="H170" s="5">
        <v>2500</v>
      </c>
      <c r="I170" s="6">
        <v>44985</v>
      </c>
      <c r="J170" s="5"/>
      <c r="K170" s="5"/>
    </row>
    <row r="171" spans="1:11" x14ac:dyDescent="0.25">
      <c r="A171" s="5">
        <f t="shared" si="2"/>
        <v>170</v>
      </c>
      <c r="B171" s="5" t="s">
        <v>12</v>
      </c>
      <c r="C171" s="5">
        <v>2855</v>
      </c>
      <c r="D171" s="5">
        <v>2023</v>
      </c>
      <c r="E171" s="5" t="s">
        <v>47</v>
      </c>
      <c r="F171" s="5" t="s">
        <v>48</v>
      </c>
      <c r="G171" s="5" t="s">
        <v>23</v>
      </c>
      <c r="H171" s="5">
        <v>2500</v>
      </c>
      <c r="I171" s="6">
        <v>44985</v>
      </c>
      <c r="J171" s="5"/>
      <c r="K171" s="5"/>
    </row>
    <row r="172" spans="1:11" x14ac:dyDescent="0.25">
      <c r="A172" s="5">
        <f t="shared" si="2"/>
        <v>171</v>
      </c>
      <c r="B172" s="5" t="s">
        <v>12</v>
      </c>
      <c r="C172" s="5">
        <v>2885</v>
      </c>
      <c r="D172" s="5">
        <v>2023</v>
      </c>
      <c r="E172" s="5" t="s">
        <v>47</v>
      </c>
      <c r="F172" s="5" t="s">
        <v>48</v>
      </c>
      <c r="G172" s="5" t="s">
        <v>23</v>
      </c>
      <c r="H172" s="5">
        <v>2500</v>
      </c>
      <c r="I172" s="6">
        <v>44985</v>
      </c>
      <c r="J172" s="5"/>
      <c r="K172" s="5"/>
    </row>
    <row r="173" spans="1:11" x14ac:dyDescent="0.25">
      <c r="A173" s="5">
        <f t="shared" si="2"/>
        <v>172</v>
      </c>
      <c r="B173" s="5" t="s">
        <v>12</v>
      </c>
      <c r="C173" s="5">
        <v>2895</v>
      </c>
      <c r="D173" s="5">
        <v>2023</v>
      </c>
      <c r="E173" s="5" t="s">
        <v>47</v>
      </c>
      <c r="F173" s="5" t="s">
        <v>48</v>
      </c>
      <c r="G173" s="5" t="s">
        <v>23</v>
      </c>
      <c r="H173" s="5">
        <v>2500</v>
      </c>
      <c r="I173" s="6">
        <v>44985</v>
      </c>
      <c r="J173" s="5"/>
      <c r="K173" s="5"/>
    </row>
    <row r="174" spans="1:11" x14ac:dyDescent="0.25">
      <c r="A174" s="5">
        <f t="shared" si="2"/>
        <v>173</v>
      </c>
      <c r="B174" s="5" t="s">
        <v>12</v>
      </c>
      <c r="C174" s="5">
        <v>2896</v>
      </c>
      <c r="D174" s="5">
        <v>2023</v>
      </c>
      <c r="E174" s="5" t="s">
        <v>47</v>
      </c>
      <c r="F174" s="5" t="s">
        <v>48</v>
      </c>
      <c r="G174" s="5" t="s">
        <v>23</v>
      </c>
      <c r="H174" s="5">
        <v>2500</v>
      </c>
      <c r="I174" s="6">
        <v>44985</v>
      </c>
      <c r="J174" s="5"/>
      <c r="K174" s="5"/>
    </row>
    <row r="175" spans="1:11" x14ac:dyDescent="0.25">
      <c r="A175" s="5">
        <f t="shared" si="2"/>
        <v>174</v>
      </c>
      <c r="B175" s="5" t="s">
        <v>12</v>
      </c>
      <c r="C175" s="5">
        <v>2902</v>
      </c>
      <c r="D175" s="5">
        <v>2023</v>
      </c>
      <c r="E175" s="5" t="s">
        <v>47</v>
      </c>
      <c r="F175" s="5" t="s">
        <v>48</v>
      </c>
      <c r="G175" s="5" t="s">
        <v>23</v>
      </c>
      <c r="H175" s="5">
        <v>2500</v>
      </c>
      <c r="I175" s="6">
        <v>44985</v>
      </c>
      <c r="J175" s="5"/>
      <c r="K175" s="5"/>
    </row>
    <row r="176" spans="1:11" x14ac:dyDescent="0.25">
      <c r="A176" s="5">
        <f t="shared" si="2"/>
        <v>175</v>
      </c>
      <c r="B176" s="5" t="s">
        <v>12</v>
      </c>
      <c r="C176" s="5">
        <v>2934</v>
      </c>
      <c r="D176" s="5">
        <v>2023</v>
      </c>
      <c r="E176" s="5" t="s">
        <v>47</v>
      </c>
      <c r="F176" s="5" t="s">
        <v>48</v>
      </c>
      <c r="G176" s="5" t="s">
        <v>23</v>
      </c>
      <c r="H176" s="5">
        <v>2500</v>
      </c>
      <c r="I176" s="6">
        <v>44985</v>
      </c>
      <c r="J176" s="5"/>
      <c r="K176" s="5"/>
    </row>
    <row r="177" spans="1:11" x14ac:dyDescent="0.25">
      <c r="A177" s="5">
        <f t="shared" si="2"/>
        <v>176</v>
      </c>
      <c r="B177" s="5" t="s">
        <v>12</v>
      </c>
      <c r="C177" s="5">
        <v>2957</v>
      </c>
      <c r="D177" s="5">
        <v>2023</v>
      </c>
      <c r="E177" s="5" t="s">
        <v>47</v>
      </c>
      <c r="F177" s="5" t="s">
        <v>48</v>
      </c>
      <c r="G177" s="5" t="s">
        <v>23</v>
      </c>
      <c r="H177" s="5">
        <v>2500</v>
      </c>
      <c r="I177" s="6">
        <v>44985</v>
      </c>
      <c r="J177" s="5"/>
      <c r="K177" s="5"/>
    </row>
    <row r="178" spans="1:11" x14ac:dyDescent="0.25">
      <c r="A178" s="5">
        <f t="shared" si="2"/>
        <v>177</v>
      </c>
      <c r="B178" s="5" t="s">
        <v>12</v>
      </c>
      <c r="C178" s="5">
        <v>2986</v>
      </c>
      <c r="D178" s="5">
        <v>2023</v>
      </c>
      <c r="E178" s="5" t="s">
        <v>47</v>
      </c>
      <c r="F178" s="5" t="s">
        <v>48</v>
      </c>
      <c r="G178" s="5" t="s">
        <v>23</v>
      </c>
      <c r="H178" s="5">
        <v>2500</v>
      </c>
      <c r="I178" s="6">
        <v>44985</v>
      </c>
      <c r="J178" s="5"/>
      <c r="K178" s="5"/>
    </row>
    <row r="179" spans="1:11" x14ac:dyDescent="0.25">
      <c r="A179" s="5">
        <f t="shared" si="2"/>
        <v>178</v>
      </c>
      <c r="B179" s="5" t="s">
        <v>12</v>
      </c>
      <c r="C179" s="5">
        <v>3022</v>
      </c>
      <c r="D179" s="5">
        <v>2023</v>
      </c>
      <c r="E179" s="5" t="s">
        <v>47</v>
      </c>
      <c r="F179" s="5" t="s">
        <v>48</v>
      </c>
      <c r="G179" s="5" t="s">
        <v>15</v>
      </c>
      <c r="H179" s="5">
        <v>2500</v>
      </c>
      <c r="I179" s="6">
        <v>44985</v>
      </c>
      <c r="J179" s="5"/>
      <c r="K179" s="5"/>
    </row>
    <row r="180" spans="1:11" x14ac:dyDescent="0.25">
      <c r="A180" s="5">
        <f t="shared" si="2"/>
        <v>179</v>
      </c>
      <c r="B180" s="5" t="s">
        <v>12</v>
      </c>
      <c r="C180" s="5">
        <v>3079</v>
      </c>
      <c r="D180" s="5">
        <v>2023</v>
      </c>
      <c r="E180" s="5" t="s">
        <v>47</v>
      </c>
      <c r="F180" s="5" t="s">
        <v>14</v>
      </c>
      <c r="G180" s="5" t="s">
        <v>19</v>
      </c>
      <c r="H180" s="5">
        <v>10000</v>
      </c>
      <c r="I180" s="6">
        <v>44985</v>
      </c>
      <c r="J180" s="5"/>
      <c r="K180" s="5"/>
    </row>
    <row r="181" spans="1:11" x14ac:dyDescent="0.25">
      <c r="A181" s="5">
        <f t="shared" si="2"/>
        <v>180</v>
      </c>
      <c r="B181" s="5" t="s">
        <v>12</v>
      </c>
      <c r="C181" s="5">
        <v>3106</v>
      </c>
      <c r="D181" s="5">
        <v>2023</v>
      </c>
      <c r="E181" s="5" t="s">
        <v>47</v>
      </c>
      <c r="F181" s="5" t="s">
        <v>14</v>
      </c>
      <c r="G181" s="5" t="s">
        <v>49</v>
      </c>
      <c r="H181" s="5">
        <v>10000</v>
      </c>
      <c r="I181" s="6">
        <v>44985</v>
      </c>
      <c r="J181" s="5"/>
      <c r="K181" s="5"/>
    </row>
    <row r="182" spans="1:11" x14ac:dyDescent="0.25">
      <c r="A182" s="5">
        <f t="shared" si="2"/>
        <v>181</v>
      </c>
      <c r="B182" s="5" t="s">
        <v>12</v>
      </c>
      <c r="C182" s="5">
        <v>3332</v>
      </c>
      <c r="D182" s="5">
        <v>2023</v>
      </c>
      <c r="E182" s="5" t="s">
        <v>47</v>
      </c>
      <c r="F182" s="5" t="s">
        <v>48</v>
      </c>
      <c r="G182" s="5" t="s">
        <v>23</v>
      </c>
      <c r="H182" s="5">
        <v>2500</v>
      </c>
      <c r="I182" s="6">
        <v>44985</v>
      </c>
      <c r="J182" s="5"/>
      <c r="K182" s="5"/>
    </row>
    <row r="183" spans="1:11" x14ac:dyDescent="0.25">
      <c r="A183" s="5">
        <f t="shared" si="2"/>
        <v>182</v>
      </c>
      <c r="B183" s="5" t="s">
        <v>12</v>
      </c>
      <c r="C183" s="5">
        <v>3334</v>
      </c>
      <c r="D183" s="5">
        <v>2023</v>
      </c>
      <c r="E183" s="5" t="s">
        <v>47</v>
      </c>
      <c r="F183" s="5" t="s">
        <v>48</v>
      </c>
      <c r="G183" s="5" t="s">
        <v>23</v>
      </c>
      <c r="H183" s="5">
        <v>2500</v>
      </c>
      <c r="I183" s="6">
        <v>44985</v>
      </c>
      <c r="J183" s="5"/>
      <c r="K183" s="5"/>
    </row>
    <row r="184" spans="1:11" x14ac:dyDescent="0.25">
      <c r="A184" s="5">
        <f t="shared" si="2"/>
        <v>183</v>
      </c>
      <c r="B184" s="5" t="s">
        <v>12</v>
      </c>
      <c r="C184" s="5">
        <v>3343</v>
      </c>
      <c r="D184" s="5">
        <v>2023</v>
      </c>
      <c r="E184" s="5" t="s">
        <v>47</v>
      </c>
      <c r="F184" s="5" t="s">
        <v>48</v>
      </c>
      <c r="G184" s="5" t="s">
        <v>23</v>
      </c>
      <c r="H184" s="5">
        <v>2500</v>
      </c>
      <c r="I184" s="6">
        <v>44985</v>
      </c>
      <c r="J184" s="5"/>
      <c r="K184" s="5"/>
    </row>
    <row r="185" spans="1:11" x14ac:dyDescent="0.25">
      <c r="A185" s="5">
        <f t="shared" si="2"/>
        <v>184</v>
      </c>
      <c r="B185" s="5" t="s">
        <v>12</v>
      </c>
      <c r="C185" s="5">
        <v>3350</v>
      </c>
      <c r="D185" s="5">
        <v>2023</v>
      </c>
      <c r="E185" s="5" t="s">
        <v>47</v>
      </c>
      <c r="F185" s="5" t="s">
        <v>13</v>
      </c>
      <c r="G185" s="5" t="s">
        <v>15</v>
      </c>
      <c r="H185" s="5">
        <v>10000</v>
      </c>
      <c r="I185" s="6">
        <v>44985</v>
      </c>
      <c r="J185" s="5"/>
      <c r="K185" s="5"/>
    </row>
    <row r="186" spans="1:11" x14ac:dyDescent="0.25">
      <c r="A186" s="5">
        <f t="shared" si="2"/>
        <v>185</v>
      </c>
      <c r="B186" s="5" t="s">
        <v>12</v>
      </c>
      <c r="C186" s="5">
        <v>3361</v>
      </c>
      <c r="D186" s="5">
        <v>2023</v>
      </c>
      <c r="E186" s="5" t="s">
        <v>47</v>
      </c>
      <c r="F186" s="5" t="s">
        <v>48</v>
      </c>
      <c r="G186" s="5" t="s">
        <v>23</v>
      </c>
      <c r="H186" s="5">
        <v>2500</v>
      </c>
      <c r="I186" s="6">
        <v>44985</v>
      </c>
      <c r="J186" s="5"/>
      <c r="K186" s="5"/>
    </row>
    <row r="187" spans="1:11" x14ac:dyDescent="0.25">
      <c r="A187" s="5">
        <f t="shared" si="2"/>
        <v>186</v>
      </c>
      <c r="B187" s="5" t="s">
        <v>12</v>
      </c>
      <c r="C187" s="5">
        <v>3363</v>
      </c>
      <c r="D187" s="5">
        <v>2023</v>
      </c>
      <c r="E187" s="5" t="s">
        <v>47</v>
      </c>
      <c r="F187" s="5" t="s">
        <v>48</v>
      </c>
      <c r="G187" s="5" t="s">
        <v>23</v>
      </c>
      <c r="H187" s="5">
        <v>2500</v>
      </c>
      <c r="I187" s="6">
        <v>44985</v>
      </c>
      <c r="J187" s="5"/>
      <c r="K187" s="5"/>
    </row>
    <row r="188" spans="1:11" x14ac:dyDescent="0.25">
      <c r="A188" s="5">
        <f t="shared" si="2"/>
        <v>187</v>
      </c>
      <c r="B188" s="5" t="s">
        <v>12</v>
      </c>
      <c r="C188" s="5">
        <v>3369</v>
      </c>
      <c r="D188" s="5">
        <v>2023</v>
      </c>
      <c r="E188" s="5" t="s">
        <v>47</v>
      </c>
      <c r="F188" s="5" t="s">
        <v>48</v>
      </c>
      <c r="G188" s="5" t="s">
        <v>23</v>
      </c>
      <c r="H188" s="5">
        <v>2500</v>
      </c>
      <c r="I188" s="6">
        <v>44985</v>
      </c>
      <c r="J188" s="5"/>
      <c r="K188" s="5"/>
    </row>
    <row r="189" spans="1:11" x14ac:dyDescent="0.25">
      <c r="A189" s="5">
        <f t="shared" si="2"/>
        <v>188</v>
      </c>
      <c r="B189" s="5" t="s">
        <v>12</v>
      </c>
      <c r="C189" s="5">
        <v>3394</v>
      </c>
      <c r="D189" s="5">
        <v>2023</v>
      </c>
      <c r="E189" s="5" t="s">
        <v>47</v>
      </c>
      <c r="F189" s="5" t="s">
        <v>48</v>
      </c>
      <c r="G189" s="5" t="s">
        <v>23</v>
      </c>
      <c r="H189" s="5">
        <v>2500</v>
      </c>
      <c r="I189" s="6">
        <v>44985</v>
      </c>
      <c r="J189" s="5"/>
      <c r="K189" s="5"/>
    </row>
    <row r="190" spans="1:11" x14ac:dyDescent="0.25">
      <c r="A190" s="5">
        <f t="shared" si="2"/>
        <v>189</v>
      </c>
      <c r="B190" s="5" t="s">
        <v>12</v>
      </c>
      <c r="C190" s="5">
        <v>3407</v>
      </c>
      <c r="D190" s="5">
        <v>2023</v>
      </c>
      <c r="E190" s="5" t="s">
        <v>47</v>
      </c>
      <c r="F190" s="5" t="s">
        <v>48</v>
      </c>
      <c r="G190" s="5" t="s">
        <v>23</v>
      </c>
      <c r="H190" s="5">
        <v>2500</v>
      </c>
      <c r="I190" s="6">
        <v>44985</v>
      </c>
      <c r="J190" s="5"/>
      <c r="K190" s="5"/>
    </row>
    <row r="191" spans="1:11" x14ac:dyDescent="0.25">
      <c r="A191" s="5">
        <f t="shared" si="2"/>
        <v>190</v>
      </c>
      <c r="B191" s="5" t="s">
        <v>12</v>
      </c>
      <c r="C191" s="5">
        <v>3466</v>
      </c>
      <c r="D191" s="5">
        <v>2023</v>
      </c>
      <c r="E191" s="5" t="s">
        <v>47</v>
      </c>
      <c r="F191" s="5" t="s">
        <v>48</v>
      </c>
      <c r="G191" s="5" t="s">
        <v>23</v>
      </c>
      <c r="H191" s="5">
        <v>2500</v>
      </c>
      <c r="I191" s="6">
        <v>44985</v>
      </c>
      <c r="J191" s="5"/>
      <c r="K191" s="5"/>
    </row>
    <row r="192" spans="1:11" x14ac:dyDescent="0.25">
      <c r="A192" s="5">
        <f t="shared" si="2"/>
        <v>191</v>
      </c>
      <c r="B192" s="5" t="s">
        <v>12</v>
      </c>
      <c r="C192" s="5">
        <v>3504</v>
      </c>
      <c r="D192" s="5">
        <v>2023</v>
      </c>
      <c r="E192" s="5" t="s">
        <v>47</v>
      </c>
      <c r="F192" s="5" t="s">
        <v>48</v>
      </c>
      <c r="G192" s="5" t="s">
        <v>23</v>
      </c>
      <c r="H192" s="5">
        <v>2500</v>
      </c>
      <c r="I192" s="6">
        <v>44985</v>
      </c>
      <c r="J192" s="5"/>
      <c r="K192" s="5"/>
    </row>
    <row r="193" spans="1:11" x14ac:dyDescent="0.25">
      <c r="A193" s="5">
        <f t="shared" si="2"/>
        <v>192</v>
      </c>
      <c r="B193" s="5" t="s">
        <v>12</v>
      </c>
      <c r="C193" s="5">
        <v>3534</v>
      </c>
      <c r="D193" s="5">
        <v>2023</v>
      </c>
      <c r="E193" s="5" t="s">
        <v>47</v>
      </c>
      <c r="F193" s="5" t="s">
        <v>14</v>
      </c>
      <c r="G193" s="5" t="s">
        <v>49</v>
      </c>
      <c r="H193" s="5">
        <v>10000</v>
      </c>
      <c r="I193" s="6">
        <v>44985</v>
      </c>
      <c r="J193" s="5"/>
      <c r="K193" s="5"/>
    </row>
    <row r="194" spans="1:11" x14ac:dyDescent="0.25">
      <c r="A194" s="5">
        <f t="shared" si="2"/>
        <v>193</v>
      </c>
      <c r="B194" s="5" t="s">
        <v>12</v>
      </c>
      <c r="C194" s="5">
        <v>3683</v>
      </c>
      <c r="D194" s="5">
        <v>2023</v>
      </c>
      <c r="E194" s="5" t="s">
        <v>47</v>
      </c>
      <c r="F194" s="5" t="s">
        <v>48</v>
      </c>
      <c r="G194" s="5" t="s">
        <v>23</v>
      </c>
      <c r="H194" s="5">
        <v>2500</v>
      </c>
      <c r="I194" s="6">
        <v>44985</v>
      </c>
      <c r="J194" s="5"/>
      <c r="K194" s="5"/>
    </row>
    <row r="195" spans="1:11" x14ac:dyDescent="0.25">
      <c r="A195" s="5">
        <f t="shared" si="2"/>
        <v>194</v>
      </c>
      <c r="B195" s="5" t="s">
        <v>12</v>
      </c>
      <c r="C195" s="5">
        <v>3690</v>
      </c>
      <c r="D195" s="5">
        <v>2023</v>
      </c>
      <c r="E195" s="5" t="s">
        <v>47</v>
      </c>
      <c r="F195" s="5" t="s">
        <v>48</v>
      </c>
      <c r="G195" s="5" t="s">
        <v>23</v>
      </c>
      <c r="H195" s="5">
        <v>2500</v>
      </c>
      <c r="I195" s="6">
        <v>44985</v>
      </c>
      <c r="J195" s="5"/>
      <c r="K195" s="5"/>
    </row>
    <row r="196" spans="1:11" x14ac:dyDescent="0.25">
      <c r="A196" s="5">
        <f t="shared" ref="A196:A259" si="3">A195+1</f>
        <v>195</v>
      </c>
      <c r="B196" s="5" t="s">
        <v>12</v>
      </c>
      <c r="C196" s="5">
        <v>3691</v>
      </c>
      <c r="D196" s="5">
        <v>2023</v>
      </c>
      <c r="E196" s="5" t="s">
        <v>47</v>
      </c>
      <c r="F196" s="5" t="s">
        <v>48</v>
      </c>
      <c r="G196" s="5" t="s">
        <v>23</v>
      </c>
      <c r="H196" s="5">
        <v>2500</v>
      </c>
      <c r="I196" s="6">
        <v>44985</v>
      </c>
      <c r="J196" s="5"/>
      <c r="K196" s="5"/>
    </row>
    <row r="197" spans="1:11" x14ac:dyDescent="0.25">
      <c r="A197" s="5">
        <f t="shared" si="3"/>
        <v>196</v>
      </c>
      <c r="B197" s="5" t="s">
        <v>12</v>
      </c>
      <c r="C197" s="5">
        <v>3692</v>
      </c>
      <c r="D197" s="5">
        <v>2023</v>
      </c>
      <c r="E197" s="5" t="s">
        <v>47</v>
      </c>
      <c r="F197" s="5" t="s">
        <v>48</v>
      </c>
      <c r="G197" s="5" t="s">
        <v>23</v>
      </c>
      <c r="H197" s="5">
        <v>2500</v>
      </c>
      <c r="I197" s="6">
        <v>44985</v>
      </c>
      <c r="J197" s="5"/>
      <c r="K197" s="5"/>
    </row>
    <row r="198" spans="1:11" x14ac:dyDescent="0.25">
      <c r="A198" s="5">
        <f t="shared" si="3"/>
        <v>197</v>
      </c>
      <c r="B198" s="5" t="s">
        <v>12</v>
      </c>
      <c r="C198" s="5">
        <v>3755</v>
      </c>
      <c r="D198" s="5">
        <v>2023</v>
      </c>
      <c r="E198" s="5" t="s">
        <v>47</v>
      </c>
      <c r="F198" s="5" t="s">
        <v>48</v>
      </c>
      <c r="G198" s="5" t="s">
        <v>23</v>
      </c>
      <c r="H198" s="5">
        <v>2500</v>
      </c>
      <c r="I198" s="6">
        <v>44985</v>
      </c>
      <c r="J198" s="5"/>
      <c r="K198" s="5"/>
    </row>
    <row r="199" spans="1:11" x14ac:dyDescent="0.25">
      <c r="A199" s="5">
        <f t="shared" si="3"/>
        <v>198</v>
      </c>
      <c r="B199" s="5" t="s">
        <v>12</v>
      </c>
      <c r="C199" s="5">
        <v>3794</v>
      </c>
      <c r="D199" s="5">
        <v>2023</v>
      </c>
      <c r="E199" s="5" t="s">
        <v>47</v>
      </c>
      <c r="F199" s="5" t="s">
        <v>48</v>
      </c>
      <c r="G199" s="5" t="s">
        <v>23</v>
      </c>
      <c r="H199" s="5">
        <v>2500</v>
      </c>
      <c r="I199" s="6">
        <v>44985</v>
      </c>
      <c r="J199" s="5"/>
      <c r="K199" s="5"/>
    </row>
    <row r="200" spans="1:11" x14ac:dyDescent="0.25">
      <c r="A200" s="5">
        <f t="shared" si="3"/>
        <v>199</v>
      </c>
      <c r="B200" s="5" t="s">
        <v>12</v>
      </c>
      <c r="C200" s="5">
        <v>3809</v>
      </c>
      <c r="D200" s="5">
        <v>2023</v>
      </c>
      <c r="E200" s="5" t="s">
        <v>47</v>
      </c>
      <c r="F200" s="5" t="s">
        <v>48</v>
      </c>
      <c r="G200" s="5" t="s">
        <v>23</v>
      </c>
      <c r="H200" s="5">
        <v>2500</v>
      </c>
      <c r="I200" s="6">
        <v>44985</v>
      </c>
      <c r="J200" s="5"/>
      <c r="K200" s="5"/>
    </row>
    <row r="201" spans="1:11" x14ac:dyDescent="0.25">
      <c r="A201" s="5">
        <f t="shared" si="3"/>
        <v>200</v>
      </c>
      <c r="B201" s="5" t="s">
        <v>12</v>
      </c>
      <c r="C201" s="5">
        <v>3815</v>
      </c>
      <c r="D201" s="5">
        <v>2023</v>
      </c>
      <c r="E201" s="5" t="s">
        <v>47</v>
      </c>
      <c r="F201" s="5" t="s">
        <v>48</v>
      </c>
      <c r="G201" s="5" t="s">
        <v>23</v>
      </c>
      <c r="H201" s="5">
        <v>2500</v>
      </c>
      <c r="I201" s="6">
        <v>44985</v>
      </c>
      <c r="J201" s="5"/>
      <c r="K201" s="5"/>
    </row>
    <row r="202" spans="1:11" x14ac:dyDescent="0.25">
      <c r="A202" s="5">
        <f t="shared" si="3"/>
        <v>201</v>
      </c>
      <c r="B202" s="5" t="s">
        <v>12</v>
      </c>
      <c r="C202" s="5">
        <v>3820</v>
      </c>
      <c r="D202" s="5">
        <v>2023</v>
      </c>
      <c r="E202" s="5" t="s">
        <v>47</v>
      </c>
      <c r="F202" s="5" t="s">
        <v>48</v>
      </c>
      <c r="G202" s="5" t="s">
        <v>23</v>
      </c>
      <c r="H202" s="5">
        <v>2500</v>
      </c>
      <c r="I202" s="6">
        <v>44985</v>
      </c>
      <c r="J202" s="5"/>
      <c r="K202" s="5"/>
    </row>
    <row r="203" spans="1:11" x14ac:dyDescent="0.25">
      <c r="A203" s="5">
        <f t="shared" si="3"/>
        <v>202</v>
      </c>
      <c r="B203" s="5" t="s">
        <v>12</v>
      </c>
      <c r="C203" s="5">
        <v>3821</v>
      </c>
      <c r="D203" s="5">
        <v>2023</v>
      </c>
      <c r="E203" s="5" t="s">
        <v>47</v>
      </c>
      <c r="F203" s="5" t="s">
        <v>48</v>
      </c>
      <c r="G203" s="5" t="s">
        <v>23</v>
      </c>
      <c r="H203" s="5">
        <v>2500</v>
      </c>
      <c r="I203" s="6">
        <v>44985</v>
      </c>
      <c r="J203" s="5"/>
      <c r="K203" s="5"/>
    </row>
    <row r="204" spans="1:11" x14ac:dyDescent="0.25">
      <c r="A204" s="5">
        <f t="shared" si="3"/>
        <v>203</v>
      </c>
      <c r="B204" s="5" t="s">
        <v>12</v>
      </c>
      <c r="C204" s="5">
        <v>3824</v>
      </c>
      <c r="D204" s="5">
        <v>2023</v>
      </c>
      <c r="E204" s="5" t="s">
        <v>47</v>
      </c>
      <c r="F204" s="5" t="s">
        <v>48</v>
      </c>
      <c r="G204" s="5" t="s">
        <v>23</v>
      </c>
      <c r="H204" s="5">
        <v>2500</v>
      </c>
      <c r="I204" s="6">
        <v>44985</v>
      </c>
      <c r="J204" s="5"/>
      <c r="K204" s="5"/>
    </row>
    <row r="205" spans="1:11" x14ac:dyDescent="0.25">
      <c r="A205" s="5">
        <f t="shared" si="3"/>
        <v>204</v>
      </c>
      <c r="B205" s="5" t="s">
        <v>12</v>
      </c>
      <c r="C205" s="5">
        <v>3825</v>
      </c>
      <c r="D205" s="5">
        <v>2023</v>
      </c>
      <c r="E205" s="5" t="s">
        <v>47</v>
      </c>
      <c r="F205" s="5" t="s">
        <v>48</v>
      </c>
      <c r="G205" s="5" t="s">
        <v>23</v>
      </c>
      <c r="H205" s="5">
        <v>2500</v>
      </c>
      <c r="I205" s="6">
        <v>44985</v>
      </c>
      <c r="J205" s="5"/>
      <c r="K205" s="5"/>
    </row>
    <row r="206" spans="1:11" x14ac:dyDescent="0.25">
      <c r="A206" s="5">
        <f t="shared" si="3"/>
        <v>205</v>
      </c>
      <c r="B206" s="5" t="s">
        <v>12</v>
      </c>
      <c r="C206" s="5">
        <v>3829</v>
      </c>
      <c r="D206" s="5">
        <v>2023</v>
      </c>
      <c r="E206" s="5" t="s">
        <v>47</v>
      </c>
      <c r="F206" s="5" t="s">
        <v>48</v>
      </c>
      <c r="G206" s="5" t="s">
        <v>23</v>
      </c>
      <c r="H206" s="5">
        <v>2500</v>
      </c>
      <c r="I206" s="6">
        <v>44985</v>
      </c>
      <c r="J206" s="5"/>
      <c r="K206" s="5"/>
    </row>
    <row r="207" spans="1:11" x14ac:dyDescent="0.25">
      <c r="A207" s="5">
        <f t="shared" si="3"/>
        <v>206</v>
      </c>
      <c r="B207" s="5" t="s">
        <v>12</v>
      </c>
      <c r="C207" s="5">
        <v>3839</v>
      </c>
      <c r="D207" s="5">
        <v>2023</v>
      </c>
      <c r="E207" s="5" t="s">
        <v>47</v>
      </c>
      <c r="F207" s="5" t="s">
        <v>48</v>
      </c>
      <c r="G207" s="5" t="s">
        <v>23</v>
      </c>
      <c r="H207" s="5">
        <v>2500</v>
      </c>
      <c r="I207" s="6">
        <v>44985</v>
      </c>
      <c r="J207" s="5"/>
      <c r="K207" s="5"/>
    </row>
    <row r="208" spans="1:11" x14ac:dyDescent="0.25">
      <c r="A208" s="5">
        <f t="shared" si="3"/>
        <v>207</v>
      </c>
      <c r="B208" s="5" t="s">
        <v>12</v>
      </c>
      <c r="C208" s="5">
        <v>3843</v>
      </c>
      <c r="D208" s="5">
        <v>2023</v>
      </c>
      <c r="E208" s="5" t="s">
        <v>47</v>
      </c>
      <c r="F208" s="5" t="s">
        <v>48</v>
      </c>
      <c r="G208" s="5" t="s">
        <v>23</v>
      </c>
      <c r="H208" s="5">
        <v>2500</v>
      </c>
      <c r="I208" s="6">
        <v>44985</v>
      </c>
      <c r="J208" s="5"/>
      <c r="K208" s="5"/>
    </row>
    <row r="209" spans="1:11" x14ac:dyDescent="0.25">
      <c r="A209" s="5">
        <f t="shared" si="3"/>
        <v>208</v>
      </c>
      <c r="B209" s="5" t="s">
        <v>12</v>
      </c>
      <c r="C209" s="5">
        <v>3844</v>
      </c>
      <c r="D209" s="5">
        <v>2023</v>
      </c>
      <c r="E209" s="5" t="s">
        <v>47</v>
      </c>
      <c r="F209" s="5" t="s">
        <v>48</v>
      </c>
      <c r="G209" s="5" t="s">
        <v>23</v>
      </c>
      <c r="H209" s="5">
        <v>2500</v>
      </c>
      <c r="I209" s="6">
        <v>44985</v>
      </c>
      <c r="J209" s="5"/>
      <c r="K209" s="5"/>
    </row>
    <row r="210" spans="1:11" x14ac:dyDescent="0.25">
      <c r="A210" s="5">
        <f t="shared" si="3"/>
        <v>209</v>
      </c>
      <c r="B210" s="5" t="s">
        <v>12</v>
      </c>
      <c r="C210" s="5">
        <v>3845</v>
      </c>
      <c r="D210" s="5">
        <v>2023</v>
      </c>
      <c r="E210" s="5" t="s">
        <v>47</v>
      </c>
      <c r="F210" s="5" t="s">
        <v>48</v>
      </c>
      <c r="G210" s="5" t="s">
        <v>23</v>
      </c>
      <c r="H210" s="5">
        <v>2500</v>
      </c>
      <c r="I210" s="6">
        <v>44985</v>
      </c>
      <c r="J210" s="5"/>
      <c r="K210" s="5"/>
    </row>
    <row r="211" spans="1:11" x14ac:dyDescent="0.25">
      <c r="A211" s="5">
        <f t="shared" si="3"/>
        <v>210</v>
      </c>
      <c r="B211" s="5" t="s">
        <v>12</v>
      </c>
      <c r="C211" s="5">
        <v>3848</v>
      </c>
      <c r="D211" s="5">
        <v>2023</v>
      </c>
      <c r="E211" s="5" t="s">
        <v>47</v>
      </c>
      <c r="F211" s="5" t="s">
        <v>48</v>
      </c>
      <c r="G211" s="5" t="s">
        <v>23</v>
      </c>
      <c r="H211" s="5">
        <v>2500</v>
      </c>
      <c r="I211" s="6">
        <v>44985</v>
      </c>
      <c r="J211" s="5"/>
      <c r="K211" s="5"/>
    </row>
    <row r="212" spans="1:11" x14ac:dyDescent="0.25">
      <c r="A212" s="5">
        <f t="shared" si="3"/>
        <v>211</v>
      </c>
      <c r="B212" s="5" t="s">
        <v>12</v>
      </c>
      <c r="C212" s="5">
        <v>3849</v>
      </c>
      <c r="D212" s="5">
        <v>2023</v>
      </c>
      <c r="E212" s="5" t="s">
        <v>47</v>
      </c>
      <c r="F212" s="5" t="s">
        <v>48</v>
      </c>
      <c r="G212" s="5" t="s">
        <v>23</v>
      </c>
      <c r="H212" s="5">
        <v>2500</v>
      </c>
      <c r="I212" s="6">
        <v>44985</v>
      </c>
      <c r="J212" s="5"/>
      <c r="K212" s="5"/>
    </row>
    <row r="213" spans="1:11" x14ac:dyDescent="0.25">
      <c r="A213" s="5">
        <f t="shared" si="3"/>
        <v>212</v>
      </c>
      <c r="B213" s="5" t="s">
        <v>12</v>
      </c>
      <c r="C213" s="5">
        <v>3857</v>
      </c>
      <c r="D213" s="5">
        <v>2023</v>
      </c>
      <c r="E213" s="5" t="s">
        <v>47</v>
      </c>
      <c r="F213" s="5" t="s">
        <v>48</v>
      </c>
      <c r="G213" s="5" t="s">
        <v>23</v>
      </c>
      <c r="H213" s="5">
        <v>2500</v>
      </c>
      <c r="I213" s="6">
        <v>44985</v>
      </c>
      <c r="J213" s="5"/>
      <c r="K213" s="5"/>
    </row>
    <row r="214" spans="1:11" x14ac:dyDescent="0.25">
      <c r="A214" s="5">
        <f t="shared" si="3"/>
        <v>213</v>
      </c>
      <c r="B214" s="5" t="s">
        <v>12</v>
      </c>
      <c r="C214" s="5">
        <v>3862</v>
      </c>
      <c r="D214" s="5">
        <v>2023</v>
      </c>
      <c r="E214" s="5" t="s">
        <v>47</v>
      </c>
      <c r="F214" s="5" t="s">
        <v>48</v>
      </c>
      <c r="G214" s="5" t="s">
        <v>23</v>
      </c>
      <c r="H214" s="5">
        <v>2500</v>
      </c>
      <c r="I214" s="6">
        <v>44985</v>
      </c>
      <c r="J214" s="5"/>
      <c r="K214" s="5"/>
    </row>
    <row r="215" spans="1:11" x14ac:dyDescent="0.25">
      <c r="A215" s="5">
        <f t="shared" si="3"/>
        <v>214</v>
      </c>
      <c r="B215" s="5" t="s">
        <v>12</v>
      </c>
      <c r="C215" s="5">
        <v>3867</v>
      </c>
      <c r="D215" s="5">
        <v>2023</v>
      </c>
      <c r="E215" s="5" t="s">
        <v>47</v>
      </c>
      <c r="F215" s="5" t="s">
        <v>48</v>
      </c>
      <c r="G215" s="5" t="s">
        <v>23</v>
      </c>
      <c r="H215" s="5">
        <v>2500</v>
      </c>
      <c r="I215" s="6">
        <v>44985</v>
      </c>
      <c r="J215" s="5"/>
      <c r="K215" s="5"/>
    </row>
    <row r="216" spans="1:11" x14ac:dyDescent="0.25">
      <c r="A216" s="5">
        <f t="shared" si="3"/>
        <v>215</v>
      </c>
      <c r="B216" s="5" t="s">
        <v>12</v>
      </c>
      <c r="C216" s="5">
        <v>3883</v>
      </c>
      <c r="D216" s="5">
        <v>2023</v>
      </c>
      <c r="E216" s="5" t="s">
        <v>47</v>
      </c>
      <c r="F216" s="5" t="s">
        <v>48</v>
      </c>
      <c r="G216" s="5" t="s">
        <v>23</v>
      </c>
      <c r="H216" s="5">
        <v>2500</v>
      </c>
      <c r="I216" s="6">
        <v>44985</v>
      </c>
      <c r="J216" s="5"/>
      <c r="K216" s="5"/>
    </row>
    <row r="217" spans="1:11" x14ac:dyDescent="0.25">
      <c r="A217" s="5">
        <f t="shared" si="3"/>
        <v>216</v>
      </c>
      <c r="B217" s="5" t="s">
        <v>12</v>
      </c>
      <c r="C217" s="5">
        <v>3894</v>
      </c>
      <c r="D217" s="5">
        <v>2023</v>
      </c>
      <c r="E217" s="5" t="s">
        <v>47</v>
      </c>
      <c r="F217" s="5" t="s">
        <v>48</v>
      </c>
      <c r="G217" s="5" t="s">
        <v>23</v>
      </c>
      <c r="H217" s="5">
        <v>2500</v>
      </c>
      <c r="I217" s="6">
        <v>44985</v>
      </c>
      <c r="J217" s="5"/>
      <c r="K217" s="5"/>
    </row>
    <row r="218" spans="1:11" x14ac:dyDescent="0.25">
      <c r="A218" s="5">
        <f t="shared" si="3"/>
        <v>217</v>
      </c>
      <c r="B218" s="5" t="s">
        <v>12</v>
      </c>
      <c r="C218" s="5">
        <v>3912</v>
      </c>
      <c r="D218" s="5">
        <v>2023</v>
      </c>
      <c r="E218" s="5" t="s">
        <v>47</v>
      </c>
      <c r="F218" s="5" t="s">
        <v>13</v>
      </c>
      <c r="G218" s="5" t="s">
        <v>16</v>
      </c>
      <c r="H218" s="5">
        <v>10000</v>
      </c>
      <c r="I218" s="6">
        <v>44985</v>
      </c>
      <c r="J218" s="5"/>
      <c r="K218" s="5"/>
    </row>
    <row r="219" spans="1:11" x14ac:dyDescent="0.25">
      <c r="A219" s="5">
        <f t="shared" si="3"/>
        <v>218</v>
      </c>
      <c r="B219" s="5" t="s">
        <v>12</v>
      </c>
      <c r="C219" s="5">
        <v>3917</v>
      </c>
      <c r="D219" s="5">
        <v>2023</v>
      </c>
      <c r="E219" s="5" t="s">
        <v>47</v>
      </c>
      <c r="F219" s="5" t="s">
        <v>48</v>
      </c>
      <c r="G219" s="5" t="s">
        <v>23</v>
      </c>
      <c r="H219" s="5">
        <v>2500</v>
      </c>
      <c r="I219" s="6">
        <v>44985</v>
      </c>
      <c r="J219" s="5"/>
      <c r="K219" s="5"/>
    </row>
    <row r="220" spans="1:11" x14ac:dyDescent="0.25">
      <c r="A220" s="5">
        <f t="shared" si="3"/>
        <v>219</v>
      </c>
      <c r="B220" s="5" t="s">
        <v>12</v>
      </c>
      <c r="C220" s="5">
        <v>3970</v>
      </c>
      <c r="D220" s="5">
        <v>2023</v>
      </c>
      <c r="E220" s="5" t="s">
        <v>47</v>
      </c>
      <c r="F220" s="5" t="s">
        <v>48</v>
      </c>
      <c r="G220" s="5" t="s">
        <v>21</v>
      </c>
      <c r="H220" s="5">
        <v>2500</v>
      </c>
      <c r="I220" s="6">
        <v>44985</v>
      </c>
      <c r="J220" s="5"/>
      <c r="K220" s="5"/>
    </row>
    <row r="221" spans="1:11" x14ac:dyDescent="0.25">
      <c r="A221" s="5">
        <f t="shared" si="3"/>
        <v>220</v>
      </c>
      <c r="B221" s="5" t="s">
        <v>12</v>
      </c>
      <c r="C221" s="5">
        <v>3972</v>
      </c>
      <c r="D221" s="5">
        <v>2023</v>
      </c>
      <c r="E221" s="5" t="s">
        <v>47</v>
      </c>
      <c r="F221" s="5" t="s">
        <v>48</v>
      </c>
      <c r="G221" s="5" t="s">
        <v>21</v>
      </c>
      <c r="H221" s="5">
        <v>2500</v>
      </c>
      <c r="I221" s="6">
        <v>44985</v>
      </c>
      <c r="J221" s="5"/>
      <c r="K221" s="5"/>
    </row>
    <row r="222" spans="1:11" x14ac:dyDescent="0.25">
      <c r="A222" s="5">
        <f t="shared" si="3"/>
        <v>221</v>
      </c>
      <c r="B222" s="5" t="s">
        <v>12</v>
      </c>
      <c r="C222" s="5">
        <v>3997</v>
      </c>
      <c r="D222" s="5">
        <v>2023</v>
      </c>
      <c r="E222" s="5" t="s">
        <v>47</v>
      </c>
      <c r="F222" s="5" t="s">
        <v>48</v>
      </c>
      <c r="G222" s="5" t="s">
        <v>16</v>
      </c>
      <c r="H222" s="5">
        <v>2500</v>
      </c>
      <c r="I222" s="6">
        <v>44985</v>
      </c>
      <c r="J222" s="5"/>
      <c r="K222" s="5"/>
    </row>
    <row r="223" spans="1:11" x14ac:dyDescent="0.25">
      <c r="A223" s="5">
        <f t="shared" si="3"/>
        <v>222</v>
      </c>
      <c r="B223" s="5" t="s">
        <v>12</v>
      </c>
      <c r="C223" s="5">
        <v>4002</v>
      </c>
      <c r="D223" s="5">
        <v>2023</v>
      </c>
      <c r="E223" s="5" t="s">
        <v>47</v>
      </c>
      <c r="F223" s="5" t="s">
        <v>14</v>
      </c>
      <c r="G223" s="5" t="s">
        <v>49</v>
      </c>
      <c r="H223" s="5">
        <v>10000</v>
      </c>
      <c r="I223" s="6">
        <v>44985</v>
      </c>
      <c r="J223" s="5"/>
      <c r="K223" s="5"/>
    </row>
    <row r="224" spans="1:11" x14ac:dyDescent="0.25">
      <c r="A224" s="5">
        <f t="shared" si="3"/>
        <v>223</v>
      </c>
      <c r="B224" s="5" t="s">
        <v>12</v>
      </c>
      <c r="C224" s="5">
        <v>4035</v>
      </c>
      <c r="D224" s="5">
        <v>2023</v>
      </c>
      <c r="E224" s="5" t="s">
        <v>47</v>
      </c>
      <c r="F224" s="5" t="s">
        <v>48</v>
      </c>
      <c r="G224" s="5" t="s">
        <v>16</v>
      </c>
      <c r="H224" s="5">
        <v>2500</v>
      </c>
      <c r="I224" s="6">
        <v>44985</v>
      </c>
      <c r="J224" s="5"/>
      <c r="K224" s="5"/>
    </row>
    <row r="225" spans="1:11" x14ac:dyDescent="0.25">
      <c r="A225" s="5">
        <f t="shared" si="3"/>
        <v>224</v>
      </c>
      <c r="B225" s="5" t="s">
        <v>12</v>
      </c>
      <c r="C225" s="5">
        <v>4065</v>
      </c>
      <c r="D225" s="5">
        <v>2023</v>
      </c>
      <c r="E225" s="5" t="s">
        <v>47</v>
      </c>
      <c r="F225" s="5" t="s">
        <v>48</v>
      </c>
      <c r="G225" s="5" t="s">
        <v>23</v>
      </c>
      <c r="H225" s="5">
        <v>2500</v>
      </c>
      <c r="I225" s="6">
        <v>44985</v>
      </c>
      <c r="J225" s="5"/>
      <c r="K225" s="5"/>
    </row>
    <row r="226" spans="1:11" x14ac:dyDescent="0.25">
      <c r="A226" s="5">
        <f t="shared" si="3"/>
        <v>225</v>
      </c>
      <c r="B226" s="5" t="s">
        <v>12</v>
      </c>
      <c r="C226" s="5">
        <v>4146</v>
      </c>
      <c r="D226" s="5">
        <v>2023</v>
      </c>
      <c r="E226" s="5" t="s">
        <v>47</v>
      </c>
      <c r="F226" s="5" t="s">
        <v>48</v>
      </c>
      <c r="G226" s="5" t="s">
        <v>23</v>
      </c>
      <c r="H226" s="5">
        <v>2500</v>
      </c>
      <c r="I226" s="6">
        <v>44985</v>
      </c>
      <c r="J226" s="5"/>
      <c r="K226" s="5"/>
    </row>
    <row r="227" spans="1:11" x14ac:dyDescent="0.25">
      <c r="A227" s="5">
        <f t="shared" si="3"/>
        <v>226</v>
      </c>
      <c r="B227" s="5" t="s">
        <v>12</v>
      </c>
      <c r="C227" s="5">
        <v>4152</v>
      </c>
      <c r="D227" s="5">
        <v>2023</v>
      </c>
      <c r="E227" s="5" t="s">
        <v>47</v>
      </c>
      <c r="F227" s="5" t="s">
        <v>48</v>
      </c>
      <c r="G227" s="5" t="s">
        <v>23</v>
      </c>
      <c r="H227" s="5">
        <v>2500</v>
      </c>
      <c r="I227" s="6">
        <v>44985</v>
      </c>
      <c r="J227" s="5"/>
      <c r="K227" s="5"/>
    </row>
    <row r="228" spans="1:11" x14ac:dyDescent="0.25">
      <c r="A228" s="5">
        <f t="shared" si="3"/>
        <v>227</v>
      </c>
      <c r="B228" s="5" t="s">
        <v>12</v>
      </c>
      <c r="C228" s="5">
        <v>4155</v>
      </c>
      <c r="D228" s="5">
        <v>2023</v>
      </c>
      <c r="E228" s="5" t="s">
        <v>47</v>
      </c>
      <c r="F228" s="5" t="s">
        <v>48</v>
      </c>
      <c r="G228" s="5" t="s">
        <v>23</v>
      </c>
      <c r="H228" s="5">
        <v>2500</v>
      </c>
      <c r="I228" s="6">
        <v>44985</v>
      </c>
      <c r="J228" s="5"/>
      <c r="K228" s="5"/>
    </row>
    <row r="229" spans="1:11" x14ac:dyDescent="0.25">
      <c r="A229" s="5">
        <f t="shared" si="3"/>
        <v>228</v>
      </c>
      <c r="B229" s="5" t="s">
        <v>12</v>
      </c>
      <c r="C229" s="5">
        <v>4157</v>
      </c>
      <c r="D229" s="5">
        <v>2023</v>
      </c>
      <c r="E229" s="5" t="s">
        <v>47</v>
      </c>
      <c r="F229" s="5" t="s">
        <v>48</v>
      </c>
      <c r="G229" s="5" t="s">
        <v>23</v>
      </c>
      <c r="H229" s="5">
        <v>2500</v>
      </c>
      <c r="I229" s="6">
        <v>44985</v>
      </c>
      <c r="J229" s="5"/>
      <c r="K229" s="5"/>
    </row>
    <row r="230" spans="1:11" x14ac:dyDescent="0.25">
      <c r="A230" s="5">
        <f t="shared" si="3"/>
        <v>229</v>
      </c>
      <c r="B230" s="5" t="s">
        <v>12</v>
      </c>
      <c r="C230" s="5">
        <v>4162</v>
      </c>
      <c r="D230" s="5">
        <v>2023</v>
      </c>
      <c r="E230" s="5" t="s">
        <v>47</v>
      </c>
      <c r="F230" s="5" t="s">
        <v>48</v>
      </c>
      <c r="G230" s="5" t="s">
        <v>23</v>
      </c>
      <c r="H230" s="5">
        <v>2500</v>
      </c>
      <c r="I230" s="6">
        <v>44985</v>
      </c>
      <c r="J230" s="5"/>
      <c r="K230" s="5"/>
    </row>
    <row r="231" spans="1:11" x14ac:dyDescent="0.25">
      <c r="A231" s="5">
        <f t="shared" si="3"/>
        <v>230</v>
      </c>
      <c r="B231" s="5" t="s">
        <v>12</v>
      </c>
      <c r="C231" s="5">
        <v>4174</v>
      </c>
      <c r="D231" s="5">
        <v>2023</v>
      </c>
      <c r="E231" s="5" t="s">
        <v>47</v>
      </c>
      <c r="F231" s="5" t="s">
        <v>48</v>
      </c>
      <c r="G231" s="5" t="s">
        <v>23</v>
      </c>
      <c r="H231" s="5">
        <v>2500</v>
      </c>
      <c r="I231" s="6">
        <v>44985</v>
      </c>
      <c r="J231" s="5"/>
      <c r="K231" s="5"/>
    </row>
    <row r="232" spans="1:11" x14ac:dyDescent="0.25">
      <c r="A232" s="5">
        <f t="shared" si="3"/>
        <v>231</v>
      </c>
      <c r="B232" s="5" t="s">
        <v>12</v>
      </c>
      <c r="C232" s="5">
        <v>4179</v>
      </c>
      <c r="D232" s="5">
        <v>2023</v>
      </c>
      <c r="E232" s="5" t="s">
        <v>47</v>
      </c>
      <c r="F232" s="5" t="s">
        <v>48</v>
      </c>
      <c r="G232" s="5" t="s">
        <v>16</v>
      </c>
      <c r="H232" s="5">
        <v>2500</v>
      </c>
      <c r="I232" s="6">
        <v>44985</v>
      </c>
      <c r="J232" s="5"/>
      <c r="K232" s="5"/>
    </row>
    <row r="233" spans="1:11" x14ac:dyDescent="0.25">
      <c r="A233" s="5">
        <f t="shared" si="3"/>
        <v>232</v>
      </c>
      <c r="B233" s="5" t="s">
        <v>12</v>
      </c>
      <c r="C233" s="5">
        <v>4300</v>
      </c>
      <c r="D233" s="5">
        <v>2023</v>
      </c>
      <c r="E233" s="5" t="s">
        <v>47</v>
      </c>
      <c r="F233" s="5" t="s">
        <v>48</v>
      </c>
      <c r="G233" s="5" t="s">
        <v>15</v>
      </c>
      <c r="H233" s="5">
        <v>2500</v>
      </c>
      <c r="I233" s="6">
        <v>44985</v>
      </c>
      <c r="J233" s="5"/>
      <c r="K233" s="5"/>
    </row>
    <row r="234" spans="1:11" x14ac:dyDescent="0.25">
      <c r="A234" s="5">
        <f t="shared" si="3"/>
        <v>233</v>
      </c>
      <c r="B234" s="5" t="s">
        <v>12</v>
      </c>
      <c r="C234" s="5">
        <v>4368</v>
      </c>
      <c r="D234" s="5">
        <v>2023</v>
      </c>
      <c r="E234" s="5" t="s">
        <v>47</v>
      </c>
      <c r="F234" s="5" t="s">
        <v>48</v>
      </c>
      <c r="G234" s="5" t="s">
        <v>15</v>
      </c>
      <c r="H234" s="5">
        <v>2500</v>
      </c>
      <c r="I234" s="6">
        <v>44985</v>
      </c>
      <c r="J234" s="5"/>
      <c r="K234" s="5"/>
    </row>
    <row r="235" spans="1:11" x14ac:dyDescent="0.25">
      <c r="A235" s="5">
        <f t="shared" si="3"/>
        <v>234</v>
      </c>
      <c r="B235" s="5" t="s">
        <v>12</v>
      </c>
      <c r="C235" s="5">
        <v>4412</v>
      </c>
      <c r="D235" s="5">
        <v>2023</v>
      </c>
      <c r="E235" s="5" t="s">
        <v>47</v>
      </c>
      <c r="F235" s="5" t="s">
        <v>48</v>
      </c>
      <c r="G235" s="5" t="s">
        <v>15</v>
      </c>
      <c r="H235" s="5">
        <v>2500</v>
      </c>
      <c r="I235" s="6">
        <v>44985</v>
      </c>
      <c r="J235" s="5"/>
      <c r="K235" s="5"/>
    </row>
    <row r="236" spans="1:11" x14ac:dyDescent="0.25">
      <c r="A236" s="5">
        <f t="shared" si="3"/>
        <v>235</v>
      </c>
      <c r="B236" s="5" t="s">
        <v>12</v>
      </c>
      <c r="C236" s="5">
        <v>4489</v>
      </c>
      <c r="D236" s="5">
        <v>2023</v>
      </c>
      <c r="E236" s="5" t="s">
        <v>47</v>
      </c>
      <c r="F236" s="5" t="s">
        <v>25</v>
      </c>
      <c r="G236" s="5" t="s">
        <v>29</v>
      </c>
      <c r="H236" s="5">
        <v>5000</v>
      </c>
      <c r="I236" s="6">
        <v>44985</v>
      </c>
      <c r="J236" s="5"/>
      <c r="K236" s="5"/>
    </row>
    <row r="237" spans="1:11" x14ac:dyDescent="0.25">
      <c r="A237" s="5">
        <f t="shared" si="3"/>
        <v>236</v>
      </c>
      <c r="B237" s="5" t="s">
        <v>12</v>
      </c>
      <c r="C237" s="5">
        <v>4491</v>
      </c>
      <c r="D237" s="5">
        <v>2023</v>
      </c>
      <c r="E237" s="5" t="s">
        <v>47</v>
      </c>
      <c r="F237" s="5" t="s">
        <v>25</v>
      </c>
      <c r="G237" s="5" t="s">
        <v>29</v>
      </c>
      <c r="H237" s="5">
        <v>5000</v>
      </c>
      <c r="I237" s="6">
        <v>44985</v>
      </c>
      <c r="J237" s="5"/>
      <c r="K237" s="5"/>
    </row>
    <row r="238" spans="1:11" x14ac:dyDescent="0.25">
      <c r="A238" s="5">
        <f t="shared" si="3"/>
        <v>237</v>
      </c>
      <c r="B238" s="5" t="s">
        <v>12</v>
      </c>
      <c r="C238" s="5">
        <v>4516</v>
      </c>
      <c r="D238" s="5">
        <v>2023</v>
      </c>
      <c r="E238" s="5" t="s">
        <v>47</v>
      </c>
      <c r="F238" s="5" t="s">
        <v>48</v>
      </c>
      <c r="G238" s="5" t="s">
        <v>16</v>
      </c>
      <c r="H238" s="5">
        <v>2500</v>
      </c>
      <c r="I238" s="6">
        <v>44985</v>
      </c>
      <c r="J238" s="5"/>
      <c r="K238" s="5"/>
    </row>
    <row r="239" spans="1:11" x14ac:dyDescent="0.25">
      <c r="A239" s="5">
        <f t="shared" si="3"/>
        <v>238</v>
      </c>
      <c r="B239" s="5" t="s">
        <v>12</v>
      </c>
      <c r="C239" s="5">
        <v>4537</v>
      </c>
      <c r="D239" s="5">
        <v>2023</v>
      </c>
      <c r="E239" s="5" t="s">
        <v>47</v>
      </c>
      <c r="F239" s="5" t="s">
        <v>48</v>
      </c>
      <c r="G239" s="5" t="s">
        <v>17</v>
      </c>
      <c r="H239" s="5">
        <v>2500</v>
      </c>
      <c r="I239" s="6">
        <v>44985</v>
      </c>
      <c r="J239" s="5"/>
      <c r="K239" s="5"/>
    </row>
    <row r="240" spans="1:11" x14ac:dyDescent="0.25">
      <c r="A240" s="5">
        <f t="shared" si="3"/>
        <v>239</v>
      </c>
      <c r="B240" s="5" t="s">
        <v>12</v>
      </c>
      <c r="C240" s="5">
        <v>4634</v>
      </c>
      <c r="D240" s="5">
        <v>2023</v>
      </c>
      <c r="E240" s="5" t="s">
        <v>47</v>
      </c>
      <c r="F240" s="5" t="s">
        <v>25</v>
      </c>
      <c r="G240" s="5" t="s">
        <v>29</v>
      </c>
      <c r="H240" s="5">
        <v>5000</v>
      </c>
      <c r="I240" s="6">
        <v>44985</v>
      </c>
      <c r="J240" s="5"/>
      <c r="K240" s="5"/>
    </row>
    <row r="241" spans="1:11" x14ac:dyDescent="0.25">
      <c r="A241" s="5">
        <f t="shared" si="3"/>
        <v>240</v>
      </c>
      <c r="B241" s="5" t="s">
        <v>12</v>
      </c>
      <c r="C241" s="5">
        <v>4643</v>
      </c>
      <c r="D241" s="5">
        <v>2023</v>
      </c>
      <c r="E241" s="5" t="s">
        <v>47</v>
      </c>
      <c r="F241" s="5" t="s">
        <v>48</v>
      </c>
      <c r="G241" s="5" t="s">
        <v>23</v>
      </c>
      <c r="H241" s="5">
        <v>2500</v>
      </c>
      <c r="I241" s="6">
        <v>44985</v>
      </c>
      <c r="J241" s="5"/>
      <c r="K241" s="5"/>
    </row>
    <row r="242" spans="1:11" x14ac:dyDescent="0.25">
      <c r="A242" s="5">
        <f t="shared" si="3"/>
        <v>241</v>
      </c>
      <c r="B242" s="5" t="s">
        <v>12</v>
      </c>
      <c r="C242" s="5">
        <v>4646</v>
      </c>
      <c r="D242" s="5">
        <v>2023</v>
      </c>
      <c r="E242" s="5" t="s">
        <v>47</v>
      </c>
      <c r="F242" s="5" t="s">
        <v>48</v>
      </c>
      <c r="G242" s="5" t="s">
        <v>23</v>
      </c>
      <c r="H242" s="5">
        <v>2500</v>
      </c>
      <c r="I242" s="6">
        <v>44985</v>
      </c>
      <c r="J242" s="5"/>
      <c r="K242" s="5"/>
    </row>
    <row r="243" spans="1:11" x14ac:dyDescent="0.25">
      <c r="A243" s="5">
        <f t="shared" si="3"/>
        <v>242</v>
      </c>
      <c r="B243" s="5" t="s">
        <v>12</v>
      </c>
      <c r="C243" s="5">
        <v>4654</v>
      </c>
      <c r="D243" s="5">
        <v>2023</v>
      </c>
      <c r="E243" s="5" t="s">
        <v>47</v>
      </c>
      <c r="F243" s="5" t="s">
        <v>48</v>
      </c>
      <c r="G243" s="5" t="s">
        <v>23</v>
      </c>
      <c r="H243" s="5">
        <v>2500</v>
      </c>
      <c r="I243" s="6">
        <v>44985</v>
      </c>
      <c r="J243" s="5"/>
      <c r="K243" s="5"/>
    </row>
    <row r="244" spans="1:11" x14ac:dyDescent="0.25">
      <c r="A244" s="5">
        <f t="shared" si="3"/>
        <v>243</v>
      </c>
      <c r="B244" s="5" t="s">
        <v>12</v>
      </c>
      <c r="C244" s="5">
        <v>4661</v>
      </c>
      <c r="D244" s="5">
        <v>2023</v>
      </c>
      <c r="E244" s="5" t="s">
        <v>47</v>
      </c>
      <c r="F244" s="5" t="s">
        <v>48</v>
      </c>
      <c r="G244" s="5" t="s">
        <v>23</v>
      </c>
      <c r="H244" s="5">
        <v>2500</v>
      </c>
      <c r="I244" s="6">
        <v>44985</v>
      </c>
      <c r="J244" s="5"/>
      <c r="K244" s="5"/>
    </row>
    <row r="245" spans="1:11" x14ac:dyDescent="0.25">
      <c r="A245" s="5">
        <f t="shared" si="3"/>
        <v>244</v>
      </c>
      <c r="B245" s="5" t="s">
        <v>12</v>
      </c>
      <c r="C245" s="5">
        <v>4663</v>
      </c>
      <c r="D245" s="5">
        <v>2023</v>
      </c>
      <c r="E245" s="5" t="s">
        <v>47</v>
      </c>
      <c r="F245" s="5" t="s">
        <v>48</v>
      </c>
      <c r="G245" s="5" t="s">
        <v>23</v>
      </c>
      <c r="H245" s="5">
        <v>2500</v>
      </c>
      <c r="I245" s="6">
        <v>44985</v>
      </c>
      <c r="J245" s="5"/>
      <c r="K245" s="5"/>
    </row>
    <row r="246" spans="1:11" x14ac:dyDescent="0.25">
      <c r="A246" s="5">
        <f t="shared" si="3"/>
        <v>245</v>
      </c>
      <c r="B246" s="5" t="s">
        <v>12</v>
      </c>
      <c r="C246" s="5">
        <v>4697</v>
      </c>
      <c r="D246" s="5">
        <v>2023</v>
      </c>
      <c r="E246" s="5" t="s">
        <v>47</v>
      </c>
      <c r="F246" s="5" t="s">
        <v>48</v>
      </c>
      <c r="G246" s="5" t="s">
        <v>23</v>
      </c>
      <c r="H246" s="5">
        <v>2500</v>
      </c>
      <c r="I246" s="6">
        <v>44985</v>
      </c>
      <c r="J246" s="5"/>
      <c r="K246" s="5"/>
    </row>
    <row r="247" spans="1:11" x14ac:dyDescent="0.25">
      <c r="A247" s="5">
        <f t="shared" si="3"/>
        <v>246</v>
      </c>
      <c r="B247" s="5" t="s">
        <v>12</v>
      </c>
      <c r="C247" s="5">
        <v>4725</v>
      </c>
      <c r="D247" s="5">
        <v>2023</v>
      </c>
      <c r="E247" s="5" t="s">
        <v>47</v>
      </c>
      <c r="F247" s="5" t="s">
        <v>48</v>
      </c>
      <c r="G247" s="5" t="s">
        <v>23</v>
      </c>
      <c r="H247" s="5">
        <v>2500</v>
      </c>
      <c r="I247" s="6">
        <v>44985</v>
      </c>
      <c r="J247" s="5"/>
      <c r="K247" s="5"/>
    </row>
    <row r="248" spans="1:11" x14ac:dyDescent="0.25">
      <c r="A248" s="5">
        <f t="shared" si="3"/>
        <v>247</v>
      </c>
      <c r="B248" s="5" t="s">
        <v>12</v>
      </c>
      <c r="C248" s="5">
        <v>4732</v>
      </c>
      <c r="D248" s="5">
        <v>2023</v>
      </c>
      <c r="E248" s="5" t="s">
        <v>47</v>
      </c>
      <c r="F248" s="5" t="s">
        <v>48</v>
      </c>
      <c r="G248" s="5" t="s">
        <v>16</v>
      </c>
      <c r="H248" s="5">
        <v>2500</v>
      </c>
      <c r="I248" s="6">
        <v>44985</v>
      </c>
      <c r="J248" s="5"/>
      <c r="K248" s="5"/>
    </row>
    <row r="249" spans="1:11" x14ac:dyDescent="0.25">
      <c r="A249" s="5">
        <f t="shared" si="3"/>
        <v>248</v>
      </c>
      <c r="B249" s="5" t="s">
        <v>12</v>
      </c>
      <c r="C249" s="5">
        <v>4777</v>
      </c>
      <c r="D249" s="5">
        <v>2023</v>
      </c>
      <c r="E249" s="5" t="s">
        <v>47</v>
      </c>
      <c r="F249" s="5" t="s">
        <v>48</v>
      </c>
      <c r="G249" s="5" t="s">
        <v>23</v>
      </c>
      <c r="H249" s="5">
        <v>2500</v>
      </c>
      <c r="I249" s="6">
        <v>44985</v>
      </c>
      <c r="J249" s="5"/>
      <c r="K249" s="5"/>
    </row>
    <row r="250" spans="1:11" x14ac:dyDescent="0.25">
      <c r="A250" s="5">
        <f t="shared" si="3"/>
        <v>249</v>
      </c>
      <c r="B250" s="5" t="s">
        <v>12</v>
      </c>
      <c r="C250" s="5">
        <v>4944</v>
      </c>
      <c r="D250" s="5">
        <v>2023</v>
      </c>
      <c r="E250" s="5" t="s">
        <v>47</v>
      </c>
      <c r="F250" s="5" t="s">
        <v>48</v>
      </c>
      <c r="G250" s="5" t="s">
        <v>20</v>
      </c>
      <c r="H250" s="5">
        <v>2500</v>
      </c>
      <c r="I250" s="6">
        <v>44985</v>
      </c>
      <c r="J250" s="5"/>
      <c r="K250" s="5"/>
    </row>
    <row r="251" spans="1:11" x14ac:dyDescent="0.25">
      <c r="A251" s="5">
        <f t="shared" si="3"/>
        <v>250</v>
      </c>
      <c r="B251" s="5" t="s">
        <v>12</v>
      </c>
      <c r="C251" s="5">
        <v>5004</v>
      </c>
      <c r="D251" s="5">
        <v>2023</v>
      </c>
      <c r="E251" s="5" t="s">
        <v>47</v>
      </c>
      <c r="F251" s="5" t="s">
        <v>48</v>
      </c>
      <c r="G251" s="5" t="s">
        <v>33</v>
      </c>
      <c r="H251" s="5">
        <v>2500</v>
      </c>
      <c r="I251" s="6">
        <v>44985</v>
      </c>
      <c r="J251" s="5"/>
      <c r="K251" s="5"/>
    </row>
    <row r="252" spans="1:11" x14ac:dyDescent="0.25">
      <c r="A252" s="5">
        <f t="shared" si="3"/>
        <v>251</v>
      </c>
      <c r="B252" s="5" t="s">
        <v>12</v>
      </c>
      <c r="C252" s="5">
        <v>5052</v>
      </c>
      <c r="D252" s="5">
        <v>2023</v>
      </c>
      <c r="E252" s="5" t="s">
        <v>47</v>
      </c>
      <c r="F252" s="5" t="s">
        <v>48</v>
      </c>
      <c r="G252" s="5" t="s">
        <v>23</v>
      </c>
      <c r="H252" s="5">
        <v>2500</v>
      </c>
      <c r="I252" s="6">
        <v>44985</v>
      </c>
      <c r="J252" s="5"/>
      <c r="K252" s="5"/>
    </row>
    <row r="253" spans="1:11" x14ac:dyDescent="0.25">
      <c r="A253" s="5">
        <f t="shared" si="3"/>
        <v>252</v>
      </c>
      <c r="B253" s="5" t="s">
        <v>12</v>
      </c>
      <c r="C253" s="5">
        <v>5066</v>
      </c>
      <c r="D253" s="5">
        <v>2023</v>
      </c>
      <c r="E253" s="5" t="s">
        <v>47</v>
      </c>
      <c r="F253" s="5" t="s">
        <v>48</v>
      </c>
      <c r="G253" s="5" t="s">
        <v>23</v>
      </c>
      <c r="H253" s="5">
        <v>2500</v>
      </c>
      <c r="I253" s="6">
        <v>44985</v>
      </c>
      <c r="J253" s="5"/>
      <c r="K253" s="5"/>
    </row>
    <row r="254" spans="1:11" x14ac:dyDescent="0.25">
      <c r="A254" s="5">
        <f t="shared" si="3"/>
        <v>253</v>
      </c>
      <c r="B254" s="5" t="s">
        <v>12</v>
      </c>
      <c r="C254" s="5">
        <v>5069</v>
      </c>
      <c r="D254" s="5">
        <v>2023</v>
      </c>
      <c r="E254" s="5" t="s">
        <v>47</v>
      </c>
      <c r="F254" s="5" t="s">
        <v>48</v>
      </c>
      <c r="G254" s="5" t="s">
        <v>23</v>
      </c>
      <c r="H254" s="5">
        <v>2500</v>
      </c>
      <c r="I254" s="6">
        <v>44985</v>
      </c>
      <c r="J254" s="5"/>
      <c r="K254" s="5"/>
    </row>
    <row r="255" spans="1:11" x14ac:dyDescent="0.25">
      <c r="A255" s="5">
        <f t="shared" si="3"/>
        <v>254</v>
      </c>
      <c r="B255" s="5" t="s">
        <v>12</v>
      </c>
      <c r="C255" s="5">
        <v>5093</v>
      </c>
      <c r="D255" s="5">
        <v>2023</v>
      </c>
      <c r="E255" s="5" t="s">
        <v>47</v>
      </c>
      <c r="F255" s="5" t="s">
        <v>48</v>
      </c>
      <c r="G255" s="5" t="s">
        <v>23</v>
      </c>
      <c r="H255" s="5">
        <v>2500</v>
      </c>
      <c r="I255" s="6">
        <v>44985</v>
      </c>
      <c r="J255" s="5"/>
      <c r="K255" s="5"/>
    </row>
    <row r="256" spans="1:11" x14ac:dyDescent="0.25">
      <c r="A256" s="5">
        <f t="shared" si="3"/>
        <v>255</v>
      </c>
      <c r="B256" s="5" t="s">
        <v>12</v>
      </c>
      <c r="C256" s="5">
        <v>5236</v>
      </c>
      <c r="D256" s="5">
        <v>2023</v>
      </c>
      <c r="E256" s="5" t="s">
        <v>47</v>
      </c>
      <c r="F256" s="5" t="s">
        <v>25</v>
      </c>
      <c r="G256" s="5" t="s">
        <v>29</v>
      </c>
      <c r="H256" s="5">
        <v>5000</v>
      </c>
      <c r="I256" s="6">
        <v>44985</v>
      </c>
      <c r="J256" s="5"/>
      <c r="K256" s="5"/>
    </row>
    <row r="257" spans="1:11" x14ac:dyDescent="0.25">
      <c r="A257" s="5">
        <f t="shared" si="3"/>
        <v>256</v>
      </c>
      <c r="B257" s="5" t="s">
        <v>12</v>
      </c>
      <c r="C257" s="5">
        <v>5238</v>
      </c>
      <c r="D257" s="5">
        <v>2023</v>
      </c>
      <c r="E257" s="5" t="s">
        <v>47</v>
      </c>
      <c r="F257" s="5" t="s">
        <v>48</v>
      </c>
      <c r="G257" s="5" t="s">
        <v>23</v>
      </c>
      <c r="H257" s="5">
        <v>2500</v>
      </c>
      <c r="I257" s="6">
        <v>44985</v>
      </c>
      <c r="J257" s="5"/>
      <c r="K257" s="5"/>
    </row>
    <row r="258" spans="1:11" x14ac:dyDescent="0.25">
      <c r="A258" s="5">
        <f t="shared" si="3"/>
        <v>257</v>
      </c>
      <c r="B258" s="5" t="s">
        <v>12</v>
      </c>
      <c r="C258" s="5">
        <v>5241</v>
      </c>
      <c r="D258" s="5">
        <v>2023</v>
      </c>
      <c r="E258" s="5" t="s">
        <v>47</v>
      </c>
      <c r="F258" s="5" t="s">
        <v>48</v>
      </c>
      <c r="G258" s="5" t="s">
        <v>23</v>
      </c>
      <c r="H258" s="5">
        <v>2500</v>
      </c>
      <c r="I258" s="6">
        <v>44985</v>
      </c>
      <c r="J258" s="5"/>
      <c r="K258" s="5"/>
    </row>
    <row r="259" spans="1:11" x14ac:dyDescent="0.25">
      <c r="A259" s="5">
        <f t="shared" si="3"/>
        <v>258</v>
      </c>
      <c r="B259" s="5" t="s">
        <v>12</v>
      </c>
      <c r="C259" s="5">
        <v>5360</v>
      </c>
      <c r="D259" s="5">
        <v>2023</v>
      </c>
      <c r="E259" s="5" t="s">
        <v>47</v>
      </c>
      <c r="F259" s="5" t="s">
        <v>48</v>
      </c>
      <c r="G259" s="5" t="s">
        <v>26</v>
      </c>
      <c r="H259" s="5">
        <v>2500</v>
      </c>
      <c r="I259" s="6">
        <v>44985</v>
      </c>
      <c r="J259" s="5"/>
      <c r="K259" s="5"/>
    </row>
    <row r="260" spans="1:11" x14ac:dyDescent="0.25">
      <c r="A260" s="5">
        <f t="shared" ref="A260:A285" si="4">A259+1</f>
        <v>259</v>
      </c>
      <c r="B260" s="5" t="s">
        <v>12</v>
      </c>
      <c r="C260" s="5">
        <v>5433</v>
      </c>
      <c r="D260" s="5">
        <v>2023</v>
      </c>
      <c r="E260" s="5" t="s">
        <v>47</v>
      </c>
      <c r="F260" s="5" t="s">
        <v>48</v>
      </c>
      <c r="G260" s="5" t="s">
        <v>16</v>
      </c>
      <c r="H260" s="5">
        <v>2500</v>
      </c>
      <c r="I260" s="6">
        <v>44985</v>
      </c>
      <c r="J260" s="5"/>
      <c r="K260" s="5"/>
    </row>
    <row r="261" spans="1:11" x14ac:dyDescent="0.25">
      <c r="A261" s="5">
        <f t="shared" si="4"/>
        <v>260</v>
      </c>
      <c r="B261" s="5" t="s">
        <v>12</v>
      </c>
      <c r="C261" s="5">
        <v>5506</v>
      </c>
      <c r="D261" s="5">
        <v>2023</v>
      </c>
      <c r="E261" s="5" t="s">
        <v>47</v>
      </c>
      <c r="F261" s="5" t="s">
        <v>48</v>
      </c>
      <c r="G261" s="5" t="s">
        <v>23</v>
      </c>
      <c r="H261" s="5">
        <v>2500</v>
      </c>
      <c r="I261" s="6">
        <v>44985</v>
      </c>
      <c r="J261" s="5"/>
      <c r="K261" s="5"/>
    </row>
    <row r="262" spans="1:11" x14ac:dyDescent="0.25">
      <c r="A262" s="5">
        <f t="shared" si="4"/>
        <v>261</v>
      </c>
      <c r="B262" s="5" t="s">
        <v>12</v>
      </c>
      <c r="C262" s="5">
        <v>5521</v>
      </c>
      <c r="D262" s="5">
        <v>2023</v>
      </c>
      <c r="E262" s="5" t="s">
        <v>47</v>
      </c>
      <c r="F262" s="5" t="s">
        <v>48</v>
      </c>
      <c r="G262" s="5" t="s">
        <v>23</v>
      </c>
      <c r="H262" s="5">
        <v>2500</v>
      </c>
      <c r="I262" s="6">
        <v>44985</v>
      </c>
      <c r="J262" s="5"/>
      <c r="K262" s="5"/>
    </row>
    <row r="263" spans="1:11" x14ac:dyDescent="0.25">
      <c r="A263" s="5">
        <f t="shared" si="4"/>
        <v>262</v>
      </c>
      <c r="B263" s="5" t="s">
        <v>12</v>
      </c>
      <c r="C263" s="5">
        <v>5528</v>
      </c>
      <c r="D263" s="5">
        <v>2023</v>
      </c>
      <c r="E263" s="5" t="s">
        <v>47</v>
      </c>
      <c r="F263" s="5" t="s">
        <v>48</v>
      </c>
      <c r="G263" s="5" t="s">
        <v>23</v>
      </c>
      <c r="H263" s="5">
        <v>2500</v>
      </c>
      <c r="I263" s="6">
        <v>44985</v>
      </c>
      <c r="J263" s="5"/>
      <c r="K263" s="5"/>
    </row>
    <row r="264" spans="1:11" x14ac:dyDescent="0.25">
      <c r="A264" s="5">
        <f t="shared" si="4"/>
        <v>263</v>
      </c>
      <c r="B264" s="5" t="s">
        <v>12</v>
      </c>
      <c r="C264" s="5">
        <v>5658</v>
      </c>
      <c r="D264" s="5">
        <v>2023</v>
      </c>
      <c r="E264" s="5" t="s">
        <v>47</v>
      </c>
      <c r="F264" s="5" t="s">
        <v>48</v>
      </c>
      <c r="G264" s="5" t="s">
        <v>23</v>
      </c>
      <c r="H264" s="5">
        <v>2500</v>
      </c>
      <c r="I264" s="6">
        <v>44985</v>
      </c>
      <c r="J264" s="5"/>
      <c r="K264" s="5"/>
    </row>
    <row r="265" spans="1:11" x14ac:dyDescent="0.25">
      <c r="A265" s="5">
        <f t="shared" si="4"/>
        <v>264</v>
      </c>
      <c r="B265" s="5" t="s">
        <v>12</v>
      </c>
      <c r="C265" s="5">
        <v>5659</v>
      </c>
      <c r="D265" s="5">
        <v>2023</v>
      </c>
      <c r="E265" s="5" t="s">
        <v>47</v>
      </c>
      <c r="F265" s="5" t="s">
        <v>48</v>
      </c>
      <c r="G265" s="5" t="s">
        <v>23</v>
      </c>
      <c r="H265" s="5">
        <v>2500</v>
      </c>
      <c r="I265" s="6">
        <v>44985</v>
      </c>
      <c r="J265" s="5"/>
      <c r="K265" s="5"/>
    </row>
    <row r="266" spans="1:11" x14ac:dyDescent="0.25">
      <c r="A266" s="5">
        <f t="shared" si="4"/>
        <v>265</v>
      </c>
      <c r="B266" s="5" t="s">
        <v>12</v>
      </c>
      <c r="C266" s="5">
        <v>5674</v>
      </c>
      <c r="D266" s="5">
        <v>2023</v>
      </c>
      <c r="E266" s="5" t="s">
        <v>47</v>
      </c>
      <c r="F266" s="5" t="s">
        <v>48</v>
      </c>
      <c r="G266" s="5" t="s">
        <v>23</v>
      </c>
      <c r="H266" s="5">
        <v>2500</v>
      </c>
      <c r="I266" s="6">
        <v>44985</v>
      </c>
      <c r="J266" s="5"/>
      <c r="K266" s="5"/>
    </row>
    <row r="267" spans="1:11" x14ac:dyDescent="0.25">
      <c r="A267" s="5">
        <f t="shared" si="4"/>
        <v>266</v>
      </c>
      <c r="B267" s="5" t="s">
        <v>12</v>
      </c>
      <c r="C267" s="5">
        <v>5693</v>
      </c>
      <c r="D267" s="5">
        <v>2023</v>
      </c>
      <c r="E267" s="5" t="s">
        <v>47</v>
      </c>
      <c r="F267" s="5" t="s">
        <v>25</v>
      </c>
      <c r="G267" s="5" t="s">
        <v>29</v>
      </c>
      <c r="H267" s="5">
        <v>5000</v>
      </c>
      <c r="I267" s="6">
        <v>44985</v>
      </c>
      <c r="J267" s="5"/>
      <c r="K267" s="5"/>
    </row>
    <row r="268" spans="1:11" x14ac:dyDescent="0.25">
      <c r="A268" s="5">
        <f t="shared" si="4"/>
        <v>267</v>
      </c>
      <c r="B268" s="5" t="s">
        <v>12</v>
      </c>
      <c r="C268" s="5">
        <v>5703</v>
      </c>
      <c r="D268" s="5">
        <v>2023</v>
      </c>
      <c r="E268" s="5" t="s">
        <v>47</v>
      </c>
      <c r="F268" s="5" t="s">
        <v>48</v>
      </c>
      <c r="G268" s="5" t="s">
        <v>23</v>
      </c>
      <c r="H268" s="5">
        <v>2500</v>
      </c>
      <c r="I268" s="6">
        <v>44985</v>
      </c>
      <c r="J268" s="5"/>
      <c r="K268" s="5"/>
    </row>
    <row r="269" spans="1:11" x14ac:dyDescent="0.25">
      <c r="A269" s="5">
        <f t="shared" si="4"/>
        <v>268</v>
      </c>
      <c r="B269" s="5" t="s">
        <v>52</v>
      </c>
      <c r="C269" s="5" t="s">
        <v>53</v>
      </c>
      <c r="D269" s="5" t="s">
        <v>52</v>
      </c>
      <c r="E269" s="5" t="s">
        <v>47</v>
      </c>
      <c r="F269" s="5" t="s">
        <v>54</v>
      </c>
      <c r="G269" s="5" t="s">
        <v>26</v>
      </c>
      <c r="H269" s="5">
        <v>10000</v>
      </c>
      <c r="I269" s="6">
        <v>44985</v>
      </c>
      <c r="J269" s="5"/>
      <c r="K269" s="5"/>
    </row>
    <row r="270" spans="1:11" x14ac:dyDescent="0.25">
      <c r="A270" s="5">
        <f t="shared" si="4"/>
        <v>269</v>
      </c>
      <c r="B270" s="5" t="s">
        <v>12</v>
      </c>
      <c r="C270" s="5">
        <v>31337</v>
      </c>
      <c r="D270" s="5">
        <v>2010</v>
      </c>
      <c r="E270" s="5" t="s">
        <v>45</v>
      </c>
      <c r="F270" s="5" t="s">
        <v>25</v>
      </c>
      <c r="G270" s="5" t="s">
        <v>20</v>
      </c>
      <c r="H270" s="5">
        <v>5000</v>
      </c>
      <c r="I270" s="6">
        <v>44957</v>
      </c>
      <c r="J270" s="5"/>
      <c r="K270" s="5"/>
    </row>
    <row r="271" spans="1:11" x14ac:dyDescent="0.25">
      <c r="A271" s="5">
        <f t="shared" si="4"/>
        <v>270</v>
      </c>
      <c r="B271" s="5" t="s">
        <v>12</v>
      </c>
      <c r="C271" s="5">
        <v>44497</v>
      </c>
      <c r="D271" s="5">
        <v>2018</v>
      </c>
      <c r="E271" s="5" t="s">
        <v>45</v>
      </c>
      <c r="F271" s="5" t="s">
        <v>48</v>
      </c>
      <c r="G271" s="5" t="s">
        <v>16</v>
      </c>
      <c r="H271" s="5">
        <v>2500</v>
      </c>
      <c r="I271" s="6">
        <v>44985</v>
      </c>
      <c r="J271" s="5"/>
      <c r="K271" s="5"/>
    </row>
    <row r="272" spans="1:11" x14ac:dyDescent="0.25">
      <c r="A272" s="5">
        <f t="shared" si="4"/>
        <v>271</v>
      </c>
      <c r="B272" s="5" t="s">
        <v>12</v>
      </c>
      <c r="C272" s="5">
        <v>6187</v>
      </c>
      <c r="D272" s="5">
        <v>2021</v>
      </c>
      <c r="E272" s="5" t="s">
        <v>45</v>
      </c>
      <c r="F272" s="5" t="s">
        <v>25</v>
      </c>
      <c r="G272" s="5" t="s">
        <v>23</v>
      </c>
      <c r="H272" s="5">
        <v>5000</v>
      </c>
      <c r="I272" s="6">
        <v>44957</v>
      </c>
      <c r="J272" s="5"/>
      <c r="K272" s="5"/>
    </row>
    <row r="273" spans="1:11" x14ac:dyDescent="0.25">
      <c r="A273" s="5">
        <f t="shared" si="4"/>
        <v>272</v>
      </c>
      <c r="B273" s="5" t="s">
        <v>12</v>
      </c>
      <c r="C273" s="5">
        <v>12091</v>
      </c>
      <c r="D273" s="5">
        <v>2021</v>
      </c>
      <c r="E273" s="5" t="s">
        <v>45</v>
      </c>
      <c r="F273" s="5" t="s">
        <v>13</v>
      </c>
      <c r="G273" s="5" t="s">
        <v>16</v>
      </c>
      <c r="H273" s="5">
        <v>10000</v>
      </c>
      <c r="I273" s="6">
        <v>44985</v>
      </c>
      <c r="J273" s="5"/>
      <c r="K273" s="5"/>
    </row>
    <row r="274" spans="1:11" x14ac:dyDescent="0.25">
      <c r="A274" s="5">
        <f t="shared" si="4"/>
        <v>273</v>
      </c>
      <c r="B274" s="5" t="s">
        <v>12</v>
      </c>
      <c r="C274" s="5">
        <v>12097</v>
      </c>
      <c r="D274" s="5">
        <v>2021</v>
      </c>
      <c r="E274" s="5" t="s">
        <v>45</v>
      </c>
      <c r="F274" s="5" t="s">
        <v>13</v>
      </c>
      <c r="G274" s="5" t="s">
        <v>16</v>
      </c>
      <c r="H274" s="5">
        <v>10000</v>
      </c>
      <c r="I274" s="6">
        <v>44985</v>
      </c>
      <c r="J274" s="5"/>
      <c r="K274" s="5"/>
    </row>
    <row r="275" spans="1:11" x14ac:dyDescent="0.25">
      <c r="A275" s="5">
        <f t="shared" si="4"/>
        <v>274</v>
      </c>
      <c r="B275" s="5" t="s">
        <v>12</v>
      </c>
      <c r="C275" s="5">
        <v>16491</v>
      </c>
      <c r="D275" s="5">
        <v>2021</v>
      </c>
      <c r="E275" s="5" t="s">
        <v>45</v>
      </c>
      <c r="F275" s="5" t="s">
        <v>48</v>
      </c>
      <c r="G275" s="5" t="s">
        <v>16</v>
      </c>
      <c r="H275" s="5">
        <v>2500</v>
      </c>
      <c r="I275" s="6">
        <v>44985</v>
      </c>
      <c r="J275" s="5"/>
      <c r="K275" s="5"/>
    </row>
    <row r="276" spans="1:11" x14ac:dyDescent="0.25">
      <c r="A276" s="5">
        <f t="shared" si="4"/>
        <v>275</v>
      </c>
      <c r="B276" s="5" t="s">
        <v>12</v>
      </c>
      <c r="C276" s="5">
        <v>17760</v>
      </c>
      <c r="D276" s="5">
        <v>2021</v>
      </c>
      <c r="E276" s="5" t="s">
        <v>45</v>
      </c>
      <c r="F276" s="5" t="s">
        <v>48</v>
      </c>
      <c r="G276" s="5" t="s">
        <v>16</v>
      </c>
      <c r="H276" s="5">
        <v>2500</v>
      </c>
      <c r="I276" s="6">
        <v>44985</v>
      </c>
      <c r="J276" s="5"/>
      <c r="K276" s="5"/>
    </row>
    <row r="277" spans="1:11" x14ac:dyDescent="0.25">
      <c r="A277" s="5">
        <f t="shared" si="4"/>
        <v>276</v>
      </c>
      <c r="B277" s="5" t="s">
        <v>12</v>
      </c>
      <c r="C277" s="5">
        <v>21438</v>
      </c>
      <c r="D277" s="5">
        <v>2021</v>
      </c>
      <c r="E277" s="5" t="s">
        <v>45</v>
      </c>
      <c r="F277" s="5" t="s">
        <v>48</v>
      </c>
      <c r="G277" s="5" t="s">
        <v>16</v>
      </c>
      <c r="H277" s="5">
        <v>2500</v>
      </c>
      <c r="I277" s="6">
        <v>44985</v>
      </c>
      <c r="J277" s="5"/>
      <c r="K277" s="5"/>
    </row>
    <row r="278" spans="1:11" x14ac:dyDescent="0.25">
      <c r="A278" s="5">
        <f t="shared" si="4"/>
        <v>277</v>
      </c>
      <c r="B278" s="5" t="s">
        <v>12</v>
      </c>
      <c r="C278" s="5">
        <v>21841</v>
      </c>
      <c r="D278" s="5">
        <v>2021</v>
      </c>
      <c r="E278" s="5" t="s">
        <v>45</v>
      </c>
      <c r="F278" s="5" t="s">
        <v>48</v>
      </c>
      <c r="G278" s="5" t="s">
        <v>16</v>
      </c>
      <c r="H278" s="5">
        <v>2500</v>
      </c>
      <c r="I278" s="6">
        <v>44985</v>
      </c>
      <c r="J278" s="5"/>
      <c r="K278" s="5"/>
    </row>
    <row r="279" spans="1:11" x14ac:dyDescent="0.25">
      <c r="A279" s="5">
        <f t="shared" si="4"/>
        <v>278</v>
      </c>
      <c r="B279" s="5" t="s">
        <v>12</v>
      </c>
      <c r="C279" s="5">
        <v>23812</v>
      </c>
      <c r="D279" s="5">
        <v>2021</v>
      </c>
      <c r="E279" s="5" t="s">
        <v>45</v>
      </c>
      <c r="F279" s="5" t="s">
        <v>48</v>
      </c>
      <c r="G279" s="5" t="s">
        <v>16</v>
      </c>
      <c r="H279" s="5">
        <v>2500</v>
      </c>
      <c r="I279" s="6">
        <v>44985</v>
      </c>
      <c r="J279" s="5"/>
      <c r="K279" s="5"/>
    </row>
    <row r="280" spans="1:11" x14ac:dyDescent="0.25">
      <c r="A280" s="5">
        <f t="shared" si="4"/>
        <v>279</v>
      </c>
      <c r="B280" s="5" t="s">
        <v>12</v>
      </c>
      <c r="C280" s="5">
        <v>26958</v>
      </c>
      <c r="D280" s="5">
        <v>2021</v>
      </c>
      <c r="E280" s="5" t="s">
        <v>45</v>
      </c>
      <c r="F280" s="5" t="s">
        <v>48</v>
      </c>
      <c r="G280" s="5" t="s">
        <v>16</v>
      </c>
      <c r="H280" s="5">
        <v>2500</v>
      </c>
      <c r="I280" s="6">
        <v>44985</v>
      </c>
      <c r="J280" s="5"/>
      <c r="K280" s="5"/>
    </row>
    <row r="281" spans="1:11" x14ac:dyDescent="0.25">
      <c r="A281" s="5">
        <f t="shared" si="4"/>
        <v>280</v>
      </c>
      <c r="B281" s="5" t="s">
        <v>12</v>
      </c>
      <c r="C281" s="5">
        <v>26977</v>
      </c>
      <c r="D281" s="5">
        <v>2021</v>
      </c>
      <c r="E281" s="5" t="s">
        <v>45</v>
      </c>
      <c r="F281" s="5" t="s">
        <v>48</v>
      </c>
      <c r="G281" s="5" t="s">
        <v>16</v>
      </c>
      <c r="H281" s="5">
        <v>2500</v>
      </c>
      <c r="I281" s="6">
        <v>44985</v>
      </c>
      <c r="J281" s="5"/>
      <c r="K281" s="5"/>
    </row>
    <row r="282" spans="1:11" x14ac:dyDescent="0.25">
      <c r="A282" s="5">
        <f t="shared" si="4"/>
        <v>281</v>
      </c>
      <c r="B282" s="5" t="s">
        <v>12</v>
      </c>
      <c r="C282" s="5">
        <v>1965</v>
      </c>
      <c r="D282" s="5">
        <v>2022</v>
      </c>
      <c r="E282" s="5" t="s">
        <v>45</v>
      </c>
      <c r="F282" s="5" t="s">
        <v>48</v>
      </c>
      <c r="G282" s="5" t="s">
        <v>16</v>
      </c>
      <c r="H282" s="5">
        <v>2500</v>
      </c>
      <c r="I282" s="6">
        <v>44985</v>
      </c>
      <c r="J282" s="5"/>
      <c r="K282" s="5"/>
    </row>
    <row r="283" spans="1:11" x14ac:dyDescent="0.25">
      <c r="A283" s="5">
        <f t="shared" si="4"/>
        <v>282</v>
      </c>
      <c r="B283" s="5" t="s">
        <v>12</v>
      </c>
      <c r="C283" s="5">
        <v>31961</v>
      </c>
      <c r="D283" s="5">
        <v>2022</v>
      </c>
      <c r="E283" s="5" t="s">
        <v>45</v>
      </c>
      <c r="F283" s="5" t="s">
        <v>14</v>
      </c>
      <c r="G283" s="5" t="s">
        <v>19</v>
      </c>
      <c r="H283" s="5">
        <v>12000</v>
      </c>
      <c r="I283" s="6">
        <v>44957</v>
      </c>
      <c r="J283" s="5"/>
      <c r="K283" s="5"/>
    </row>
    <row r="284" spans="1:11" x14ac:dyDescent="0.25">
      <c r="A284" s="5">
        <f t="shared" si="4"/>
        <v>283</v>
      </c>
      <c r="B284" s="5" t="s">
        <v>12</v>
      </c>
      <c r="C284" s="5">
        <v>44831</v>
      </c>
      <c r="D284" s="5">
        <v>2022</v>
      </c>
      <c r="E284" s="5" t="s">
        <v>45</v>
      </c>
      <c r="F284" s="5" t="s">
        <v>25</v>
      </c>
      <c r="G284" s="5" t="s">
        <v>20</v>
      </c>
      <c r="H284" s="5">
        <v>5000</v>
      </c>
      <c r="I284" s="6">
        <v>44957</v>
      </c>
      <c r="J284" s="5"/>
      <c r="K284" s="5"/>
    </row>
    <row r="285" spans="1:11" x14ac:dyDescent="0.25">
      <c r="A285" s="5">
        <f t="shared" si="4"/>
        <v>284</v>
      </c>
      <c r="B285" s="5" t="s">
        <v>40</v>
      </c>
      <c r="C285" s="5" t="s">
        <v>41</v>
      </c>
      <c r="D285" s="5" t="s">
        <v>42</v>
      </c>
      <c r="E285" s="5" t="s">
        <v>43</v>
      </c>
      <c r="F285" s="5" t="s">
        <v>44</v>
      </c>
      <c r="G285" s="5" t="s">
        <v>20</v>
      </c>
      <c r="H285" s="5">
        <v>10000</v>
      </c>
      <c r="I285" s="6">
        <v>44957</v>
      </c>
      <c r="J285" s="5"/>
      <c r="K285" s="5"/>
    </row>
  </sheetData>
  <sortState ref="A2:K285">
    <sortCondition ref="E2:E285" customList="Jan,Feb,Mar,Apr,May,Jun,Jul,Aug,Sep,Oct,Nov,Dec"/>
    <sortCondition ref="D2:D285"/>
    <sortCondition ref="C2:C285"/>
  </sortState>
  <conditionalFormatting sqref="C2:C88">
    <cfRule type="duplicateValues" dxfId="5" priority="8"/>
  </conditionalFormatting>
  <conditionalFormatting sqref="C112:C140">
    <cfRule type="duplicateValues" dxfId="4" priority="5"/>
  </conditionalFormatting>
  <conditionalFormatting sqref="C256:C261">
    <cfRule type="duplicateValues" dxfId="3" priority="4"/>
  </conditionalFormatting>
  <conditionalFormatting sqref="C275:C279">
    <cfRule type="duplicateValues" dxfId="2" priority="3"/>
  </conditionalFormatting>
  <conditionalFormatting sqref="C280:C281">
    <cfRule type="duplicateValues" dxfId="1" priority="2"/>
  </conditionalFormatting>
  <conditionalFormatting sqref="C282:C285">
    <cfRule type="duplicateValues" dxfId="0" priority="1"/>
  </conditionalFormatting>
  <pageMargins left="0.7" right="0.7" top="0.75" bottom="0.75" header="0.3" footer="0.3"/>
  <pageSetup orientation="portrait" verticalDpi="0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workbookViewId="0">
      <selection activeCell="H9" sqref="H9"/>
    </sheetView>
  </sheetViews>
  <sheetFormatPr defaultRowHeight="15" x14ac:dyDescent="0.25"/>
  <cols>
    <col min="3" max="3" width="10.85546875" customWidth="1"/>
    <col min="5" max="5" width="10.140625" customWidth="1"/>
    <col min="6" max="6" width="12.28515625" customWidth="1"/>
    <col min="7" max="7" width="10.7109375" customWidth="1"/>
    <col min="8" max="9" width="11.5703125" customWidth="1"/>
    <col min="10" max="10" width="21" customWidth="1"/>
    <col min="11" max="11" width="41" customWidth="1"/>
  </cols>
  <sheetData>
    <row r="1" spans="1:11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2" t="s">
        <v>10</v>
      </c>
    </row>
    <row r="2" spans="1:11" x14ac:dyDescent="0.25">
      <c r="A2" s="4">
        <v>1</v>
      </c>
      <c r="B2" s="5" t="s">
        <v>12</v>
      </c>
      <c r="C2" s="5">
        <v>34786</v>
      </c>
      <c r="D2" s="5">
        <v>2022</v>
      </c>
      <c r="E2" s="5" t="s">
        <v>37</v>
      </c>
      <c r="F2" s="5" t="s">
        <v>14</v>
      </c>
      <c r="G2" s="5" t="s">
        <v>49</v>
      </c>
      <c r="H2" s="5">
        <v>10000</v>
      </c>
      <c r="I2" s="11">
        <v>44957</v>
      </c>
      <c r="J2" s="5"/>
      <c r="K2" s="12"/>
    </row>
    <row r="3" spans="1:11" x14ac:dyDescent="0.25">
      <c r="A3" s="4">
        <f>A2+1</f>
        <v>2</v>
      </c>
      <c r="B3" s="5" t="s">
        <v>12</v>
      </c>
      <c r="C3" s="5">
        <v>47</v>
      </c>
      <c r="D3" s="5">
        <v>2021</v>
      </c>
      <c r="E3" s="5" t="s">
        <v>47</v>
      </c>
      <c r="F3" s="5" t="s">
        <v>14</v>
      </c>
      <c r="G3" s="5" t="s">
        <v>49</v>
      </c>
      <c r="H3" s="5">
        <v>10000</v>
      </c>
      <c r="I3" s="11">
        <v>44985</v>
      </c>
      <c r="J3" s="5"/>
      <c r="K3" s="12"/>
    </row>
    <row r="4" spans="1:11" x14ac:dyDescent="0.25">
      <c r="A4" s="4">
        <f t="shared" ref="A4:A14" si="0">A3+1</f>
        <v>3</v>
      </c>
      <c r="B4" s="5" t="s">
        <v>12</v>
      </c>
      <c r="C4" s="5">
        <v>31861</v>
      </c>
      <c r="D4" s="5">
        <v>2021</v>
      </c>
      <c r="E4" s="5" t="s">
        <v>47</v>
      </c>
      <c r="F4" s="5" t="s">
        <v>14</v>
      </c>
      <c r="G4" s="5" t="s">
        <v>49</v>
      </c>
      <c r="H4" s="5">
        <v>10000</v>
      </c>
      <c r="I4" s="11">
        <v>44985</v>
      </c>
      <c r="J4" s="5"/>
      <c r="K4" s="12"/>
    </row>
    <row r="5" spans="1:11" x14ac:dyDescent="0.25">
      <c r="A5" s="4">
        <f t="shared" si="0"/>
        <v>4</v>
      </c>
      <c r="B5" s="5" t="s">
        <v>12</v>
      </c>
      <c r="C5" s="5">
        <v>33891</v>
      </c>
      <c r="D5" s="5">
        <v>2021</v>
      </c>
      <c r="E5" s="5" t="s">
        <v>47</v>
      </c>
      <c r="F5" s="5" t="s">
        <v>14</v>
      </c>
      <c r="G5" s="5" t="s">
        <v>49</v>
      </c>
      <c r="H5" s="5">
        <v>10000</v>
      </c>
      <c r="I5" s="11">
        <v>44985</v>
      </c>
      <c r="J5" s="5"/>
      <c r="K5" s="12"/>
    </row>
    <row r="6" spans="1:11" x14ac:dyDescent="0.25">
      <c r="A6" s="4">
        <f t="shared" si="0"/>
        <v>5</v>
      </c>
      <c r="B6" s="5" t="s">
        <v>12</v>
      </c>
      <c r="C6" s="5">
        <v>35089</v>
      </c>
      <c r="D6" s="5">
        <v>2021</v>
      </c>
      <c r="E6" s="5" t="s">
        <v>47</v>
      </c>
      <c r="F6" s="5" t="s">
        <v>14</v>
      </c>
      <c r="G6" s="5" t="s">
        <v>49</v>
      </c>
      <c r="H6" s="5">
        <v>10000</v>
      </c>
      <c r="I6" s="11">
        <v>44985</v>
      </c>
      <c r="J6" s="5"/>
      <c r="K6" s="12"/>
    </row>
    <row r="7" spans="1:11" x14ac:dyDescent="0.25">
      <c r="A7" s="4">
        <f t="shared" si="0"/>
        <v>6</v>
      </c>
      <c r="B7" s="5" t="s">
        <v>12</v>
      </c>
      <c r="C7" s="5">
        <v>35268</v>
      </c>
      <c r="D7" s="5">
        <v>2021</v>
      </c>
      <c r="E7" s="5" t="s">
        <v>47</v>
      </c>
      <c r="F7" s="5" t="s">
        <v>14</v>
      </c>
      <c r="G7" s="5" t="s">
        <v>49</v>
      </c>
      <c r="H7" s="5">
        <v>10000</v>
      </c>
      <c r="I7" s="11">
        <v>44985</v>
      </c>
      <c r="J7" s="5"/>
      <c r="K7" s="12"/>
    </row>
    <row r="8" spans="1:11" x14ac:dyDescent="0.25">
      <c r="A8" s="4">
        <f t="shared" si="0"/>
        <v>7</v>
      </c>
      <c r="B8" s="5" t="s">
        <v>12</v>
      </c>
      <c r="C8" s="5">
        <v>35507</v>
      </c>
      <c r="D8" s="5">
        <v>2021</v>
      </c>
      <c r="E8" s="5" t="s">
        <v>47</v>
      </c>
      <c r="F8" s="5" t="s">
        <v>14</v>
      </c>
      <c r="G8" s="5" t="s">
        <v>49</v>
      </c>
      <c r="H8" s="5">
        <v>10000</v>
      </c>
      <c r="I8" s="11">
        <v>44985</v>
      </c>
      <c r="J8" s="5"/>
      <c r="K8" s="12"/>
    </row>
    <row r="9" spans="1:11" x14ac:dyDescent="0.25">
      <c r="A9" s="4">
        <f t="shared" si="0"/>
        <v>8</v>
      </c>
      <c r="B9" s="5" t="s">
        <v>12</v>
      </c>
      <c r="C9" s="5">
        <v>37101</v>
      </c>
      <c r="D9" s="5">
        <v>2021</v>
      </c>
      <c r="E9" s="5" t="s">
        <v>47</v>
      </c>
      <c r="F9" s="5" t="s">
        <v>14</v>
      </c>
      <c r="G9" s="5" t="s">
        <v>49</v>
      </c>
      <c r="H9" s="5">
        <v>10000</v>
      </c>
      <c r="I9" s="11">
        <v>44985</v>
      </c>
      <c r="J9" s="5"/>
      <c r="K9" s="12"/>
    </row>
    <row r="10" spans="1:11" x14ac:dyDescent="0.25">
      <c r="A10" s="4">
        <f t="shared" si="0"/>
        <v>9</v>
      </c>
      <c r="B10" s="5" t="s">
        <v>12</v>
      </c>
      <c r="C10" s="5">
        <v>7863</v>
      </c>
      <c r="D10" s="5">
        <v>2022</v>
      </c>
      <c r="E10" s="5" t="s">
        <v>47</v>
      </c>
      <c r="F10" s="5" t="s">
        <v>14</v>
      </c>
      <c r="G10" s="5" t="s">
        <v>49</v>
      </c>
      <c r="H10" s="5">
        <v>10000</v>
      </c>
      <c r="I10" s="11">
        <v>44985</v>
      </c>
      <c r="J10" s="5"/>
      <c r="K10" s="12"/>
    </row>
    <row r="11" spans="1:11" x14ac:dyDescent="0.25">
      <c r="A11" s="4">
        <f t="shared" si="0"/>
        <v>10</v>
      </c>
      <c r="B11" s="5" t="s">
        <v>12</v>
      </c>
      <c r="C11" s="5">
        <v>36591</v>
      </c>
      <c r="D11" s="5">
        <v>2022</v>
      </c>
      <c r="E11" s="5" t="s">
        <v>47</v>
      </c>
      <c r="F11" s="5" t="s">
        <v>13</v>
      </c>
      <c r="G11" s="5" t="s">
        <v>49</v>
      </c>
      <c r="H11" s="5">
        <v>10000</v>
      </c>
      <c r="I11" s="11">
        <v>44985</v>
      </c>
      <c r="J11" s="5"/>
      <c r="K11" s="12"/>
    </row>
    <row r="12" spans="1:11" x14ac:dyDescent="0.25">
      <c r="A12" s="4">
        <f t="shared" si="0"/>
        <v>11</v>
      </c>
      <c r="B12" s="5" t="s">
        <v>12</v>
      </c>
      <c r="C12" s="5">
        <v>3106</v>
      </c>
      <c r="D12" s="5">
        <v>2023</v>
      </c>
      <c r="E12" s="5" t="s">
        <v>47</v>
      </c>
      <c r="F12" s="5" t="s">
        <v>14</v>
      </c>
      <c r="G12" s="5" t="s">
        <v>49</v>
      </c>
      <c r="H12" s="5">
        <v>10000</v>
      </c>
      <c r="I12" s="11">
        <v>44985</v>
      </c>
      <c r="J12" s="5"/>
      <c r="K12" s="12"/>
    </row>
    <row r="13" spans="1:11" x14ac:dyDescent="0.25">
      <c r="A13" s="4">
        <f t="shared" si="0"/>
        <v>12</v>
      </c>
      <c r="B13" s="5" t="s">
        <v>12</v>
      </c>
      <c r="C13" s="5">
        <v>3534</v>
      </c>
      <c r="D13" s="5">
        <v>2023</v>
      </c>
      <c r="E13" s="5" t="s">
        <v>47</v>
      </c>
      <c r="F13" s="5" t="s">
        <v>14</v>
      </c>
      <c r="G13" s="5" t="s">
        <v>49</v>
      </c>
      <c r="H13" s="5">
        <v>10000</v>
      </c>
      <c r="I13" s="11">
        <v>44985</v>
      </c>
      <c r="J13" s="5"/>
      <c r="K13" s="12"/>
    </row>
    <row r="14" spans="1:11" x14ac:dyDescent="0.25">
      <c r="A14" s="4">
        <f t="shared" si="0"/>
        <v>13</v>
      </c>
      <c r="B14" s="14" t="s">
        <v>12</v>
      </c>
      <c r="C14" s="14">
        <v>4002</v>
      </c>
      <c r="D14" s="14">
        <v>2023</v>
      </c>
      <c r="E14" s="14" t="s">
        <v>47</v>
      </c>
      <c r="F14" s="14" t="s">
        <v>14</v>
      </c>
      <c r="G14" s="14" t="s">
        <v>49</v>
      </c>
      <c r="H14" s="14">
        <v>10000</v>
      </c>
      <c r="I14" s="15">
        <v>44985</v>
      </c>
      <c r="J14" s="14"/>
      <c r="K14" s="16"/>
    </row>
    <row r="15" spans="1:11" ht="15.75" thickBot="1" x14ac:dyDescent="0.3">
      <c r="A15" s="33" t="s">
        <v>58</v>
      </c>
      <c r="B15" s="34"/>
      <c r="C15" s="34"/>
      <c r="D15" s="34"/>
      <c r="E15" s="34"/>
      <c r="F15" s="34"/>
      <c r="G15" s="34"/>
      <c r="H15" s="30">
        <f>SUBTOTAL(109,Table24[AMOUNT])</f>
        <v>130000</v>
      </c>
      <c r="I15" s="31"/>
      <c r="J15" s="31"/>
      <c r="K15" s="32"/>
    </row>
  </sheetData>
  <mergeCells count="1">
    <mergeCell ref="A15:G15"/>
  </mergeCells>
  <pageMargins left="0.7" right="0.7" top="0.75" bottom="0.75" header="0.3" footer="0.3"/>
  <pageSetup paperSize="9" scale="83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topLeftCell="A91" workbookViewId="0">
      <selection activeCell="F112" sqref="F112"/>
    </sheetView>
  </sheetViews>
  <sheetFormatPr defaultRowHeight="15" x14ac:dyDescent="0.25"/>
  <cols>
    <col min="3" max="3" width="10.85546875" customWidth="1"/>
    <col min="5" max="5" width="10.140625" customWidth="1"/>
    <col min="6" max="6" width="23.5703125" bestFit="1" customWidth="1"/>
    <col min="7" max="7" width="10.7109375" customWidth="1"/>
    <col min="8" max="9" width="11.5703125" customWidth="1"/>
    <col min="10" max="10" width="21" customWidth="1"/>
    <col min="11" max="11" width="41" customWidth="1"/>
  </cols>
  <sheetData>
    <row r="1" spans="1:11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2" t="s">
        <v>10</v>
      </c>
    </row>
    <row r="2" spans="1:11" x14ac:dyDescent="0.25">
      <c r="A2" s="4">
        <v>1</v>
      </c>
      <c r="B2" s="5" t="s">
        <v>12</v>
      </c>
      <c r="C2" s="5">
        <v>43653</v>
      </c>
      <c r="D2" s="5">
        <v>2022</v>
      </c>
      <c r="E2" s="5" t="s">
        <v>37</v>
      </c>
      <c r="F2" s="5" t="s">
        <v>14</v>
      </c>
      <c r="G2" s="5" t="s">
        <v>23</v>
      </c>
      <c r="H2" s="5">
        <v>10000</v>
      </c>
      <c r="I2" s="11">
        <v>44957</v>
      </c>
      <c r="J2" s="5"/>
      <c r="K2" s="12"/>
    </row>
    <row r="3" spans="1:11" x14ac:dyDescent="0.25">
      <c r="A3" s="4">
        <f>A2+1</f>
        <v>2</v>
      </c>
      <c r="B3" s="5" t="s">
        <v>12</v>
      </c>
      <c r="C3" s="5">
        <v>43764</v>
      </c>
      <c r="D3" s="5">
        <v>2022</v>
      </c>
      <c r="E3" s="5" t="s">
        <v>37</v>
      </c>
      <c r="F3" s="5" t="s">
        <v>13</v>
      </c>
      <c r="G3" s="5" t="s">
        <v>23</v>
      </c>
      <c r="H3" s="5">
        <v>10000</v>
      </c>
      <c r="I3" s="11">
        <v>44957</v>
      </c>
      <c r="J3" s="5"/>
      <c r="K3" s="12"/>
    </row>
    <row r="4" spans="1:11" x14ac:dyDescent="0.25">
      <c r="A4" s="4">
        <f t="shared" ref="A4:A67" si="0">A3+1</f>
        <v>3</v>
      </c>
      <c r="B4" s="5" t="s">
        <v>12</v>
      </c>
      <c r="C4" s="5">
        <v>44778</v>
      </c>
      <c r="D4" s="5">
        <v>2022</v>
      </c>
      <c r="E4" s="5" t="s">
        <v>37</v>
      </c>
      <c r="F4" s="5" t="s">
        <v>25</v>
      </c>
      <c r="G4" s="5" t="s">
        <v>23</v>
      </c>
      <c r="H4" s="5">
        <v>5000</v>
      </c>
      <c r="I4" s="11">
        <v>44957</v>
      </c>
      <c r="J4" s="5"/>
      <c r="K4" s="12"/>
    </row>
    <row r="5" spans="1:11" x14ac:dyDescent="0.25">
      <c r="A5" s="4">
        <f t="shared" si="0"/>
        <v>4</v>
      </c>
      <c r="B5" s="5" t="s">
        <v>12</v>
      </c>
      <c r="C5" s="5">
        <v>448</v>
      </c>
      <c r="D5" s="5">
        <v>2023</v>
      </c>
      <c r="E5" s="5" t="s">
        <v>37</v>
      </c>
      <c r="F5" s="5" t="s">
        <v>25</v>
      </c>
      <c r="G5" s="5" t="s">
        <v>23</v>
      </c>
      <c r="H5" s="5">
        <v>5000</v>
      </c>
      <c r="I5" s="11">
        <v>44957</v>
      </c>
      <c r="J5" s="5"/>
      <c r="K5" s="12"/>
    </row>
    <row r="6" spans="1:11" x14ac:dyDescent="0.25">
      <c r="A6" s="4">
        <f t="shared" si="0"/>
        <v>5</v>
      </c>
      <c r="B6" s="5" t="s">
        <v>12</v>
      </c>
      <c r="C6" s="5">
        <v>842</v>
      </c>
      <c r="D6" s="5">
        <v>2023</v>
      </c>
      <c r="E6" s="5" t="s">
        <v>37</v>
      </c>
      <c r="F6" s="5" t="s">
        <v>25</v>
      </c>
      <c r="G6" s="5" t="s">
        <v>23</v>
      </c>
      <c r="H6" s="5">
        <v>5000</v>
      </c>
      <c r="I6" s="11">
        <v>44957</v>
      </c>
      <c r="J6" s="5"/>
      <c r="K6" s="12"/>
    </row>
    <row r="7" spans="1:11" x14ac:dyDescent="0.25">
      <c r="A7" s="4">
        <f t="shared" si="0"/>
        <v>6</v>
      </c>
      <c r="B7" s="5" t="s">
        <v>12</v>
      </c>
      <c r="C7" s="5">
        <v>865</v>
      </c>
      <c r="D7" s="5">
        <v>2023</v>
      </c>
      <c r="E7" s="5" t="s">
        <v>37</v>
      </c>
      <c r="F7" s="5" t="s">
        <v>25</v>
      </c>
      <c r="G7" s="5" t="s">
        <v>23</v>
      </c>
      <c r="H7" s="5">
        <v>5000</v>
      </c>
      <c r="I7" s="11">
        <v>44957</v>
      </c>
      <c r="J7" s="5"/>
      <c r="K7" s="12"/>
    </row>
    <row r="8" spans="1:11" x14ac:dyDescent="0.25">
      <c r="A8" s="4">
        <f t="shared" si="0"/>
        <v>7</v>
      </c>
      <c r="B8" s="5" t="s">
        <v>12</v>
      </c>
      <c r="C8" s="5">
        <v>899</v>
      </c>
      <c r="D8" s="5">
        <v>2023</v>
      </c>
      <c r="E8" s="5" t="s">
        <v>37</v>
      </c>
      <c r="F8" s="5" t="s">
        <v>25</v>
      </c>
      <c r="G8" s="5" t="s">
        <v>23</v>
      </c>
      <c r="H8" s="5">
        <v>5000</v>
      </c>
      <c r="I8" s="11">
        <v>44957</v>
      </c>
      <c r="J8" s="5"/>
      <c r="K8" s="12"/>
    </row>
    <row r="9" spans="1:11" x14ac:dyDescent="0.25">
      <c r="A9" s="4">
        <f t="shared" si="0"/>
        <v>8</v>
      </c>
      <c r="B9" s="5" t="s">
        <v>12</v>
      </c>
      <c r="C9" s="5">
        <v>903</v>
      </c>
      <c r="D9" s="5">
        <v>2023</v>
      </c>
      <c r="E9" s="5" t="s">
        <v>37</v>
      </c>
      <c r="F9" s="5" t="s">
        <v>25</v>
      </c>
      <c r="G9" s="5" t="s">
        <v>23</v>
      </c>
      <c r="H9" s="5">
        <v>5000</v>
      </c>
      <c r="I9" s="11">
        <v>44957</v>
      </c>
      <c r="J9" s="5"/>
      <c r="K9" s="12"/>
    </row>
    <row r="10" spans="1:11" x14ac:dyDescent="0.25">
      <c r="A10" s="4">
        <f t="shared" si="0"/>
        <v>9</v>
      </c>
      <c r="B10" s="5" t="s">
        <v>12</v>
      </c>
      <c r="C10" s="5">
        <v>1480</v>
      </c>
      <c r="D10" s="5">
        <v>2023</v>
      </c>
      <c r="E10" s="5" t="s">
        <v>37</v>
      </c>
      <c r="F10" s="5" t="s">
        <v>25</v>
      </c>
      <c r="G10" s="5" t="s">
        <v>23</v>
      </c>
      <c r="H10" s="5">
        <v>5000</v>
      </c>
      <c r="I10" s="11">
        <v>44957</v>
      </c>
      <c r="J10" s="5"/>
      <c r="K10" s="12"/>
    </row>
    <row r="11" spans="1:11" x14ac:dyDescent="0.25">
      <c r="A11" s="4">
        <f t="shared" si="0"/>
        <v>10</v>
      </c>
      <c r="B11" s="5" t="s">
        <v>12</v>
      </c>
      <c r="C11" s="5">
        <v>1837</v>
      </c>
      <c r="D11" s="5">
        <v>2023</v>
      </c>
      <c r="E11" s="5" t="s">
        <v>37</v>
      </c>
      <c r="F11" s="5" t="s">
        <v>25</v>
      </c>
      <c r="G11" s="5" t="s">
        <v>23</v>
      </c>
      <c r="H11" s="5">
        <v>5000</v>
      </c>
      <c r="I11" s="11">
        <v>44957</v>
      </c>
      <c r="J11" s="5"/>
      <c r="K11" s="12"/>
    </row>
    <row r="12" spans="1:11" x14ac:dyDescent="0.25">
      <c r="A12" s="4">
        <f t="shared" si="0"/>
        <v>11</v>
      </c>
      <c r="B12" s="5" t="s">
        <v>12</v>
      </c>
      <c r="C12" s="5">
        <v>1856</v>
      </c>
      <c r="D12" s="5">
        <v>2023</v>
      </c>
      <c r="E12" s="5" t="s">
        <v>37</v>
      </c>
      <c r="F12" s="5" t="s">
        <v>25</v>
      </c>
      <c r="G12" s="5" t="s">
        <v>23</v>
      </c>
      <c r="H12" s="5">
        <v>5000</v>
      </c>
      <c r="I12" s="11">
        <v>44957</v>
      </c>
      <c r="J12" s="5"/>
      <c r="K12" s="12"/>
    </row>
    <row r="13" spans="1:11" x14ac:dyDescent="0.25">
      <c r="A13" s="4">
        <f t="shared" si="0"/>
        <v>12</v>
      </c>
      <c r="B13" s="5" t="s">
        <v>12</v>
      </c>
      <c r="C13" s="5">
        <v>1957</v>
      </c>
      <c r="D13" s="5">
        <v>2023</v>
      </c>
      <c r="E13" s="5" t="s">
        <v>37</v>
      </c>
      <c r="F13" s="5" t="s">
        <v>25</v>
      </c>
      <c r="G13" s="5" t="s">
        <v>23</v>
      </c>
      <c r="H13" s="5">
        <v>5000</v>
      </c>
      <c r="I13" s="11">
        <v>44957</v>
      </c>
      <c r="J13" s="5"/>
      <c r="K13" s="12"/>
    </row>
    <row r="14" spans="1:11" x14ac:dyDescent="0.25">
      <c r="A14" s="4">
        <f t="shared" si="0"/>
        <v>13</v>
      </c>
      <c r="B14" s="5" t="s">
        <v>12</v>
      </c>
      <c r="C14" s="5">
        <v>1960</v>
      </c>
      <c r="D14" s="5">
        <v>2023</v>
      </c>
      <c r="E14" s="5" t="s">
        <v>37</v>
      </c>
      <c r="F14" s="5" t="s">
        <v>25</v>
      </c>
      <c r="G14" s="5" t="s">
        <v>23</v>
      </c>
      <c r="H14" s="5">
        <v>5000</v>
      </c>
      <c r="I14" s="11">
        <v>44957</v>
      </c>
      <c r="J14" s="5"/>
      <c r="K14" s="12"/>
    </row>
    <row r="15" spans="1:11" x14ac:dyDescent="0.25">
      <c r="A15" s="4">
        <f t="shared" si="0"/>
        <v>14</v>
      </c>
      <c r="B15" s="5" t="s">
        <v>12</v>
      </c>
      <c r="C15" s="5">
        <v>1961</v>
      </c>
      <c r="D15" s="5">
        <v>2023</v>
      </c>
      <c r="E15" s="5" t="s">
        <v>37</v>
      </c>
      <c r="F15" s="5" t="s">
        <v>25</v>
      </c>
      <c r="G15" s="5" t="s">
        <v>23</v>
      </c>
      <c r="H15" s="5">
        <v>5000</v>
      </c>
      <c r="I15" s="11">
        <v>44957</v>
      </c>
      <c r="J15" s="5"/>
      <c r="K15" s="12"/>
    </row>
    <row r="16" spans="1:11" x14ac:dyDescent="0.25">
      <c r="A16" s="4">
        <f t="shared" si="0"/>
        <v>15</v>
      </c>
      <c r="B16" s="5" t="s">
        <v>12</v>
      </c>
      <c r="C16" s="5">
        <v>1974</v>
      </c>
      <c r="D16" s="5">
        <v>2023</v>
      </c>
      <c r="E16" s="5" t="s">
        <v>37</v>
      </c>
      <c r="F16" s="5" t="s">
        <v>25</v>
      </c>
      <c r="G16" s="5" t="s">
        <v>23</v>
      </c>
      <c r="H16" s="5">
        <v>5000</v>
      </c>
      <c r="I16" s="11">
        <v>44957</v>
      </c>
      <c r="J16" s="5"/>
      <c r="K16" s="12"/>
    </row>
    <row r="17" spans="1:11" x14ac:dyDescent="0.25">
      <c r="A17" s="4">
        <f t="shared" si="0"/>
        <v>16</v>
      </c>
      <c r="B17" s="5" t="s">
        <v>12</v>
      </c>
      <c r="C17" s="5">
        <v>1978</v>
      </c>
      <c r="D17" s="5">
        <v>2023</v>
      </c>
      <c r="E17" s="5" t="s">
        <v>37</v>
      </c>
      <c r="F17" s="5" t="s">
        <v>25</v>
      </c>
      <c r="G17" s="5" t="s">
        <v>23</v>
      </c>
      <c r="H17" s="5">
        <v>5000</v>
      </c>
      <c r="I17" s="11">
        <v>44957</v>
      </c>
      <c r="J17" s="5"/>
      <c r="K17" s="12"/>
    </row>
    <row r="18" spans="1:11" x14ac:dyDescent="0.25">
      <c r="A18" s="4">
        <f t="shared" si="0"/>
        <v>17</v>
      </c>
      <c r="B18" s="5" t="s">
        <v>12</v>
      </c>
      <c r="C18" s="5">
        <v>2029</v>
      </c>
      <c r="D18" s="5">
        <v>2023</v>
      </c>
      <c r="E18" s="5" t="s">
        <v>37</v>
      </c>
      <c r="F18" s="5" t="s">
        <v>25</v>
      </c>
      <c r="G18" s="5" t="s">
        <v>23</v>
      </c>
      <c r="H18" s="5">
        <v>5000</v>
      </c>
      <c r="I18" s="11">
        <v>44957</v>
      </c>
      <c r="J18" s="5"/>
      <c r="K18" s="12"/>
    </row>
    <row r="19" spans="1:11" x14ac:dyDescent="0.25">
      <c r="A19" s="4">
        <f t="shared" si="0"/>
        <v>18</v>
      </c>
      <c r="B19" s="5" t="s">
        <v>12</v>
      </c>
      <c r="C19" s="5">
        <v>2179</v>
      </c>
      <c r="D19" s="5">
        <v>2023</v>
      </c>
      <c r="E19" s="5" t="s">
        <v>37</v>
      </c>
      <c r="F19" s="5" t="s">
        <v>25</v>
      </c>
      <c r="G19" s="5" t="s">
        <v>23</v>
      </c>
      <c r="H19" s="5">
        <v>5000</v>
      </c>
      <c r="I19" s="11">
        <v>44957</v>
      </c>
      <c r="J19" s="5"/>
      <c r="K19" s="12"/>
    </row>
    <row r="20" spans="1:11" x14ac:dyDescent="0.25">
      <c r="A20" s="4">
        <f t="shared" si="0"/>
        <v>19</v>
      </c>
      <c r="B20" s="5" t="s">
        <v>12</v>
      </c>
      <c r="C20" s="5">
        <v>2183</v>
      </c>
      <c r="D20" s="5">
        <v>2023</v>
      </c>
      <c r="E20" s="5" t="s">
        <v>37</v>
      </c>
      <c r="F20" s="5" t="s">
        <v>25</v>
      </c>
      <c r="G20" s="5" t="s">
        <v>23</v>
      </c>
      <c r="H20" s="5">
        <v>5000</v>
      </c>
      <c r="I20" s="11">
        <v>44957</v>
      </c>
      <c r="J20" s="5"/>
      <c r="K20" s="12"/>
    </row>
    <row r="21" spans="1:11" x14ac:dyDescent="0.25">
      <c r="A21" s="4">
        <f t="shared" si="0"/>
        <v>20</v>
      </c>
      <c r="B21" s="5" t="s">
        <v>12</v>
      </c>
      <c r="C21" s="5">
        <v>2187</v>
      </c>
      <c r="D21" s="5">
        <v>2023</v>
      </c>
      <c r="E21" s="5" t="s">
        <v>37</v>
      </c>
      <c r="F21" s="5" t="s">
        <v>25</v>
      </c>
      <c r="G21" s="5" t="s">
        <v>23</v>
      </c>
      <c r="H21" s="5">
        <v>5000</v>
      </c>
      <c r="I21" s="11">
        <v>44957</v>
      </c>
      <c r="J21" s="5"/>
      <c r="K21" s="12"/>
    </row>
    <row r="22" spans="1:11" x14ac:dyDescent="0.25">
      <c r="A22" s="4">
        <f t="shared" si="0"/>
        <v>21</v>
      </c>
      <c r="B22" s="5" t="s">
        <v>12</v>
      </c>
      <c r="C22" s="5">
        <v>2508</v>
      </c>
      <c r="D22" s="5">
        <v>2023</v>
      </c>
      <c r="E22" s="5" t="s">
        <v>37</v>
      </c>
      <c r="F22" s="5" t="s">
        <v>25</v>
      </c>
      <c r="G22" s="5" t="s">
        <v>23</v>
      </c>
      <c r="H22" s="5">
        <v>5000</v>
      </c>
      <c r="I22" s="11">
        <v>44957</v>
      </c>
      <c r="J22" s="5"/>
      <c r="K22" s="12"/>
    </row>
    <row r="23" spans="1:11" x14ac:dyDescent="0.25">
      <c r="A23" s="4">
        <f t="shared" si="0"/>
        <v>22</v>
      </c>
      <c r="B23" s="5" t="s">
        <v>12</v>
      </c>
      <c r="C23" s="5">
        <v>2584</v>
      </c>
      <c r="D23" s="5">
        <v>2023</v>
      </c>
      <c r="E23" s="5" t="s">
        <v>37</v>
      </c>
      <c r="F23" s="5" t="s">
        <v>25</v>
      </c>
      <c r="G23" s="5" t="s">
        <v>23</v>
      </c>
      <c r="H23" s="5">
        <v>5000</v>
      </c>
      <c r="I23" s="11">
        <v>44957</v>
      </c>
      <c r="J23" s="5"/>
      <c r="K23" s="12"/>
    </row>
    <row r="24" spans="1:11" x14ac:dyDescent="0.25">
      <c r="A24" s="4">
        <f t="shared" si="0"/>
        <v>23</v>
      </c>
      <c r="B24" s="5" t="s">
        <v>12</v>
      </c>
      <c r="C24" s="5">
        <v>2607</v>
      </c>
      <c r="D24" s="5">
        <v>2023</v>
      </c>
      <c r="E24" s="5" t="s">
        <v>37</v>
      </c>
      <c r="F24" s="5" t="s">
        <v>25</v>
      </c>
      <c r="G24" s="5" t="s">
        <v>23</v>
      </c>
      <c r="H24" s="5">
        <v>5000</v>
      </c>
      <c r="I24" s="11">
        <v>44957</v>
      </c>
      <c r="J24" s="5"/>
      <c r="K24" s="12"/>
    </row>
    <row r="25" spans="1:11" x14ac:dyDescent="0.25">
      <c r="A25" s="4">
        <f t="shared" si="0"/>
        <v>24</v>
      </c>
      <c r="B25" s="5" t="s">
        <v>12</v>
      </c>
      <c r="C25" s="5">
        <v>22850</v>
      </c>
      <c r="D25" s="5">
        <v>2022</v>
      </c>
      <c r="E25" s="5" t="s">
        <v>47</v>
      </c>
      <c r="F25" s="5" t="s">
        <v>13</v>
      </c>
      <c r="G25" s="5" t="s">
        <v>23</v>
      </c>
      <c r="H25" s="5">
        <v>10000</v>
      </c>
      <c r="I25" s="11">
        <v>44985</v>
      </c>
      <c r="J25" s="5"/>
      <c r="K25" s="12"/>
    </row>
    <row r="26" spans="1:11" x14ac:dyDescent="0.25">
      <c r="A26" s="4">
        <f t="shared" si="0"/>
        <v>25</v>
      </c>
      <c r="B26" s="5" t="s">
        <v>12</v>
      </c>
      <c r="C26" s="5">
        <v>45090</v>
      </c>
      <c r="D26" s="5">
        <v>2022</v>
      </c>
      <c r="E26" s="5" t="s">
        <v>47</v>
      </c>
      <c r="F26" s="5" t="s">
        <v>14</v>
      </c>
      <c r="G26" s="5" t="s">
        <v>23</v>
      </c>
      <c r="H26" s="5">
        <v>10000</v>
      </c>
      <c r="I26" s="11">
        <v>44985</v>
      </c>
      <c r="J26" s="5"/>
      <c r="K26" s="12"/>
    </row>
    <row r="27" spans="1:11" x14ac:dyDescent="0.25">
      <c r="A27" s="4">
        <f t="shared" si="0"/>
        <v>26</v>
      </c>
      <c r="B27" s="5" t="s">
        <v>12</v>
      </c>
      <c r="C27" s="5">
        <v>2700</v>
      </c>
      <c r="D27" s="5">
        <v>2023</v>
      </c>
      <c r="E27" s="5" t="s">
        <v>47</v>
      </c>
      <c r="F27" s="5" t="s">
        <v>48</v>
      </c>
      <c r="G27" s="5" t="s">
        <v>23</v>
      </c>
      <c r="H27" s="5">
        <v>2500</v>
      </c>
      <c r="I27" s="11">
        <v>44985</v>
      </c>
      <c r="J27" s="5"/>
      <c r="K27" s="12"/>
    </row>
    <row r="28" spans="1:11" x14ac:dyDescent="0.25">
      <c r="A28" s="4">
        <f t="shared" si="0"/>
        <v>27</v>
      </c>
      <c r="B28" s="5" t="s">
        <v>12</v>
      </c>
      <c r="C28" s="5">
        <v>2705</v>
      </c>
      <c r="D28" s="5">
        <v>2023</v>
      </c>
      <c r="E28" s="5" t="s">
        <v>47</v>
      </c>
      <c r="F28" s="5" t="s">
        <v>48</v>
      </c>
      <c r="G28" s="5" t="s">
        <v>23</v>
      </c>
      <c r="H28" s="5">
        <v>2500</v>
      </c>
      <c r="I28" s="11">
        <v>44985</v>
      </c>
      <c r="J28" s="5"/>
      <c r="K28" s="12"/>
    </row>
    <row r="29" spans="1:11" x14ac:dyDescent="0.25">
      <c r="A29" s="4">
        <f t="shared" si="0"/>
        <v>28</v>
      </c>
      <c r="B29" s="5" t="s">
        <v>12</v>
      </c>
      <c r="C29" s="5">
        <v>2711</v>
      </c>
      <c r="D29" s="5">
        <v>2023</v>
      </c>
      <c r="E29" s="5" t="s">
        <v>47</v>
      </c>
      <c r="F29" s="5" t="s">
        <v>48</v>
      </c>
      <c r="G29" s="5" t="s">
        <v>23</v>
      </c>
      <c r="H29" s="5">
        <v>2500</v>
      </c>
      <c r="I29" s="11">
        <v>44985</v>
      </c>
      <c r="J29" s="5"/>
      <c r="K29" s="12"/>
    </row>
    <row r="30" spans="1:11" x14ac:dyDescent="0.25">
      <c r="A30" s="4">
        <f t="shared" si="0"/>
        <v>29</v>
      </c>
      <c r="B30" s="5" t="s">
        <v>12</v>
      </c>
      <c r="C30" s="5">
        <v>2716</v>
      </c>
      <c r="D30" s="5">
        <v>2023</v>
      </c>
      <c r="E30" s="5" t="s">
        <v>47</v>
      </c>
      <c r="F30" s="5" t="s">
        <v>48</v>
      </c>
      <c r="G30" s="5" t="s">
        <v>23</v>
      </c>
      <c r="H30" s="5">
        <v>2500</v>
      </c>
      <c r="I30" s="11">
        <v>44985</v>
      </c>
      <c r="J30" s="5"/>
      <c r="K30" s="12"/>
    </row>
    <row r="31" spans="1:11" x14ac:dyDescent="0.25">
      <c r="A31" s="4">
        <f t="shared" si="0"/>
        <v>30</v>
      </c>
      <c r="B31" s="5" t="s">
        <v>12</v>
      </c>
      <c r="C31" s="5">
        <v>2748</v>
      </c>
      <c r="D31" s="5">
        <v>2023</v>
      </c>
      <c r="E31" s="5" t="s">
        <v>47</v>
      </c>
      <c r="F31" s="5" t="s">
        <v>48</v>
      </c>
      <c r="G31" s="5" t="s">
        <v>23</v>
      </c>
      <c r="H31" s="5">
        <v>2500</v>
      </c>
      <c r="I31" s="11">
        <v>44985</v>
      </c>
      <c r="J31" s="5"/>
      <c r="K31" s="12"/>
    </row>
    <row r="32" spans="1:11" x14ac:dyDescent="0.25">
      <c r="A32" s="4">
        <f t="shared" si="0"/>
        <v>31</v>
      </c>
      <c r="B32" s="5" t="s">
        <v>12</v>
      </c>
      <c r="C32" s="5">
        <v>2760</v>
      </c>
      <c r="D32" s="5">
        <v>2023</v>
      </c>
      <c r="E32" s="5" t="s">
        <v>47</v>
      </c>
      <c r="F32" s="5" t="s">
        <v>48</v>
      </c>
      <c r="G32" s="5" t="s">
        <v>23</v>
      </c>
      <c r="H32" s="5">
        <v>2500</v>
      </c>
      <c r="I32" s="11">
        <v>44985</v>
      </c>
      <c r="J32" s="5"/>
      <c r="K32" s="12"/>
    </row>
    <row r="33" spans="1:11" x14ac:dyDescent="0.25">
      <c r="A33" s="4">
        <f t="shared" si="0"/>
        <v>32</v>
      </c>
      <c r="B33" s="5" t="s">
        <v>12</v>
      </c>
      <c r="C33" s="5">
        <v>2770</v>
      </c>
      <c r="D33" s="5">
        <v>2023</v>
      </c>
      <c r="E33" s="5" t="s">
        <v>47</v>
      </c>
      <c r="F33" s="5" t="s">
        <v>48</v>
      </c>
      <c r="G33" s="5" t="s">
        <v>23</v>
      </c>
      <c r="H33" s="5">
        <v>2500</v>
      </c>
      <c r="I33" s="11">
        <v>44985</v>
      </c>
      <c r="J33" s="5"/>
      <c r="K33" s="12"/>
    </row>
    <row r="34" spans="1:11" x14ac:dyDescent="0.25">
      <c r="A34" s="4">
        <f t="shared" si="0"/>
        <v>33</v>
      </c>
      <c r="B34" s="5" t="s">
        <v>12</v>
      </c>
      <c r="C34" s="5">
        <v>2790</v>
      </c>
      <c r="D34" s="5">
        <v>2023</v>
      </c>
      <c r="E34" s="5" t="s">
        <v>47</v>
      </c>
      <c r="F34" s="5" t="s">
        <v>48</v>
      </c>
      <c r="G34" s="5" t="s">
        <v>23</v>
      </c>
      <c r="H34" s="5">
        <v>2500</v>
      </c>
      <c r="I34" s="11">
        <v>44985</v>
      </c>
      <c r="J34" s="5"/>
      <c r="K34" s="12"/>
    </row>
    <row r="35" spans="1:11" x14ac:dyDescent="0.25">
      <c r="A35" s="4">
        <f t="shared" si="0"/>
        <v>34</v>
      </c>
      <c r="B35" s="5" t="s">
        <v>12</v>
      </c>
      <c r="C35" s="5">
        <v>2855</v>
      </c>
      <c r="D35" s="5">
        <v>2023</v>
      </c>
      <c r="E35" s="5" t="s">
        <v>47</v>
      </c>
      <c r="F35" s="5" t="s">
        <v>48</v>
      </c>
      <c r="G35" s="5" t="s">
        <v>23</v>
      </c>
      <c r="H35" s="5">
        <v>2500</v>
      </c>
      <c r="I35" s="11">
        <v>44985</v>
      </c>
      <c r="J35" s="5"/>
      <c r="K35" s="12"/>
    </row>
    <row r="36" spans="1:11" x14ac:dyDescent="0.25">
      <c r="A36" s="4">
        <f t="shared" si="0"/>
        <v>35</v>
      </c>
      <c r="B36" s="5" t="s">
        <v>12</v>
      </c>
      <c r="C36" s="5">
        <v>2885</v>
      </c>
      <c r="D36" s="5">
        <v>2023</v>
      </c>
      <c r="E36" s="5" t="s">
        <v>47</v>
      </c>
      <c r="F36" s="5" t="s">
        <v>48</v>
      </c>
      <c r="G36" s="5" t="s">
        <v>23</v>
      </c>
      <c r="H36" s="5">
        <v>2500</v>
      </c>
      <c r="I36" s="11">
        <v>44985</v>
      </c>
      <c r="J36" s="5"/>
      <c r="K36" s="12"/>
    </row>
    <row r="37" spans="1:11" x14ac:dyDescent="0.25">
      <c r="A37" s="4">
        <f t="shared" si="0"/>
        <v>36</v>
      </c>
      <c r="B37" s="5" t="s">
        <v>12</v>
      </c>
      <c r="C37" s="5">
        <v>2895</v>
      </c>
      <c r="D37" s="5">
        <v>2023</v>
      </c>
      <c r="E37" s="5" t="s">
        <v>47</v>
      </c>
      <c r="F37" s="5" t="s">
        <v>48</v>
      </c>
      <c r="G37" s="5" t="s">
        <v>23</v>
      </c>
      <c r="H37" s="5">
        <v>2500</v>
      </c>
      <c r="I37" s="11">
        <v>44985</v>
      </c>
      <c r="J37" s="5"/>
      <c r="K37" s="12"/>
    </row>
    <row r="38" spans="1:11" x14ac:dyDescent="0.25">
      <c r="A38" s="4">
        <f t="shared" si="0"/>
        <v>37</v>
      </c>
      <c r="B38" s="5" t="s">
        <v>12</v>
      </c>
      <c r="C38" s="5">
        <v>2896</v>
      </c>
      <c r="D38" s="5">
        <v>2023</v>
      </c>
      <c r="E38" s="5" t="s">
        <v>47</v>
      </c>
      <c r="F38" s="5" t="s">
        <v>48</v>
      </c>
      <c r="G38" s="5" t="s">
        <v>23</v>
      </c>
      <c r="H38" s="5">
        <v>2500</v>
      </c>
      <c r="I38" s="11">
        <v>44985</v>
      </c>
      <c r="J38" s="5"/>
      <c r="K38" s="12"/>
    </row>
    <row r="39" spans="1:11" x14ac:dyDescent="0.25">
      <c r="A39" s="4">
        <f t="shared" si="0"/>
        <v>38</v>
      </c>
      <c r="B39" s="5" t="s">
        <v>12</v>
      </c>
      <c r="C39" s="5">
        <v>2902</v>
      </c>
      <c r="D39" s="5">
        <v>2023</v>
      </c>
      <c r="E39" s="5" t="s">
        <v>47</v>
      </c>
      <c r="F39" s="5" t="s">
        <v>48</v>
      </c>
      <c r="G39" s="5" t="s">
        <v>23</v>
      </c>
      <c r="H39" s="5">
        <v>2500</v>
      </c>
      <c r="I39" s="11">
        <v>44985</v>
      </c>
      <c r="J39" s="5"/>
      <c r="K39" s="12"/>
    </row>
    <row r="40" spans="1:11" x14ac:dyDescent="0.25">
      <c r="A40" s="4">
        <f t="shared" si="0"/>
        <v>39</v>
      </c>
      <c r="B40" s="5" t="s">
        <v>12</v>
      </c>
      <c r="C40" s="5">
        <v>2934</v>
      </c>
      <c r="D40" s="5">
        <v>2023</v>
      </c>
      <c r="E40" s="5" t="s">
        <v>47</v>
      </c>
      <c r="F40" s="5" t="s">
        <v>48</v>
      </c>
      <c r="G40" s="5" t="s">
        <v>23</v>
      </c>
      <c r="H40" s="5">
        <v>2500</v>
      </c>
      <c r="I40" s="11">
        <v>44985</v>
      </c>
      <c r="J40" s="5"/>
      <c r="K40" s="12"/>
    </row>
    <row r="41" spans="1:11" x14ac:dyDescent="0.25">
      <c r="A41" s="4">
        <f t="shared" si="0"/>
        <v>40</v>
      </c>
      <c r="B41" s="5" t="s">
        <v>12</v>
      </c>
      <c r="C41" s="5">
        <v>2957</v>
      </c>
      <c r="D41" s="5">
        <v>2023</v>
      </c>
      <c r="E41" s="5" t="s">
        <v>47</v>
      </c>
      <c r="F41" s="5" t="s">
        <v>48</v>
      </c>
      <c r="G41" s="5" t="s">
        <v>23</v>
      </c>
      <c r="H41" s="5">
        <v>2500</v>
      </c>
      <c r="I41" s="11">
        <v>44985</v>
      </c>
      <c r="J41" s="5"/>
      <c r="K41" s="12"/>
    </row>
    <row r="42" spans="1:11" x14ac:dyDescent="0.25">
      <c r="A42" s="4">
        <f t="shared" si="0"/>
        <v>41</v>
      </c>
      <c r="B42" s="5" t="s">
        <v>12</v>
      </c>
      <c r="C42" s="5">
        <v>2986</v>
      </c>
      <c r="D42" s="5">
        <v>2023</v>
      </c>
      <c r="E42" s="5" t="s">
        <v>47</v>
      </c>
      <c r="F42" s="5" t="s">
        <v>48</v>
      </c>
      <c r="G42" s="5" t="s">
        <v>23</v>
      </c>
      <c r="H42" s="5">
        <v>2500</v>
      </c>
      <c r="I42" s="11">
        <v>44985</v>
      </c>
      <c r="J42" s="5"/>
      <c r="K42" s="12"/>
    </row>
    <row r="43" spans="1:11" x14ac:dyDescent="0.25">
      <c r="A43" s="4">
        <f t="shared" si="0"/>
        <v>42</v>
      </c>
      <c r="B43" s="5" t="s">
        <v>12</v>
      </c>
      <c r="C43" s="5">
        <v>3332</v>
      </c>
      <c r="D43" s="5">
        <v>2023</v>
      </c>
      <c r="E43" s="5" t="s">
        <v>47</v>
      </c>
      <c r="F43" s="5" t="s">
        <v>48</v>
      </c>
      <c r="G43" s="5" t="s">
        <v>23</v>
      </c>
      <c r="H43" s="5">
        <v>2500</v>
      </c>
      <c r="I43" s="11">
        <v>44985</v>
      </c>
      <c r="J43" s="5"/>
      <c r="K43" s="12"/>
    </row>
    <row r="44" spans="1:11" x14ac:dyDescent="0.25">
      <c r="A44" s="4">
        <f t="shared" si="0"/>
        <v>43</v>
      </c>
      <c r="B44" s="5" t="s">
        <v>12</v>
      </c>
      <c r="C44" s="5">
        <v>3334</v>
      </c>
      <c r="D44" s="5">
        <v>2023</v>
      </c>
      <c r="E44" s="5" t="s">
        <v>47</v>
      </c>
      <c r="F44" s="5" t="s">
        <v>48</v>
      </c>
      <c r="G44" s="5" t="s">
        <v>23</v>
      </c>
      <c r="H44" s="5">
        <v>2500</v>
      </c>
      <c r="I44" s="11">
        <v>44985</v>
      </c>
      <c r="J44" s="5"/>
      <c r="K44" s="12"/>
    </row>
    <row r="45" spans="1:11" x14ac:dyDescent="0.25">
      <c r="A45" s="4">
        <f t="shared" si="0"/>
        <v>44</v>
      </c>
      <c r="B45" s="5" t="s">
        <v>12</v>
      </c>
      <c r="C45" s="5">
        <v>3343</v>
      </c>
      <c r="D45" s="5">
        <v>2023</v>
      </c>
      <c r="E45" s="5" t="s">
        <v>47</v>
      </c>
      <c r="F45" s="5" t="s">
        <v>48</v>
      </c>
      <c r="G45" s="5" t="s">
        <v>23</v>
      </c>
      <c r="H45" s="5">
        <v>2500</v>
      </c>
      <c r="I45" s="11">
        <v>44985</v>
      </c>
      <c r="J45" s="5"/>
      <c r="K45" s="12"/>
    </row>
    <row r="46" spans="1:11" x14ac:dyDescent="0.25">
      <c r="A46" s="4">
        <f t="shared" si="0"/>
        <v>45</v>
      </c>
      <c r="B46" s="5" t="s">
        <v>12</v>
      </c>
      <c r="C46" s="5">
        <v>3361</v>
      </c>
      <c r="D46" s="5">
        <v>2023</v>
      </c>
      <c r="E46" s="5" t="s">
        <v>47</v>
      </c>
      <c r="F46" s="5" t="s">
        <v>48</v>
      </c>
      <c r="G46" s="5" t="s">
        <v>23</v>
      </c>
      <c r="H46" s="5">
        <v>2500</v>
      </c>
      <c r="I46" s="11">
        <v>44985</v>
      </c>
      <c r="J46" s="5"/>
      <c r="K46" s="12"/>
    </row>
    <row r="47" spans="1:11" x14ac:dyDescent="0.25">
      <c r="A47" s="4">
        <f t="shared" si="0"/>
        <v>46</v>
      </c>
      <c r="B47" s="5" t="s">
        <v>12</v>
      </c>
      <c r="C47" s="5">
        <v>3363</v>
      </c>
      <c r="D47" s="5">
        <v>2023</v>
      </c>
      <c r="E47" s="5" t="s">
        <v>47</v>
      </c>
      <c r="F47" s="5" t="s">
        <v>48</v>
      </c>
      <c r="G47" s="5" t="s">
        <v>23</v>
      </c>
      <c r="H47" s="5">
        <v>2500</v>
      </c>
      <c r="I47" s="11">
        <v>44985</v>
      </c>
      <c r="J47" s="5"/>
      <c r="K47" s="12"/>
    </row>
    <row r="48" spans="1:11" x14ac:dyDescent="0.25">
      <c r="A48" s="4">
        <f t="shared" si="0"/>
        <v>47</v>
      </c>
      <c r="B48" s="5" t="s">
        <v>12</v>
      </c>
      <c r="C48" s="5">
        <v>3369</v>
      </c>
      <c r="D48" s="5">
        <v>2023</v>
      </c>
      <c r="E48" s="5" t="s">
        <v>47</v>
      </c>
      <c r="F48" s="5" t="s">
        <v>48</v>
      </c>
      <c r="G48" s="5" t="s">
        <v>23</v>
      </c>
      <c r="H48" s="5">
        <v>2500</v>
      </c>
      <c r="I48" s="11">
        <v>44985</v>
      </c>
      <c r="J48" s="5"/>
      <c r="K48" s="12"/>
    </row>
    <row r="49" spans="1:11" x14ac:dyDescent="0.25">
      <c r="A49" s="4">
        <f t="shared" si="0"/>
        <v>48</v>
      </c>
      <c r="B49" s="5" t="s">
        <v>12</v>
      </c>
      <c r="C49" s="5">
        <v>3394</v>
      </c>
      <c r="D49" s="5">
        <v>2023</v>
      </c>
      <c r="E49" s="5" t="s">
        <v>47</v>
      </c>
      <c r="F49" s="5" t="s">
        <v>48</v>
      </c>
      <c r="G49" s="5" t="s">
        <v>23</v>
      </c>
      <c r="H49" s="5">
        <v>2500</v>
      </c>
      <c r="I49" s="11">
        <v>44985</v>
      </c>
      <c r="J49" s="5"/>
      <c r="K49" s="12"/>
    </row>
    <row r="50" spans="1:11" x14ac:dyDescent="0.25">
      <c r="A50" s="4">
        <f t="shared" si="0"/>
        <v>49</v>
      </c>
      <c r="B50" s="5" t="s">
        <v>12</v>
      </c>
      <c r="C50" s="5">
        <v>3407</v>
      </c>
      <c r="D50" s="5">
        <v>2023</v>
      </c>
      <c r="E50" s="5" t="s">
        <v>47</v>
      </c>
      <c r="F50" s="5" t="s">
        <v>48</v>
      </c>
      <c r="G50" s="5" t="s">
        <v>23</v>
      </c>
      <c r="H50" s="5">
        <v>2500</v>
      </c>
      <c r="I50" s="11">
        <v>44985</v>
      </c>
      <c r="J50" s="5"/>
      <c r="K50" s="12"/>
    </row>
    <row r="51" spans="1:11" x14ac:dyDescent="0.25">
      <c r="A51" s="4">
        <f t="shared" si="0"/>
        <v>50</v>
      </c>
      <c r="B51" s="5" t="s">
        <v>12</v>
      </c>
      <c r="C51" s="5">
        <v>3466</v>
      </c>
      <c r="D51" s="5">
        <v>2023</v>
      </c>
      <c r="E51" s="5" t="s">
        <v>47</v>
      </c>
      <c r="F51" s="5" t="s">
        <v>48</v>
      </c>
      <c r="G51" s="5" t="s">
        <v>23</v>
      </c>
      <c r="H51" s="5">
        <v>2500</v>
      </c>
      <c r="I51" s="11">
        <v>44985</v>
      </c>
      <c r="J51" s="5"/>
      <c r="K51" s="12"/>
    </row>
    <row r="52" spans="1:11" x14ac:dyDescent="0.25">
      <c r="A52" s="4">
        <f t="shared" si="0"/>
        <v>51</v>
      </c>
      <c r="B52" s="5" t="s">
        <v>12</v>
      </c>
      <c r="C52" s="5">
        <v>3504</v>
      </c>
      <c r="D52" s="5">
        <v>2023</v>
      </c>
      <c r="E52" s="5" t="s">
        <v>47</v>
      </c>
      <c r="F52" s="5" t="s">
        <v>48</v>
      </c>
      <c r="G52" s="5" t="s">
        <v>23</v>
      </c>
      <c r="H52" s="5">
        <v>2500</v>
      </c>
      <c r="I52" s="11">
        <v>44985</v>
      </c>
      <c r="J52" s="5"/>
      <c r="K52" s="12"/>
    </row>
    <row r="53" spans="1:11" x14ac:dyDescent="0.25">
      <c r="A53" s="4">
        <f t="shared" si="0"/>
        <v>52</v>
      </c>
      <c r="B53" s="5" t="s">
        <v>12</v>
      </c>
      <c r="C53" s="5">
        <v>3683</v>
      </c>
      <c r="D53" s="5">
        <v>2023</v>
      </c>
      <c r="E53" s="5" t="s">
        <v>47</v>
      </c>
      <c r="F53" s="5" t="s">
        <v>48</v>
      </c>
      <c r="G53" s="5" t="s">
        <v>23</v>
      </c>
      <c r="H53" s="5">
        <v>2500</v>
      </c>
      <c r="I53" s="11">
        <v>44985</v>
      </c>
      <c r="J53" s="5"/>
      <c r="K53" s="12"/>
    </row>
    <row r="54" spans="1:11" x14ac:dyDescent="0.25">
      <c r="A54" s="4">
        <f t="shared" si="0"/>
        <v>53</v>
      </c>
      <c r="B54" s="5" t="s">
        <v>12</v>
      </c>
      <c r="C54" s="5">
        <v>3690</v>
      </c>
      <c r="D54" s="5">
        <v>2023</v>
      </c>
      <c r="E54" s="5" t="s">
        <v>47</v>
      </c>
      <c r="F54" s="5" t="s">
        <v>48</v>
      </c>
      <c r="G54" s="5" t="s">
        <v>23</v>
      </c>
      <c r="H54" s="5">
        <v>2500</v>
      </c>
      <c r="I54" s="11">
        <v>44985</v>
      </c>
      <c r="J54" s="5"/>
      <c r="K54" s="12"/>
    </row>
    <row r="55" spans="1:11" x14ac:dyDescent="0.25">
      <c r="A55" s="4">
        <f t="shared" si="0"/>
        <v>54</v>
      </c>
      <c r="B55" s="5" t="s">
        <v>12</v>
      </c>
      <c r="C55" s="5">
        <v>3691</v>
      </c>
      <c r="D55" s="5">
        <v>2023</v>
      </c>
      <c r="E55" s="5" t="s">
        <v>47</v>
      </c>
      <c r="F55" s="5" t="s">
        <v>48</v>
      </c>
      <c r="G55" s="5" t="s">
        <v>23</v>
      </c>
      <c r="H55" s="5">
        <v>2500</v>
      </c>
      <c r="I55" s="11">
        <v>44985</v>
      </c>
      <c r="J55" s="5"/>
      <c r="K55" s="12"/>
    </row>
    <row r="56" spans="1:11" x14ac:dyDescent="0.25">
      <c r="A56" s="4">
        <f t="shared" si="0"/>
        <v>55</v>
      </c>
      <c r="B56" s="5" t="s">
        <v>12</v>
      </c>
      <c r="C56" s="5">
        <v>3692</v>
      </c>
      <c r="D56" s="5">
        <v>2023</v>
      </c>
      <c r="E56" s="5" t="s">
        <v>47</v>
      </c>
      <c r="F56" s="5" t="s">
        <v>48</v>
      </c>
      <c r="G56" s="5" t="s">
        <v>23</v>
      </c>
      <c r="H56" s="5">
        <v>2500</v>
      </c>
      <c r="I56" s="11">
        <v>44985</v>
      </c>
      <c r="J56" s="5"/>
      <c r="K56" s="12"/>
    </row>
    <row r="57" spans="1:11" x14ac:dyDescent="0.25">
      <c r="A57" s="4">
        <f t="shared" si="0"/>
        <v>56</v>
      </c>
      <c r="B57" s="5" t="s">
        <v>12</v>
      </c>
      <c r="C57" s="5">
        <v>3755</v>
      </c>
      <c r="D57" s="5">
        <v>2023</v>
      </c>
      <c r="E57" s="5" t="s">
        <v>47</v>
      </c>
      <c r="F57" s="5" t="s">
        <v>48</v>
      </c>
      <c r="G57" s="5" t="s">
        <v>23</v>
      </c>
      <c r="H57" s="5">
        <v>2500</v>
      </c>
      <c r="I57" s="11">
        <v>44985</v>
      </c>
      <c r="J57" s="5"/>
      <c r="K57" s="12"/>
    </row>
    <row r="58" spans="1:11" x14ac:dyDescent="0.25">
      <c r="A58" s="4">
        <f t="shared" si="0"/>
        <v>57</v>
      </c>
      <c r="B58" s="5" t="s">
        <v>12</v>
      </c>
      <c r="C58" s="5">
        <v>3794</v>
      </c>
      <c r="D58" s="5">
        <v>2023</v>
      </c>
      <c r="E58" s="5" t="s">
        <v>47</v>
      </c>
      <c r="F58" s="5" t="s">
        <v>48</v>
      </c>
      <c r="G58" s="5" t="s">
        <v>23</v>
      </c>
      <c r="H58" s="5">
        <v>2500</v>
      </c>
      <c r="I58" s="11">
        <v>44985</v>
      </c>
      <c r="J58" s="5"/>
      <c r="K58" s="12"/>
    </row>
    <row r="59" spans="1:11" x14ac:dyDescent="0.25">
      <c r="A59" s="4">
        <f t="shared" si="0"/>
        <v>58</v>
      </c>
      <c r="B59" s="5" t="s">
        <v>12</v>
      </c>
      <c r="C59" s="5">
        <v>3809</v>
      </c>
      <c r="D59" s="5">
        <v>2023</v>
      </c>
      <c r="E59" s="5" t="s">
        <v>47</v>
      </c>
      <c r="F59" s="5" t="s">
        <v>48</v>
      </c>
      <c r="G59" s="5" t="s">
        <v>23</v>
      </c>
      <c r="H59" s="5">
        <v>2500</v>
      </c>
      <c r="I59" s="11">
        <v>44985</v>
      </c>
      <c r="J59" s="5"/>
      <c r="K59" s="12"/>
    </row>
    <row r="60" spans="1:11" x14ac:dyDescent="0.25">
      <c r="A60" s="4">
        <f t="shared" si="0"/>
        <v>59</v>
      </c>
      <c r="B60" s="5" t="s">
        <v>12</v>
      </c>
      <c r="C60" s="5">
        <v>3815</v>
      </c>
      <c r="D60" s="5">
        <v>2023</v>
      </c>
      <c r="E60" s="5" t="s">
        <v>47</v>
      </c>
      <c r="F60" s="5" t="s">
        <v>48</v>
      </c>
      <c r="G60" s="5" t="s">
        <v>23</v>
      </c>
      <c r="H60" s="5">
        <v>2500</v>
      </c>
      <c r="I60" s="11">
        <v>44985</v>
      </c>
      <c r="J60" s="5"/>
      <c r="K60" s="12"/>
    </row>
    <row r="61" spans="1:11" x14ac:dyDescent="0.25">
      <c r="A61" s="4">
        <f t="shared" si="0"/>
        <v>60</v>
      </c>
      <c r="B61" s="5" t="s">
        <v>12</v>
      </c>
      <c r="C61" s="5">
        <v>3820</v>
      </c>
      <c r="D61" s="5">
        <v>2023</v>
      </c>
      <c r="E61" s="5" t="s">
        <v>47</v>
      </c>
      <c r="F61" s="5" t="s">
        <v>48</v>
      </c>
      <c r="G61" s="5" t="s">
        <v>23</v>
      </c>
      <c r="H61" s="5">
        <v>2500</v>
      </c>
      <c r="I61" s="11">
        <v>44985</v>
      </c>
      <c r="J61" s="5"/>
      <c r="K61" s="12"/>
    </row>
    <row r="62" spans="1:11" x14ac:dyDescent="0.25">
      <c r="A62" s="4">
        <f t="shared" si="0"/>
        <v>61</v>
      </c>
      <c r="B62" s="5" t="s">
        <v>12</v>
      </c>
      <c r="C62" s="5">
        <v>3821</v>
      </c>
      <c r="D62" s="5">
        <v>2023</v>
      </c>
      <c r="E62" s="5" t="s">
        <v>47</v>
      </c>
      <c r="F62" s="5" t="s">
        <v>48</v>
      </c>
      <c r="G62" s="5" t="s">
        <v>23</v>
      </c>
      <c r="H62" s="5">
        <v>2500</v>
      </c>
      <c r="I62" s="11">
        <v>44985</v>
      </c>
      <c r="J62" s="5"/>
      <c r="K62" s="12"/>
    </row>
    <row r="63" spans="1:11" x14ac:dyDescent="0.25">
      <c r="A63" s="4">
        <f t="shared" si="0"/>
        <v>62</v>
      </c>
      <c r="B63" s="5" t="s">
        <v>12</v>
      </c>
      <c r="C63" s="5">
        <v>3824</v>
      </c>
      <c r="D63" s="5">
        <v>2023</v>
      </c>
      <c r="E63" s="5" t="s">
        <v>47</v>
      </c>
      <c r="F63" s="5" t="s">
        <v>48</v>
      </c>
      <c r="G63" s="5" t="s">
        <v>23</v>
      </c>
      <c r="H63" s="5">
        <v>2500</v>
      </c>
      <c r="I63" s="11">
        <v>44985</v>
      </c>
      <c r="J63" s="5"/>
      <c r="K63" s="12"/>
    </row>
    <row r="64" spans="1:11" x14ac:dyDescent="0.25">
      <c r="A64" s="4">
        <f t="shared" si="0"/>
        <v>63</v>
      </c>
      <c r="B64" s="5" t="s">
        <v>12</v>
      </c>
      <c r="C64" s="5">
        <v>3825</v>
      </c>
      <c r="D64" s="5">
        <v>2023</v>
      </c>
      <c r="E64" s="5" t="s">
        <v>47</v>
      </c>
      <c r="F64" s="5" t="s">
        <v>48</v>
      </c>
      <c r="G64" s="5" t="s">
        <v>23</v>
      </c>
      <c r="H64" s="5">
        <v>2500</v>
      </c>
      <c r="I64" s="11">
        <v>44985</v>
      </c>
      <c r="J64" s="5"/>
      <c r="K64" s="12"/>
    </row>
    <row r="65" spans="1:11" x14ac:dyDescent="0.25">
      <c r="A65" s="4">
        <f t="shared" si="0"/>
        <v>64</v>
      </c>
      <c r="B65" s="5" t="s">
        <v>12</v>
      </c>
      <c r="C65" s="5">
        <v>3829</v>
      </c>
      <c r="D65" s="5">
        <v>2023</v>
      </c>
      <c r="E65" s="5" t="s">
        <v>47</v>
      </c>
      <c r="F65" s="5" t="s">
        <v>48</v>
      </c>
      <c r="G65" s="5" t="s">
        <v>23</v>
      </c>
      <c r="H65" s="5">
        <v>2500</v>
      </c>
      <c r="I65" s="11">
        <v>44985</v>
      </c>
      <c r="J65" s="5"/>
      <c r="K65" s="12"/>
    </row>
    <row r="66" spans="1:11" x14ac:dyDescent="0.25">
      <c r="A66" s="4">
        <f t="shared" si="0"/>
        <v>65</v>
      </c>
      <c r="B66" s="5" t="s">
        <v>12</v>
      </c>
      <c r="C66" s="5">
        <v>3839</v>
      </c>
      <c r="D66" s="5">
        <v>2023</v>
      </c>
      <c r="E66" s="5" t="s">
        <v>47</v>
      </c>
      <c r="F66" s="5" t="s">
        <v>48</v>
      </c>
      <c r="G66" s="5" t="s">
        <v>23</v>
      </c>
      <c r="H66" s="5">
        <v>2500</v>
      </c>
      <c r="I66" s="11">
        <v>44985</v>
      </c>
      <c r="J66" s="5"/>
      <c r="K66" s="12"/>
    </row>
    <row r="67" spans="1:11" x14ac:dyDescent="0.25">
      <c r="A67" s="4">
        <f t="shared" si="0"/>
        <v>66</v>
      </c>
      <c r="B67" s="5" t="s">
        <v>12</v>
      </c>
      <c r="C67" s="5">
        <v>3843</v>
      </c>
      <c r="D67" s="5">
        <v>2023</v>
      </c>
      <c r="E67" s="5" t="s">
        <v>47</v>
      </c>
      <c r="F67" s="5" t="s">
        <v>48</v>
      </c>
      <c r="G67" s="5" t="s">
        <v>23</v>
      </c>
      <c r="H67" s="5">
        <v>2500</v>
      </c>
      <c r="I67" s="11">
        <v>44985</v>
      </c>
      <c r="J67" s="5"/>
      <c r="K67" s="12"/>
    </row>
    <row r="68" spans="1:11" x14ac:dyDescent="0.25">
      <c r="A68" s="4">
        <f t="shared" ref="A68:A106" si="1">A67+1</f>
        <v>67</v>
      </c>
      <c r="B68" s="5" t="s">
        <v>12</v>
      </c>
      <c r="C68" s="5">
        <v>3844</v>
      </c>
      <c r="D68" s="5">
        <v>2023</v>
      </c>
      <c r="E68" s="5" t="s">
        <v>47</v>
      </c>
      <c r="F68" s="5" t="s">
        <v>48</v>
      </c>
      <c r="G68" s="5" t="s">
        <v>23</v>
      </c>
      <c r="H68" s="5">
        <v>2500</v>
      </c>
      <c r="I68" s="11">
        <v>44985</v>
      </c>
      <c r="J68" s="5"/>
      <c r="K68" s="12"/>
    </row>
    <row r="69" spans="1:11" x14ac:dyDescent="0.25">
      <c r="A69" s="4">
        <f t="shared" si="1"/>
        <v>68</v>
      </c>
      <c r="B69" s="5" t="s">
        <v>12</v>
      </c>
      <c r="C69" s="5">
        <v>3845</v>
      </c>
      <c r="D69" s="5">
        <v>2023</v>
      </c>
      <c r="E69" s="5" t="s">
        <v>47</v>
      </c>
      <c r="F69" s="5" t="s">
        <v>48</v>
      </c>
      <c r="G69" s="5" t="s">
        <v>23</v>
      </c>
      <c r="H69" s="5">
        <v>2500</v>
      </c>
      <c r="I69" s="11">
        <v>44985</v>
      </c>
      <c r="J69" s="5"/>
      <c r="K69" s="12"/>
    </row>
    <row r="70" spans="1:11" x14ac:dyDescent="0.25">
      <c r="A70" s="4">
        <f t="shared" si="1"/>
        <v>69</v>
      </c>
      <c r="B70" s="5" t="s">
        <v>12</v>
      </c>
      <c r="C70" s="5">
        <v>3848</v>
      </c>
      <c r="D70" s="5">
        <v>2023</v>
      </c>
      <c r="E70" s="5" t="s">
        <v>47</v>
      </c>
      <c r="F70" s="5" t="s">
        <v>48</v>
      </c>
      <c r="G70" s="5" t="s">
        <v>23</v>
      </c>
      <c r="H70" s="5">
        <v>2500</v>
      </c>
      <c r="I70" s="11">
        <v>44985</v>
      </c>
      <c r="J70" s="5"/>
      <c r="K70" s="12"/>
    </row>
    <row r="71" spans="1:11" x14ac:dyDescent="0.25">
      <c r="A71" s="4">
        <f t="shared" si="1"/>
        <v>70</v>
      </c>
      <c r="B71" s="5" t="s">
        <v>12</v>
      </c>
      <c r="C71" s="5">
        <v>3849</v>
      </c>
      <c r="D71" s="5">
        <v>2023</v>
      </c>
      <c r="E71" s="5" t="s">
        <v>47</v>
      </c>
      <c r="F71" s="5" t="s">
        <v>48</v>
      </c>
      <c r="G71" s="5" t="s">
        <v>23</v>
      </c>
      <c r="H71" s="5">
        <v>2500</v>
      </c>
      <c r="I71" s="11">
        <v>44985</v>
      </c>
      <c r="J71" s="5"/>
      <c r="K71" s="12"/>
    </row>
    <row r="72" spans="1:11" x14ac:dyDescent="0.25">
      <c r="A72" s="4">
        <f t="shared" si="1"/>
        <v>71</v>
      </c>
      <c r="B72" s="5" t="s">
        <v>12</v>
      </c>
      <c r="C72" s="5">
        <v>3857</v>
      </c>
      <c r="D72" s="5">
        <v>2023</v>
      </c>
      <c r="E72" s="5" t="s">
        <v>47</v>
      </c>
      <c r="F72" s="5" t="s">
        <v>48</v>
      </c>
      <c r="G72" s="5" t="s">
        <v>23</v>
      </c>
      <c r="H72" s="5">
        <v>2500</v>
      </c>
      <c r="I72" s="11">
        <v>44985</v>
      </c>
      <c r="J72" s="5"/>
      <c r="K72" s="12"/>
    </row>
    <row r="73" spans="1:11" x14ac:dyDescent="0.25">
      <c r="A73" s="4">
        <f t="shared" si="1"/>
        <v>72</v>
      </c>
      <c r="B73" s="5" t="s">
        <v>12</v>
      </c>
      <c r="C73" s="5">
        <v>3862</v>
      </c>
      <c r="D73" s="5">
        <v>2023</v>
      </c>
      <c r="E73" s="5" t="s">
        <v>47</v>
      </c>
      <c r="F73" s="5" t="s">
        <v>48</v>
      </c>
      <c r="G73" s="5" t="s">
        <v>23</v>
      </c>
      <c r="H73" s="5">
        <v>2500</v>
      </c>
      <c r="I73" s="11">
        <v>44985</v>
      </c>
      <c r="J73" s="5"/>
      <c r="K73" s="12"/>
    </row>
    <row r="74" spans="1:11" x14ac:dyDescent="0.25">
      <c r="A74" s="4">
        <f t="shared" si="1"/>
        <v>73</v>
      </c>
      <c r="B74" s="5" t="s">
        <v>12</v>
      </c>
      <c r="C74" s="5">
        <v>3867</v>
      </c>
      <c r="D74" s="5">
        <v>2023</v>
      </c>
      <c r="E74" s="5" t="s">
        <v>47</v>
      </c>
      <c r="F74" s="5" t="s">
        <v>48</v>
      </c>
      <c r="G74" s="5" t="s">
        <v>23</v>
      </c>
      <c r="H74" s="5">
        <v>2500</v>
      </c>
      <c r="I74" s="11">
        <v>44985</v>
      </c>
      <c r="J74" s="5"/>
      <c r="K74" s="12"/>
    </row>
    <row r="75" spans="1:11" x14ac:dyDescent="0.25">
      <c r="A75" s="4">
        <f t="shared" si="1"/>
        <v>74</v>
      </c>
      <c r="B75" s="5" t="s">
        <v>12</v>
      </c>
      <c r="C75" s="5">
        <v>3883</v>
      </c>
      <c r="D75" s="5">
        <v>2023</v>
      </c>
      <c r="E75" s="5" t="s">
        <v>47</v>
      </c>
      <c r="F75" s="5" t="s">
        <v>48</v>
      </c>
      <c r="G75" s="5" t="s">
        <v>23</v>
      </c>
      <c r="H75" s="5">
        <v>2500</v>
      </c>
      <c r="I75" s="11">
        <v>44985</v>
      </c>
      <c r="J75" s="5"/>
      <c r="K75" s="12"/>
    </row>
    <row r="76" spans="1:11" x14ac:dyDescent="0.25">
      <c r="A76" s="4">
        <f t="shared" si="1"/>
        <v>75</v>
      </c>
      <c r="B76" s="5" t="s">
        <v>12</v>
      </c>
      <c r="C76" s="5">
        <v>3894</v>
      </c>
      <c r="D76" s="5">
        <v>2023</v>
      </c>
      <c r="E76" s="5" t="s">
        <v>47</v>
      </c>
      <c r="F76" s="5" t="s">
        <v>48</v>
      </c>
      <c r="G76" s="5" t="s">
        <v>23</v>
      </c>
      <c r="H76" s="5">
        <v>2500</v>
      </c>
      <c r="I76" s="11">
        <v>44985</v>
      </c>
      <c r="J76" s="5"/>
      <c r="K76" s="12"/>
    </row>
    <row r="77" spans="1:11" x14ac:dyDescent="0.25">
      <c r="A77" s="4">
        <f t="shared" si="1"/>
        <v>76</v>
      </c>
      <c r="B77" s="5" t="s">
        <v>12</v>
      </c>
      <c r="C77" s="5">
        <v>3917</v>
      </c>
      <c r="D77" s="5">
        <v>2023</v>
      </c>
      <c r="E77" s="5" t="s">
        <v>47</v>
      </c>
      <c r="F77" s="5" t="s">
        <v>48</v>
      </c>
      <c r="G77" s="5" t="s">
        <v>23</v>
      </c>
      <c r="H77" s="5">
        <v>2500</v>
      </c>
      <c r="I77" s="11">
        <v>44985</v>
      </c>
      <c r="J77" s="5"/>
      <c r="K77" s="12"/>
    </row>
    <row r="78" spans="1:11" x14ac:dyDescent="0.25">
      <c r="A78" s="4">
        <f t="shared" si="1"/>
        <v>77</v>
      </c>
      <c r="B78" s="5" t="s">
        <v>12</v>
      </c>
      <c r="C78" s="5">
        <v>4065</v>
      </c>
      <c r="D78" s="5">
        <v>2023</v>
      </c>
      <c r="E78" s="5" t="s">
        <v>47</v>
      </c>
      <c r="F78" s="5" t="s">
        <v>48</v>
      </c>
      <c r="G78" s="5" t="s">
        <v>23</v>
      </c>
      <c r="H78" s="5">
        <v>2500</v>
      </c>
      <c r="I78" s="11">
        <v>44985</v>
      </c>
      <c r="J78" s="5"/>
      <c r="K78" s="12"/>
    </row>
    <row r="79" spans="1:11" x14ac:dyDescent="0.25">
      <c r="A79" s="4">
        <f t="shared" si="1"/>
        <v>78</v>
      </c>
      <c r="B79" s="5" t="s">
        <v>12</v>
      </c>
      <c r="C79" s="5">
        <v>4146</v>
      </c>
      <c r="D79" s="5">
        <v>2023</v>
      </c>
      <c r="E79" s="5" t="s">
        <v>47</v>
      </c>
      <c r="F79" s="5" t="s">
        <v>48</v>
      </c>
      <c r="G79" s="5" t="s">
        <v>23</v>
      </c>
      <c r="H79" s="5">
        <v>2500</v>
      </c>
      <c r="I79" s="11">
        <v>44985</v>
      </c>
      <c r="J79" s="5"/>
      <c r="K79" s="12"/>
    </row>
    <row r="80" spans="1:11" x14ac:dyDescent="0.25">
      <c r="A80" s="4">
        <f t="shared" si="1"/>
        <v>79</v>
      </c>
      <c r="B80" s="5" t="s">
        <v>12</v>
      </c>
      <c r="C80" s="5">
        <v>4152</v>
      </c>
      <c r="D80" s="5">
        <v>2023</v>
      </c>
      <c r="E80" s="5" t="s">
        <v>47</v>
      </c>
      <c r="F80" s="5" t="s">
        <v>48</v>
      </c>
      <c r="G80" s="5" t="s">
        <v>23</v>
      </c>
      <c r="H80" s="5">
        <v>2500</v>
      </c>
      <c r="I80" s="11">
        <v>44985</v>
      </c>
      <c r="J80" s="5"/>
      <c r="K80" s="12"/>
    </row>
    <row r="81" spans="1:11" x14ac:dyDescent="0.25">
      <c r="A81" s="4">
        <f t="shared" si="1"/>
        <v>80</v>
      </c>
      <c r="B81" s="5" t="s">
        <v>12</v>
      </c>
      <c r="C81" s="5">
        <v>4155</v>
      </c>
      <c r="D81" s="5">
        <v>2023</v>
      </c>
      <c r="E81" s="5" t="s">
        <v>47</v>
      </c>
      <c r="F81" s="5" t="s">
        <v>48</v>
      </c>
      <c r="G81" s="5" t="s">
        <v>23</v>
      </c>
      <c r="H81" s="5">
        <v>2500</v>
      </c>
      <c r="I81" s="11">
        <v>44985</v>
      </c>
      <c r="J81" s="5"/>
      <c r="K81" s="12"/>
    </row>
    <row r="82" spans="1:11" x14ac:dyDescent="0.25">
      <c r="A82" s="4">
        <f t="shared" si="1"/>
        <v>81</v>
      </c>
      <c r="B82" s="5" t="s">
        <v>12</v>
      </c>
      <c r="C82" s="5">
        <v>4157</v>
      </c>
      <c r="D82" s="5">
        <v>2023</v>
      </c>
      <c r="E82" s="5" t="s">
        <v>47</v>
      </c>
      <c r="F82" s="5" t="s">
        <v>48</v>
      </c>
      <c r="G82" s="5" t="s">
        <v>23</v>
      </c>
      <c r="H82" s="5">
        <v>2500</v>
      </c>
      <c r="I82" s="11">
        <v>44985</v>
      </c>
      <c r="J82" s="5"/>
      <c r="K82" s="12"/>
    </row>
    <row r="83" spans="1:11" x14ac:dyDescent="0.25">
      <c r="A83" s="4">
        <f t="shared" si="1"/>
        <v>82</v>
      </c>
      <c r="B83" s="5" t="s">
        <v>12</v>
      </c>
      <c r="C83" s="5">
        <v>4162</v>
      </c>
      <c r="D83" s="5">
        <v>2023</v>
      </c>
      <c r="E83" s="5" t="s">
        <v>47</v>
      </c>
      <c r="F83" s="5" t="s">
        <v>48</v>
      </c>
      <c r="G83" s="5" t="s">
        <v>23</v>
      </c>
      <c r="H83" s="5">
        <v>2500</v>
      </c>
      <c r="I83" s="11">
        <v>44985</v>
      </c>
      <c r="J83" s="5"/>
      <c r="K83" s="12"/>
    </row>
    <row r="84" spans="1:11" x14ac:dyDescent="0.25">
      <c r="A84" s="4">
        <f t="shared" si="1"/>
        <v>83</v>
      </c>
      <c r="B84" s="5" t="s">
        <v>12</v>
      </c>
      <c r="C84" s="5">
        <v>4174</v>
      </c>
      <c r="D84" s="5">
        <v>2023</v>
      </c>
      <c r="E84" s="5" t="s">
        <v>47</v>
      </c>
      <c r="F84" s="5" t="s">
        <v>48</v>
      </c>
      <c r="G84" s="5" t="s">
        <v>23</v>
      </c>
      <c r="H84" s="5">
        <v>2500</v>
      </c>
      <c r="I84" s="11">
        <v>44985</v>
      </c>
      <c r="J84" s="5"/>
      <c r="K84" s="12"/>
    </row>
    <row r="85" spans="1:11" x14ac:dyDescent="0.25">
      <c r="A85" s="4">
        <f t="shared" si="1"/>
        <v>84</v>
      </c>
      <c r="B85" s="5" t="s">
        <v>12</v>
      </c>
      <c r="C85" s="5">
        <v>4643</v>
      </c>
      <c r="D85" s="5">
        <v>2023</v>
      </c>
      <c r="E85" s="5" t="s">
        <v>47</v>
      </c>
      <c r="F85" s="5" t="s">
        <v>48</v>
      </c>
      <c r="G85" s="5" t="s">
        <v>23</v>
      </c>
      <c r="H85" s="5">
        <v>2500</v>
      </c>
      <c r="I85" s="11">
        <v>44985</v>
      </c>
      <c r="J85" s="5"/>
      <c r="K85" s="12"/>
    </row>
    <row r="86" spans="1:11" x14ac:dyDescent="0.25">
      <c r="A86" s="4">
        <f t="shared" si="1"/>
        <v>85</v>
      </c>
      <c r="B86" s="5" t="s">
        <v>12</v>
      </c>
      <c r="C86" s="5">
        <v>4646</v>
      </c>
      <c r="D86" s="5">
        <v>2023</v>
      </c>
      <c r="E86" s="5" t="s">
        <v>47</v>
      </c>
      <c r="F86" s="5" t="s">
        <v>48</v>
      </c>
      <c r="G86" s="5" t="s">
        <v>23</v>
      </c>
      <c r="H86" s="5">
        <v>2500</v>
      </c>
      <c r="I86" s="11">
        <v>44985</v>
      </c>
      <c r="J86" s="5"/>
      <c r="K86" s="12"/>
    </row>
    <row r="87" spans="1:11" x14ac:dyDescent="0.25">
      <c r="A87" s="4">
        <f t="shared" si="1"/>
        <v>86</v>
      </c>
      <c r="B87" s="5" t="s">
        <v>12</v>
      </c>
      <c r="C87" s="5">
        <v>4654</v>
      </c>
      <c r="D87" s="5">
        <v>2023</v>
      </c>
      <c r="E87" s="5" t="s">
        <v>47</v>
      </c>
      <c r="F87" s="5" t="s">
        <v>48</v>
      </c>
      <c r="G87" s="5" t="s">
        <v>23</v>
      </c>
      <c r="H87" s="5">
        <v>2500</v>
      </c>
      <c r="I87" s="11">
        <v>44985</v>
      </c>
      <c r="J87" s="5"/>
      <c r="K87" s="12"/>
    </row>
    <row r="88" spans="1:11" x14ac:dyDescent="0.25">
      <c r="A88" s="4">
        <f t="shared" si="1"/>
        <v>87</v>
      </c>
      <c r="B88" s="5" t="s">
        <v>12</v>
      </c>
      <c r="C88" s="5">
        <v>4661</v>
      </c>
      <c r="D88" s="5">
        <v>2023</v>
      </c>
      <c r="E88" s="5" t="s">
        <v>47</v>
      </c>
      <c r="F88" s="5" t="s">
        <v>48</v>
      </c>
      <c r="G88" s="5" t="s">
        <v>23</v>
      </c>
      <c r="H88" s="5">
        <v>2500</v>
      </c>
      <c r="I88" s="11">
        <v>44985</v>
      </c>
      <c r="J88" s="5"/>
      <c r="K88" s="12"/>
    </row>
    <row r="89" spans="1:11" x14ac:dyDescent="0.25">
      <c r="A89" s="4">
        <f t="shared" si="1"/>
        <v>88</v>
      </c>
      <c r="B89" s="5" t="s">
        <v>12</v>
      </c>
      <c r="C89" s="5">
        <v>4663</v>
      </c>
      <c r="D89" s="5">
        <v>2023</v>
      </c>
      <c r="E89" s="5" t="s">
        <v>47</v>
      </c>
      <c r="F89" s="5" t="s">
        <v>48</v>
      </c>
      <c r="G89" s="5" t="s">
        <v>23</v>
      </c>
      <c r="H89" s="5">
        <v>2500</v>
      </c>
      <c r="I89" s="11">
        <v>44985</v>
      </c>
      <c r="J89" s="5"/>
      <c r="K89" s="12"/>
    </row>
    <row r="90" spans="1:11" x14ac:dyDescent="0.25">
      <c r="A90" s="4">
        <f t="shared" si="1"/>
        <v>89</v>
      </c>
      <c r="B90" s="5" t="s">
        <v>12</v>
      </c>
      <c r="C90" s="5">
        <v>4697</v>
      </c>
      <c r="D90" s="5">
        <v>2023</v>
      </c>
      <c r="E90" s="5" t="s">
        <v>47</v>
      </c>
      <c r="F90" s="5" t="s">
        <v>48</v>
      </c>
      <c r="G90" s="5" t="s">
        <v>23</v>
      </c>
      <c r="H90" s="5">
        <v>2500</v>
      </c>
      <c r="I90" s="11">
        <v>44985</v>
      </c>
      <c r="J90" s="5"/>
      <c r="K90" s="12"/>
    </row>
    <row r="91" spans="1:11" x14ac:dyDescent="0.25">
      <c r="A91" s="4">
        <f t="shared" si="1"/>
        <v>90</v>
      </c>
      <c r="B91" s="5" t="s">
        <v>12</v>
      </c>
      <c r="C91" s="5">
        <v>4725</v>
      </c>
      <c r="D91" s="5">
        <v>2023</v>
      </c>
      <c r="E91" s="5" t="s">
        <v>47</v>
      </c>
      <c r="F91" s="5" t="s">
        <v>48</v>
      </c>
      <c r="G91" s="5" t="s">
        <v>23</v>
      </c>
      <c r="H91" s="5">
        <v>2500</v>
      </c>
      <c r="I91" s="11">
        <v>44985</v>
      </c>
      <c r="J91" s="5"/>
      <c r="K91" s="12"/>
    </row>
    <row r="92" spans="1:11" x14ac:dyDescent="0.25">
      <c r="A92" s="4">
        <f t="shared" si="1"/>
        <v>91</v>
      </c>
      <c r="B92" s="5" t="s">
        <v>12</v>
      </c>
      <c r="C92" s="5">
        <v>4777</v>
      </c>
      <c r="D92" s="5">
        <v>2023</v>
      </c>
      <c r="E92" s="5" t="s">
        <v>47</v>
      </c>
      <c r="F92" s="5" t="s">
        <v>48</v>
      </c>
      <c r="G92" s="5" t="s">
        <v>23</v>
      </c>
      <c r="H92" s="5">
        <v>2500</v>
      </c>
      <c r="I92" s="11">
        <v>44985</v>
      </c>
      <c r="J92" s="5"/>
      <c r="K92" s="12"/>
    </row>
    <row r="93" spans="1:11" x14ac:dyDescent="0.25">
      <c r="A93" s="4">
        <f t="shared" si="1"/>
        <v>92</v>
      </c>
      <c r="B93" s="5" t="s">
        <v>12</v>
      </c>
      <c r="C93" s="5">
        <v>5052</v>
      </c>
      <c r="D93" s="5">
        <v>2023</v>
      </c>
      <c r="E93" s="5" t="s">
        <v>47</v>
      </c>
      <c r="F93" s="5" t="s">
        <v>48</v>
      </c>
      <c r="G93" s="5" t="s">
        <v>23</v>
      </c>
      <c r="H93" s="5">
        <v>2500</v>
      </c>
      <c r="I93" s="11">
        <v>44985</v>
      </c>
      <c r="J93" s="5"/>
      <c r="K93" s="12"/>
    </row>
    <row r="94" spans="1:11" x14ac:dyDescent="0.25">
      <c r="A94" s="4">
        <f t="shared" si="1"/>
        <v>93</v>
      </c>
      <c r="B94" s="5" t="s">
        <v>12</v>
      </c>
      <c r="C94" s="5">
        <v>5066</v>
      </c>
      <c r="D94" s="5">
        <v>2023</v>
      </c>
      <c r="E94" s="5" t="s">
        <v>47</v>
      </c>
      <c r="F94" s="5" t="s">
        <v>48</v>
      </c>
      <c r="G94" s="5" t="s">
        <v>23</v>
      </c>
      <c r="H94" s="5">
        <v>2500</v>
      </c>
      <c r="I94" s="11">
        <v>44985</v>
      </c>
      <c r="J94" s="5"/>
      <c r="K94" s="12"/>
    </row>
    <row r="95" spans="1:11" x14ac:dyDescent="0.25">
      <c r="A95" s="4">
        <f t="shared" si="1"/>
        <v>94</v>
      </c>
      <c r="B95" s="5" t="s">
        <v>12</v>
      </c>
      <c r="C95" s="5">
        <v>5069</v>
      </c>
      <c r="D95" s="5">
        <v>2023</v>
      </c>
      <c r="E95" s="5" t="s">
        <v>47</v>
      </c>
      <c r="F95" s="5" t="s">
        <v>48</v>
      </c>
      <c r="G95" s="5" t="s">
        <v>23</v>
      </c>
      <c r="H95" s="5">
        <v>2500</v>
      </c>
      <c r="I95" s="11">
        <v>44985</v>
      </c>
      <c r="J95" s="5"/>
      <c r="K95" s="12"/>
    </row>
    <row r="96" spans="1:11" x14ac:dyDescent="0.25">
      <c r="A96" s="4">
        <f t="shared" si="1"/>
        <v>95</v>
      </c>
      <c r="B96" s="5" t="s">
        <v>12</v>
      </c>
      <c r="C96" s="5">
        <v>5093</v>
      </c>
      <c r="D96" s="5">
        <v>2023</v>
      </c>
      <c r="E96" s="5" t="s">
        <v>47</v>
      </c>
      <c r="F96" s="5" t="s">
        <v>48</v>
      </c>
      <c r="G96" s="5" t="s">
        <v>23</v>
      </c>
      <c r="H96" s="5">
        <v>2500</v>
      </c>
      <c r="I96" s="11">
        <v>44985</v>
      </c>
      <c r="J96" s="5"/>
      <c r="K96" s="12"/>
    </row>
    <row r="97" spans="1:11" x14ac:dyDescent="0.25">
      <c r="A97" s="4">
        <f t="shared" si="1"/>
        <v>96</v>
      </c>
      <c r="B97" s="5" t="s">
        <v>12</v>
      </c>
      <c r="C97" s="5">
        <v>5238</v>
      </c>
      <c r="D97" s="5">
        <v>2023</v>
      </c>
      <c r="E97" s="5" t="s">
        <v>47</v>
      </c>
      <c r="F97" s="5" t="s">
        <v>48</v>
      </c>
      <c r="G97" s="5" t="s">
        <v>23</v>
      </c>
      <c r="H97" s="5">
        <v>2500</v>
      </c>
      <c r="I97" s="11">
        <v>44985</v>
      </c>
      <c r="J97" s="5"/>
      <c r="K97" s="12"/>
    </row>
    <row r="98" spans="1:11" x14ac:dyDescent="0.25">
      <c r="A98" s="4">
        <f t="shared" si="1"/>
        <v>97</v>
      </c>
      <c r="B98" s="5" t="s">
        <v>12</v>
      </c>
      <c r="C98" s="5">
        <v>5241</v>
      </c>
      <c r="D98" s="5">
        <v>2023</v>
      </c>
      <c r="E98" s="5" t="s">
        <v>47</v>
      </c>
      <c r="F98" s="5" t="s">
        <v>48</v>
      </c>
      <c r="G98" s="5" t="s">
        <v>23</v>
      </c>
      <c r="H98" s="5">
        <v>2500</v>
      </c>
      <c r="I98" s="11">
        <v>44985</v>
      </c>
      <c r="J98" s="5"/>
      <c r="K98" s="12"/>
    </row>
    <row r="99" spans="1:11" x14ac:dyDescent="0.25">
      <c r="A99" s="4">
        <f t="shared" si="1"/>
        <v>98</v>
      </c>
      <c r="B99" s="5" t="s">
        <v>12</v>
      </c>
      <c r="C99" s="5">
        <v>5506</v>
      </c>
      <c r="D99" s="5">
        <v>2023</v>
      </c>
      <c r="E99" s="5" t="s">
        <v>47</v>
      </c>
      <c r="F99" s="5" t="s">
        <v>48</v>
      </c>
      <c r="G99" s="5" t="s">
        <v>23</v>
      </c>
      <c r="H99" s="5">
        <v>2500</v>
      </c>
      <c r="I99" s="11">
        <v>44985</v>
      </c>
      <c r="J99" s="5"/>
      <c r="K99" s="12"/>
    </row>
    <row r="100" spans="1:11" x14ac:dyDescent="0.25">
      <c r="A100" s="4">
        <f t="shared" si="1"/>
        <v>99</v>
      </c>
      <c r="B100" s="5" t="s">
        <v>12</v>
      </c>
      <c r="C100" s="5">
        <v>5521</v>
      </c>
      <c r="D100" s="5">
        <v>2023</v>
      </c>
      <c r="E100" s="5" t="s">
        <v>47</v>
      </c>
      <c r="F100" s="5" t="s">
        <v>48</v>
      </c>
      <c r="G100" s="5" t="s">
        <v>23</v>
      </c>
      <c r="H100" s="5">
        <v>2500</v>
      </c>
      <c r="I100" s="11">
        <v>44985</v>
      </c>
      <c r="J100" s="5"/>
      <c r="K100" s="12"/>
    </row>
    <row r="101" spans="1:11" x14ac:dyDescent="0.25">
      <c r="A101" s="4">
        <f t="shared" si="1"/>
        <v>100</v>
      </c>
      <c r="B101" s="5" t="s">
        <v>12</v>
      </c>
      <c r="C101" s="5">
        <v>5528</v>
      </c>
      <c r="D101" s="5">
        <v>2023</v>
      </c>
      <c r="E101" s="5" t="s">
        <v>47</v>
      </c>
      <c r="F101" s="5" t="s">
        <v>48</v>
      </c>
      <c r="G101" s="5" t="s">
        <v>23</v>
      </c>
      <c r="H101" s="5">
        <v>2500</v>
      </c>
      <c r="I101" s="11">
        <v>44985</v>
      </c>
      <c r="J101" s="5"/>
      <c r="K101" s="12"/>
    </row>
    <row r="102" spans="1:11" x14ac:dyDescent="0.25">
      <c r="A102" s="4">
        <f t="shared" si="1"/>
        <v>101</v>
      </c>
      <c r="B102" s="5" t="s">
        <v>12</v>
      </c>
      <c r="C102" s="5">
        <v>5658</v>
      </c>
      <c r="D102" s="5">
        <v>2023</v>
      </c>
      <c r="E102" s="5" t="s">
        <v>47</v>
      </c>
      <c r="F102" s="5" t="s">
        <v>48</v>
      </c>
      <c r="G102" s="5" t="s">
        <v>23</v>
      </c>
      <c r="H102" s="5">
        <v>2500</v>
      </c>
      <c r="I102" s="11">
        <v>44985</v>
      </c>
      <c r="J102" s="5"/>
      <c r="K102" s="12"/>
    </row>
    <row r="103" spans="1:11" x14ac:dyDescent="0.25">
      <c r="A103" s="4">
        <f t="shared" si="1"/>
        <v>102</v>
      </c>
      <c r="B103" s="5" t="s">
        <v>12</v>
      </c>
      <c r="C103" s="5">
        <v>5659</v>
      </c>
      <c r="D103" s="5">
        <v>2023</v>
      </c>
      <c r="E103" s="5" t="s">
        <v>47</v>
      </c>
      <c r="F103" s="5" t="s">
        <v>48</v>
      </c>
      <c r="G103" s="5" t="s">
        <v>23</v>
      </c>
      <c r="H103" s="5">
        <v>2500</v>
      </c>
      <c r="I103" s="11">
        <v>44985</v>
      </c>
      <c r="J103" s="5"/>
      <c r="K103" s="12"/>
    </row>
    <row r="104" spans="1:11" x14ac:dyDescent="0.25">
      <c r="A104" s="4">
        <f t="shared" si="1"/>
        <v>103</v>
      </c>
      <c r="B104" s="5" t="s">
        <v>12</v>
      </c>
      <c r="C104" s="5">
        <v>5674</v>
      </c>
      <c r="D104" s="5">
        <v>2023</v>
      </c>
      <c r="E104" s="5" t="s">
        <v>47</v>
      </c>
      <c r="F104" s="5" t="s">
        <v>48</v>
      </c>
      <c r="G104" s="5" t="s">
        <v>23</v>
      </c>
      <c r="H104" s="5">
        <v>2500</v>
      </c>
      <c r="I104" s="11">
        <v>44985</v>
      </c>
      <c r="J104" s="5"/>
      <c r="K104" s="12"/>
    </row>
    <row r="105" spans="1:11" x14ac:dyDescent="0.25">
      <c r="A105" s="4">
        <f t="shared" si="1"/>
        <v>104</v>
      </c>
      <c r="B105" s="5" t="s">
        <v>12</v>
      </c>
      <c r="C105" s="5">
        <v>5703</v>
      </c>
      <c r="D105" s="5">
        <v>2023</v>
      </c>
      <c r="E105" s="5" t="s">
        <v>47</v>
      </c>
      <c r="F105" s="5" t="s">
        <v>48</v>
      </c>
      <c r="G105" s="5" t="s">
        <v>23</v>
      </c>
      <c r="H105" s="5">
        <v>2500</v>
      </c>
      <c r="I105" s="11">
        <v>44985</v>
      </c>
      <c r="J105" s="5"/>
      <c r="K105" s="12"/>
    </row>
    <row r="106" spans="1:11" x14ac:dyDescent="0.25">
      <c r="A106" s="4">
        <f t="shared" si="1"/>
        <v>105</v>
      </c>
      <c r="B106" s="14" t="s">
        <v>12</v>
      </c>
      <c r="C106" s="14">
        <v>6187</v>
      </c>
      <c r="D106" s="14">
        <v>2021</v>
      </c>
      <c r="E106" s="14" t="s">
        <v>47</v>
      </c>
      <c r="F106" s="14" t="s">
        <v>25</v>
      </c>
      <c r="G106" s="14" t="s">
        <v>23</v>
      </c>
      <c r="H106" s="14">
        <v>5000</v>
      </c>
      <c r="I106" s="15">
        <v>44957</v>
      </c>
      <c r="J106" s="14"/>
      <c r="K106" s="16"/>
    </row>
    <row r="107" spans="1:11" ht="15.75" thickBot="1" x14ac:dyDescent="0.3">
      <c r="A107" s="33" t="s">
        <v>58</v>
      </c>
      <c r="B107" s="34"/>
      <c r="C107" s="34"/>
      <c r="D107" s="34"/>
      <c r="E107" s="34"/>
      <c r="F107" s="34"/>
      <c r="G107" s="34"/>
      <c r="H107" s="30">
        <f>SUBTOTAL(109,Table4[AMOUNT])</f>
        <v>347500</v>
      </c>
      <c r="I107" s="31"/>
      <c r="J107" s="31"/>
      <c r="K107" s="32"/>
    </row>
  </sheetData>
  <mergeCells count="1">
    <mergeCell ref="A107:G107"/>
  </mergeCells>
  <pageMargins left="0.7" right="0.7" top="0.75" bottom="0.75" header="0.3" footer="0.3"/>
  <pageSetup paperSize="9" scale="75" orientation="landscape" r:id="rId1"/>
  <headerFooter>
    <oddFooter>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"/>
  <sheetViews>
    <sheetView workbookViewId="0">
      <selection activeCell="A3" sqref="A3:K3"/>
    </sheetView>
  </sheetViews>
  <sheetFormatPr defaultRowHeight="15" x14ac:dyDescent="0.25"/>
  <cols>
    <col min="3" max="3" width="10.85546875" customWidth="1"/>
    <col min="5" max="5" width="10.140625" customWidth="1"/>
    <col min="6" max="6" width="12.28515625" customWidth="1"/>
    <col min="7" max="7" width="10.7109375" customWidth="1"/>
    <col min="8" max="9" width="11.5703125" customWidth="1"/>
    <col min="10" max="10" width="21" customWidth="1"/>
    <col min="11" max="11" width="41" customWidth="1"/>
  </cols>
  <sheetData>
    <row r="1" spans="1:11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2" t="s">
        <v>10</v>
      </c>
    </row>
    <row r="2" spans="1:11" x14ac:dyDescent="0.25">
      <c r="A2" s="13">
        <v>1</v>
      </c>
      <c r="B2" s="14" t="s">
        <v>12</v>
      </c>
      <c r="C2" s="14">
        <v>34005</v>
      </c>
      <c r="D2" s="14">
        <v>2021</v>
      </c>
      <c r="E2" s="14" t="s">
        <v>37</v>
      </c>
      <c r="F2" s="14" t="s">
        <v>25</v>
      </c>
      <c r="G2" s="14" t="s">
        <v>34</v>
      </c>
      <c r="H2" s="14">
        <v>5000</v>
      </c>
      <c r="I2" s="15">
        <v>44957</v>
      </c>
      <c r="J2" s="14"/>
      <c r="K2" s="16"/>
    </row>
    <row r="3" spans="1:11" ht="15.75" thickBot="1" x14ac:dyDescent="0.3">
      <c r="A3" s="33" t="s">
        <v>58</v>
      </c>
      <c r="B3" s="34"/>
      <c r="C3" s="34"/>
      <c r="D3" s="34"/>
      <c r="E3" s="34"/>
      <c r="F3" s="34"/>
      <c r="G3" s="34"/>
      <c r="H3" s="30">
        <f>SUBTOTAL(109,Table5[AMOUNT])</f>
        <v>5000</v>
      </c>
      <c r="I3" s="31"/>
      <c r="J3" s="31"/>
      <c r="K3" s="32"/>
    </row>
  </sheetData>
  <mergeCells count="1">
    <mergeCell ref="A3:G3"/>
  </mergeCells>
  <pageMargins left="0.7" right="0.7" top="0.75" bottom="0.75" header="0.3" footer="0.3"/>
  <pageSetup scale="78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"/>
  <sheetViews>
    <sheetView topLeftCell="C1" workbookViewId="0">
      <selection activeCell="A16" sqref="A16:K16"/>
    </sheetView>
  </sheetViews>
  <sheetFormatPr defaultRowHeight="15" x14ac:dyDescent="0.25"/>
  <cols>
    <col min="1" max="1" width="10" bestFit="1" customWidth="1"/>
    <col min="2" max="2" width="13.85546875" bestFit="1" customWidth="1"/>
    <col min="3" max="3" width="13.28515625" bestFit="1" customWidth="1"/>
    <col min="4" max="4" width="10.140625" bestFit="1" customWidth="1"/>
    <col min="5" max="5" width="12.5703125" bestFit="1" customWidth="1"/>
    <col min="6" max="6" width="23.5703125" bestFit="1" customWidth="1"/>
    <col min="7" max="7" width="13.140625" bestFit="1" customWidth="1"/>
    <col min="8" max="9" width="14" bestFit="1" customWidth="1"/>
    <col min="10" max="10" width="23.7109375" bestFit="1" customWidth="1"/>
    <col min="11" max="11" width="44.42578125" bestFit="1" customWidth="1"/>
  </cols>
  <sheetData>
    <row r="1" spans="1:11" x14ac:dyDescent="0.2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5" t="s">
        <v>10</v>
      </c>
    </row>
    <row r="2" spans="1:11" x14ac:dyDescent="0.25">
      <c r="A2" s="26">
        <v>1</v>
      </c>
      <c r="B2" s="5" t="s">
        <v>12</v>
      </c>
      <c r="C2" s="5">
        <v>26493</v>
      </c>
      <c r="D2" s="5">
        <v>2019</v>
      </c>
      <c r="E2" s="5" t="s">
        <v>37</v>
      </c>
      <c r="F2" s="5" t="s">
        <v>25</v>
      </c>
      <c r="G2" s="5" t="s">
        <v>20</v>
      </c>
      <c r="H2" s="5">
        <v>5000</v>
      </c>
      <c r="I2" s="11">
        <v>44957</v>
      </c>
      <c r="J2" s="5"/>
      <c r="K2" s="27"/>
    </row>
    <row r="3" spans="1:11" x14ac:dyDescent="0.25">
      <c r="A3" s="26">
        <f>A2+1</f>
        <v>2</v>
      </c>
      <c r="B3" s="5" t="s">
        <v>12</v>
      </c>
      <c r="C3" s="5">
        <v>3308</v>
      </c>
      <c r="D3" s="5">
        <v>2020</v>
      </c>
      <c r="E3" s="5" t="s">
        <v>37</v>
      </c>
      <c r="F3" s="5" t="s">
        <v>25</v>
      </c>
      <c r="G3" s="5" t="s">
        <v>20</v>
      </c>
      <c r="H3" s="5">
        <v>5000</v>
      </c>
      <c r="I3" s="11">
        <v>44957</v>
      </c>
      <c r="J3" s="5"/>
      <c r="K3" s="27"/>
    </row>
    <row r="4" spans="1:11" x14ac:dyDescent="0.25">
      <c r="A4" s="26">
        <f t="shared" ref="A4:A15" si="0">A3+1</f>
        <v>3</v>
      </c>
      <c r="B4" s="5" t="s">
        <v>12</v>
      </c>
      <c r="C4" s="5">
        <v>22515</v>
      </c>
      <c r="D4" s="5">
        <v>2022</v>
      </c>
      <c r="E4" s="5" t="s">
        <v>37</v>
      </c>
      <c r="F4" s="5" t="s">
        <v>25</v>
      </c>
      <c r="G4" s="5" t="s">
        <v>20</v>
      </c>
      <c r="H4" s="5">
        <v>5000</v>
      </c>
      <c r="I4" s="11">
        <v>44957</v>
      </c>
      <c r="J4" s="5"/>
      <c r="K4" s="27"/>
    </row>
    <row r="5" spans="1:11" x14ac:dyDescent="0.25">
      <c r="A5" s="26">
        <f t="shared" si="0"/>
        <v>4</v>
      </c>
      <c r="B5" s="5" t="s">
        <v>12</v>
      </c>
      <c r="C5" s="5">
        <v>42916</v>
      </c>
      <c r="D5" s="5">
        <v>2022</v>
      </c>
      <c r="E5" s="5" t="s">
        <v>37</v>
      </c>
      <c r="F5" s="5" t="s">
        <v>13</v>
      </c>
      <c r="G5" s="5" t="s">
        <v>20</v>
      </c>
      <c r="H5" s="5">
        <v>10000</v>
      </c>
      <c r="I5" s="11">
        <v>44957</v>
      </c>
      <c r="J5" s="5"/>
      <c r="K5" s="27"/>
    </row>
    <row r="6" spans="1:11" x14ac:dyDescent="0.25">
      <c r="A6" s="26">
        <f t="shared" si="0"/>
        <v>5</v>
      </c>
      <c r="B6" s="5" t="s">
        <v>12</v>
      </c>
      <c r="C6" s="5">
        <v>42916</v>
      </c>
      <c r="D6" s="5">
        <v>2022</v>
      </c>
      <c r="E6" s="5" t="s">
        <v>37</v>
      </c>
      <c r="F6" s="5" t="s">
        <v>25</v>
      </c>
      <c r="G6" s="5" t="s">
        <v>20</v>
      </c>
      <c r="H6" s="5">
        <v>5000</v>
      </c>
      <c r="I6" s="11">
        <v>44957</v>
      </c>
      <c r="J6" s="5"/>
      <c r="K6" s="27"/>
    </row>
    <row r="7" spans="1:11" x14ac:dyDescent="0.25">
      <c r="A7" s="26">
        <f t="shared" si="0"/>
        <v>6</v>
      </c>
      <c r="B7" s="5" t="s">
        <v>12</v>
      </c>
      <c r="C7" s="5">
        <v>43287</v>
      </c>
      <c r="D7" s="5">
        <v>2022</v>
      </c>
      <c r="E7" s="5" t="s">
        <v>37</v>
      </c>
      <c r="F7" s="5" t="s">
        <v>13</v>
      </c>
      <c r="G7" s="5" t="s">
        <v>20</v>
      </c>
      <c r="H7" s="5">
        <v>10000</v>
      </c>
      <c r="I7" s="11">
        <v>44957</v>
      </c>
      <c r="J7" s="5"/>
      <c r="K7" s="27"/>
    </row>
    <row r="8" spans="1:11" x14ac:dyDescent="0.25">
      <c r="A8" s="26">
        <f t="shared" si="0"/>
        <v>7</v>
      </c>
      <c r="B8" s="5" t="s">
        <v>12</v>
      </c>
      <c r="C8" s="5">
        <v>43287</v>
      </c>
      <c r="D8" s="5">
        <v>2022</v>
      </c>
      <c r="E8" s="5" t="s">
        <v>37</v>
      </c>
      <c r="F8" s="5" t="s">
        <v>25</v>
      </c>
      <c r="G8" s="5" t="s">
        <v>20</v>
      </c>
      <c r="H8" s="5">
        <v>5000</v>
      </c>
      <c r="I8" s="11">
        <v>44957</v>
      </c>
      <c r="J8" s="5"/>
      <c r="K8" s="27"/>
    </row>
    <row r="9" spans="1:11" x14ac:dyDescent="0.25">
      <c r="A9" s="26">
        <f t="shared" si="0"/>
        <v>8</v>
      </c>
      <c r="B9" s="5" t="s">
        <v>12</v>
      </c>
      <c r="C9" s="5">
        <v>200</v>
      </c>
      <c r="D9" s="5">
        <v>2023</v>
      </c>
      <c r="E9" s="5" t="s">
        <v>37</v>
      </c>
      <c r="F9" s="5" t="s">
        <v>25</v>
      </c>
      <c r="G9" s="5" t="s">
        <v>20</v>
      </c>
      <c r="H9" s="5">
        <v>5000</v>
      </c>
      <c r="I9" s="11">
        <v>44957</v>
      </c>
      <c r="J9" s="5"/>
      <c r="K9" s="27"/>
    </row>
    <row r="10" spans="1:11" x14ac:dyDescent="0.25">
      <c r="A10" s="26">
        <f t="shared" si="0"/>
        <v>9</v>
      </c>
      <c r="B10" s="5" t="s">
        <v>12</v>
      </c>
      <c r="C10" s="5">
        <v>527</v>
      </c>
      <c r="D10" s="5">
        <v>2023</v>
      </c>
      <c r="E10" s="5" t="s">
        <v>37</v>
      </c>
      <c r="F10" s="5" t="s">
        <v>25</v>
      </c>
      <c r="G10" s="5" t="s">
        <v>20</v>
      </c>
      <c r="H10" s="5">
        <v>5000</v>
      </c>
      <c r="I10" s="11">
        <v>44957</v>
      </c>
      <c r="J10" s="5"/>
      <c r="K10" s="27"/>
    </row>
    <row r="11" spans="1:11" x14ac:dyDescent="0.25">
      <c r="A11" s="26">
        <f t="shared" si="0"/>
        <v>10</v>
      </c>
      <c r="B11" s="5" t="s">
        <v>12</v>
      </c>
      <c r="C11" s="5">
        <v>40032</v>
      </c>
      <c r="D11" s="5">
        <v>2022</v>
      </c>
      <c r="E11" s="5" t="s">
        <v>47</v>
      </c>
      <c r="F11" s="5" t="s">
        <v>25</v>
      </c>
      <c r="G11" s="5" t="s">
        <v>20</v>
      </c>
      <c r="H11" s="5">
        <v>5000</v>
      </c>
      <c r="I11" s="11">
        <v>44985</v>
      </c>
      <c r="J11" s="5"/>
      <c r="K11" s="27"/>
    </row>
    <row r="12" spans="1:11" x14ac:dyDescent="0.25">
      <c r="A12" s="26">
        <f t="shared" si="0"/>
        <v>11</v>
      </c>
      <c r="B12" s="5" t="s">
        <v>12</v>
      </c>
      <c r="C12" s="5">
        <v>4944</v>
      </c>
      <c r="D12" s="5">
        <v>2023</v>
      </c>
      <c r="E12" s="5" t="s">
        <v>47</v>
      </c>
      <c r="F12" s="5" t="s">
        <v>48</v>
      </c>
      <c r="G12" s="5" t="s">
        <v>20</v>
      </c>
      <c r="H12" s="5">
        <v>2500</v>
      </c>
      <c r="I12" s="11">
        <v>44985</v>
      </c>
      <c r="J12" s="5"/>
      <c r="K12" s="27"/>
    </row>
    <row r="13" spans="1:11" x14ac:dyDescent="0.25">
      <c r="A13" s="26">
        <f t="shared" si="0"/>
        <v>12</v>
      </c>
      <c r="B13" s="5" t="s">
        <v>12</v>
      </c>
      <c r="C13" s="5">
        <v>31337</v>
      </c>
      <c r="D13" s="5">
        <v>2010</v>
      </c>
      <c r="E13" s="5" t="s">
        <v>45</v>
      </c>
      <c r="F13" s="5" t="s">
        <v>25</v>
      </c>
      <c r="G13" s="5" t="s">
        <v>20</v>
      </c>
      <c r="H13" s="5">
        <v>5000</v>
      </c>
      <c r="I13" s="11">
        <v>44957</v>
      </c>
      <c r="J13" s="5"/>
      <c r="K13" s="27"/>
    </row>
    <row r="14" spans="1:11" x14ac:dyDescent="0.25">
      <c r="A14" s="26">
        <f t="shared" si="0"/>
        <v>13</v>
      </c>
      <c r="B14" s="5" t="s">
        <v>12</v>
      </c>
      <c r="C14" s="5">
        <v>44831</v>
      </c>
      <c r="D14" s="5">
        <v>2022</v>
      </c>
      <c r="E14" s="5" t="s">
        <v>45</v>
      </c>
      <c r="F14" s="5" t="s">
        <v>25</v>
      </c>
      <c r="G14" s="5" t="s">
        <v>20</v>
      </c>
      <c r="H14" s="5">
        <v>5000</v>
      </c>
      <c r="I14" s="11">
        <v>44957</v>
      </c>
      <c r="J14" s="5"/>
      <c r="K14" s="27"/>
    </row>
    <row r="15" spans="1:11" x14ac:dyDescent="0.25">
      <c r="A15" s="26">
        <f t="shared" si="0"/>
        <v>14</v>
      </c>
      <c r="B15" s="14" t="s">
        <v>40</v>
      </c>
      <c r="C15" s="14" t="s">
        <v>41</v>
      </c>
      <c r="D15" s="14" t="s">
        <v>42</v>
      </c>
      <c r="E15" s="14" t="s">
        <v>43</v>
      </c>
      <c r="F15" s="14" t="s">
        <v>44</v>
      </c>
      <c r="G15" s="14" t="s">
        <v>20</v>
      </c>
      <c r="H15" s="14">
        <v>10000</v>
      </c>
      <c r="I15" s="15">
        <v>44957</v>
      </c>
      <c r="J15" s="14"/>
      <c r="K15" s="29"/>
    </row>
    <row r="16" spans="1:11" ht="15.75" thickBot="1" x14ac:dyDescent="0.3">
      <c r="A16" s="33" t="s">
        <v>58</v>
      </c>
      <c r="B16" s="34"/>
      <c r="C16" s="34"/>
      <c r="D16" s="34"/>
      <c r="E16" s="34"/>
      <c r="F16" s="34"/>
      <c r="G16" s="34"/>
      <c r="H16" s="30">
        <f>SUBTOTAL(109,Table6[AMOUNT])</f>
        <v>82500</v>
      </c>
      <c r="I16" s="31"/>
      <c r="J16" s="31"/>
      <c r="K16" s="32"/>
    </row>
  </sheetData>
  <mergeCells count="1">
    <mergeCell ref="A16:G16"/>
  </mergeCells>
  <pageMargins left="0.7" right="0.7" top="0.75" bottom="0.75" header="0.3" footer="0.3"/>
  <pageSetup paperSize="9" scale="68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"/>
  <sheetViews>
    <sheetView workbookViewId="0">
      <selection activeCell="G12" sqref="G12"/>
    </sheetView>
  </sheetViews>
  <sheetFormatPr defaultRowHeight="15" x14ac:dyDescent="0.25"/>
  <cols>
    <col min="1" max="1" width="10" bestFit="1" customWidth="1"/>
    <col min="2" max="2" width="10.42578125" bestFit="1" customWidth="1"/>
    <col min="3" max="3" width="13.28515625" bestFit="1" customWidth="1"/>
    <col min="4" max="4" width="10.140625" bestFit="1" customWidth="1"/>
    <col min="5" max="5" width="12.5703125" bestFit="1" customWidth="1"/>
    <col min="6" max="6" width="23.5703125" bestFit="1" customWidth="1"/>
    <col min="7" max="7" width="20.28515625" bestFit="1" customWidth="1"/>
    <col min="8" max="9" width="14" bestFit="1" customWidth="1"/>
    <col min="10" max="10" width="19.42578125" bestFit="1" customWidth="1"/>
    <col min="11" max="11" width="23.7109375" bestFit="1" customWidth="1"/>
    <col min="12" max="12" width="44.42578125" bestFit="1" customWidth="1"/>
  </cols>
  <sheetData>
    <row r="1" spans="1:12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69</v>
      </c>
      <c r="K1" s="21" t="s">
        <v>9</v>
      </c>
      <c r="L1" s="22" t="s">
        <v>10</v>
      </c>
    </row>
    <row r="2" spans="1:12" hidden="1" x14ac:dyDescent="0.25">
      <c r="A2" s="4">
        <v>1</v>
      </c>
      <c r="B2" s="5" t="s">
        <v>36</v>
      </c>
      <c r="C2" s="5">
        <v>929</v>
      </c>
      <c r="D2" s="5">
        <v>2016</v>
      </c>
      <c r="E2" s="5" t="s">
        <v>37</v>
      </c>
      <c r="F2" s="5" t="s">
        <v>25</v>
      </c>
      <c r="G2" s="5" t="s">
        <v>15</v>
      </c>
      <c r="H2" s="5">
        <v>5000</v>
      </c>
      <c r="I2" s="11">
        <v>44957</v>
      </c>
      <c r="J2" s="11"/>
      <c r="K2" s="5"/>
      <c r="L2" s="12"/>
    </row>
    <row r="3" spans="1:12" hidden="1" x14ac:dyDescent="0.25">
      <c r="A3" s="4">
        <f>A2+1</f>
        <v>2</v>
      </c>
      <c r="B3" s="5" t="s">
        <v>12</v>
      </c>
      <c r="C3" s="5">
        <v>27146</v>
      </c>
      <c r="D3" s="5">
        <v>2019</v>
      </c>
      <c r="E3" s="5" t="s">
        <v>37</v>
      </c>
      <c r="F3" s="5" t="s">
        <v>25</v>
      </c>
      <c r="G3" s="5" t="s">
        <v>15</v>
      </c>
      <c r="H3" s="5">
        <v>5000</v>
      </c>
      <c r="I3" s="11">
        <v>44957</v>
      </c>
      <c r="J3" s="11"/>
      <c r="K3" s="5"/>
      <c r="L3" s="12"/>
    </row>
    <row r="4" spans="1:12" hidden="1" x14ac:dyDescent="0.25">
      <c r="A4" s="4">
        <f t="shared" ref="A4:A15" si="0">A3+1</f>
        <v>3</v>
      </c>
      <c r="B4" s="5" t="s">
        <v>12</v>
      </c>
      <c r="C4" s="5">
        <v>17923</v>
      </c>
      <c r="D4" s="5">
        <v>2022</v>
      </c>
      <c r="E4" s="5" t="s">
        <v>37</v>
      </c>
      <c r="F4" s="5" t="s">
        <v>25</v>
      </c>
      <c r="G4" s="5" t="s">
        <v>15</v>
      </c>
      <c r="H4" s="5">
        <v>5000</v>
      </c>
      <c r="I4" s="11">
        <v>44957</v>
      </c>
      <c r="J4" s="11"/>
      <c r="K4" s="5"/>
      <c r="L4" s="12"/>
    </row>
    <row r="5" spans="1:12" hidden="1" x14ac:dyDescent="0.25">
      <c r="A5" s="4">
        <f t="shared" si="0"/>
        <v>4</v>
      </c>
      <c r="B5" s="5" t="s">
        <v>12</v>
      </c>
      <c r="C5" s="5">
        <v>755</v>
      </c>
      <c r="D5" s="5">
        <v>2023</v>
      </c>
      <c r="E5" s="5" t="s">
        <v>37</v>
      </c>
      <c r="F5" s="5" t="s">
        <v>25</v>
      </c>
      <c r="G5" s="5" t="s">
        <v>15</v>
      </c>
      <c r="H5" s="5">
        <v>5000</v>
      </c>
      <c r="I5" s="11">
        <v>44957</v>
      </c>
      <c r="J5" s="5">
        <v>5000</v>
      </c>
      <c r="K5" s="5" t="s">
        <v>60</v>
      </c>
      <c r="L5" s="12"/>
    </row>
    <row r="6" spans="1:12" hidden="1" x14ac:dyDescent="0.25">
      <c r="A6" s="4">
        <f t="shared" si="0"/>
        <v>5</v>
      </c>
      <c r="B6" s="5" t="s">
        <v>12</v>
      </c>
      <c r="C6" s="5">
        <v>2347</v>
      </c>
      <c r="D6" s="5">
        <v>2023</v>
      </c>
      <c r="E6" s="5" t="s">
        <v>37</v>
      </c>
      <c r="F6" s="5" t="s">
        <v>25</v>
      </c>
      <c r="G6" s="5" t="s">
        <v>15</v>
      </c>
      <c r="H6" s="5">
        <v>5000</v>
      </c>
      <c r="I6" s="11">
        <v>44957</v>
      </c>
      <c r="J6" s="5">
        <v>2500</v>
      </c>
      <c r="K6" s="5" t="s">
        <v>60</v>
      </c>
      <c r="L6" s="12"/>
    </row>
    <row r="7" spans="1:12" x14ac:dyDescent="0.25">
      <c r="A7" s="4">
        <f t="shared" si="0"/>
        <v>6</v>
      </c>
      <c r="B7" s="5" t="s">
        <v>12</v>
      </c>
      <c r="C7" s="5">
        <v>566</v>
      </c>
      <c r="D7" s="5">
        <v>2022</v>
      </c>
      <c r="E7" s="5" t="s">
        <v>47</v>
      </c>
      <c r="F7" s="5" t="s">
        <v>25</v>
      </c>
      <c r="G7" s="5" t="s">
        <v>15</v>
      </c>
      <c r="H7" s="5">
        <v>5000</v>
      </c>
      <c r="I7" s="11">
        <v>44985</v>
      </c>
      <c r="J7" s="11"/>
      <c r="K7" s="5"/>
      <c r="L7" s="12"/>
    </row>
    <row r="8" spans="1:12" x14ac:dyDescent="0.25">
      <c r="A8" s="4">
        <f t="shared" si="0"/>
        <v>7</v>
      </c>
      <c r="B8" s="5" t="s">
        <v>12</v>
      </c>
      <c r="C8" s="5">
        <v>11452</v>
      </c>
      <c r="D8" s="5">
        <v>2022</v>
      </c>
      <c r="E8" s="5" t="s">
        <v>47</v>
      </c>
      <c r="F8" s="5" t="s">
        <v>51</v>
      </c>
      <c r="G8" s="5" t="s">
        <v>15</v>
      </c>
      <c r="H8" s="5">
        <v>10000</v>
      </c>
      <c r="I8" s="11">
        <v>44985</v>
      </c>
      <c r="J8" s="11"/>
      <c r="K8" s="5"/>
      <c r="L8" s="12"/>
    </row>
    <row r="9" spans="1:12" x14ac:dyDescent="0.25">
      <c r="A9" s="4">
        <f t="shared" si="0"/>
        <v>8</v>
      </c>
      <c r="B9" s="5" t="s">
        <v>12</v>
      </c>
      <c r="C9" s="5">
        <v>37851</v>
      </c>
      <c r="D9" s="5">
        <v>2022</v>
      </c>
      <c r="E9" s="5" t="s">
        <v>47</v>
      </c>
      <c r="F9" s="5" t="s">
        <v>14</v>
      </c>
      <c r="G9" s="5" t="s">
        <v>15</v>
      </c>
      <c r="H9" s="5">
        <v>10000</v>
      </c>
      <c r="I9" s="11">
        <v>44985</v>
      </c>
      <c r="J9" s="11"/>
      <c r="K9" s="5"/>
      <c r="L9" s="12"/>
    </row>
    <row r="10" spans="1:12" x14ac:dyDescent="0.25">
      <c r="A10" s="4">
        <f t="shared" si="0"/>
        <v>9</v>
      </c>
      <c r="B10" s="5" t="s">
        <v>12</v>
      </c>
      <c r="C10" s="5">
        <v>520</v>
      </c>
      <c r="D10" s="5">
        <v>2023</v>
      </c>
      <c r="E10" s="5" t="s">
        <v>47</v>
      </c>
      <c r="F10" s="5" t="s">
        <v>14</v>
      </c>
      <c r="G10" s="5" t="s">
        <v>15</v>
      </c>
      <c r="H10" s="5">
        <v>10000</v>
      </c>
      <c r="I10" s="11">
        <v>44985</v>
      </c>
      <c r="J10" s="5">
        <v>10000</v>
      </c>
      <c r="K10" s="5" t="s">
        <v>63</v>
      </c>
      <c r="L10" s="12"/>
    </row>
    <row r="11" spans="1:12" x14ac:dyDescent="0.25">
      <c r="A11" s="4">
        <f t="shared" si="0"/>
        <v>10</v>
      </c>
      <c r="B11" s="5" t="s">
        <v>12</v>
      </c>
      <c r="C11" s="5">
        <v>3022</v>
      </c>
      <c r="D11" s="5">
        <v>2023</v>
      </c>
      <c r="E11" s="5" t="s">
        <v>47</v>
      </c>
      <c r="F11" s="5" t="s">
        <v>48</v>
      </c>
      <c r="G11" s="5" t="s">
        <v>15</v>
      </c>
      <c r="H11" s="5">
        <v>2500</v>
      </c>
      <c r="I11" s="11">
        <v>44985</v>
      </c>
      <c r="J11" s="5">
        <v>2500</v>
      </c>
      <c r="K11" s="5" t="s">
        <v>64</v>
      </c>
      <c r="L11" s="12"/>
    </row>
    <row r="12" spans="1:12" x14ac:dyDescent="0.25">
      <c r="A12" s="4">
        <f t="shared" si="0"/>
        <v>11</v>
      </c>
      <c r="B12" s="5" t="s">
        <v>12</v>
      </c>
      <c r="C12" s="5">
        <v>3350</v>
      </c>
      <c r="D12" s="5">
        <v>2023</v>
      </c>
      <c r="E12" s="5" t="s">
        <v>47</v>
      </c>
      <c r="F12" s="5" t="s">
        <v>13</v>
      </c>
      <c r="G12" s="5" t="s">
        <v>15</v>
      </c>
      <c r="H12" s="5">
        <v>10000</v>
      </c>
      <c r="I12" s="11">
        <v>44985</v>
      </c>
      <c r="J12" s="5">
        <v>10000</v>
      </c>
      <c r="K12" s="5" t="s">
        <v>65</v>
      </c>
      <c r="L12" s="12"/>
    </row>
    <row r="13" spans="1:12" x14ac:dyDescent="0.25">
      <c r="A13" s="4">
        <f t="shared" si="0"/>
        <v>12</v>
      </c>
      <c r="B13" s="5" t="s">
        <v>12</v>
      </c>
      <c r="C13" s="5">
        <v>4300</v>
      </c>
      <c r="D13" s="5">
        <v>2023</v>
      </c>
      <c r="E13" s="5" t="s">
        <v>47</v>
      </c>
      <c r="F13" s="5" t="s">
        <v>48</v>
      </c>
      <c r="G13" s="5" t="s">
        <v>15</v>
      </c>
      <c r="H13" s="5">
        <v>2500</v>
      </c>
      <c r="I13" s="11">
        <v>44985</v>
      </c>
      <c r="J13" s="11"/>
      <c r="K13" s="5"/>
      <c r="L13" s="12"/>
    </row>
    <row r="14" spans="1:12" x14ac:dyDescent="0.25">
      <c r="A14" s="4">
        <f t="shared" si="0"/>
        <v>13</v>
      </c>
      <c r="B14" s="5" t="s">
        <v>12</v>
      </c>
      <c r="C14" s="5">
        <v>4368</v>
      </c>
      <c r="D14" s="5">
        <v>2023</v>
      </c>
      <c r="E14" s="5" t="s">
        <v>47</v>
      </c>
      <c r="F14" s="5" t="s">
        <v>48</v>
      </c>
      <c r="G14" s="5" t="s">
        <v>15</v>
      </c>
      <c r="H14" s="5">
        <v>2500</v>
      </c>
      <c r="I14" s="11">
        <v>44985</v>
      </c>
      <c r="J14" s="5">
        <v>2500</v>
      </c>
      <c r="K14" s="5" t="s">
        <v>66</v>
      </c>
      <c r="L14" s="12"/>
    </row>
    <row r="15" spans="1:12" x14ac:dyDescent="0.25">
      <c r="A15" s="4">
        <f t="shared" si="0"/>
        <v>14</v>
      </c>
      <c r="B15" s="14" t="s">
        <v>12</v>
      </c>
      <c r="C15" s="14">
        <v>4412</v>
      </c>
      <c r="D15" s="14">
        <v>2023</v>
      </c>
      <c r="E15" s="14" t="s">
        <v>47</v>
      </c>
      <c r="F15" s="14" t="s">
        <v>48</v>
      </c>
      <c r="G15" s="14" t="s">
        <v>15</v>
      </c>
      <c r="H15" s="14">
        <v>2500</v>
      </c>
      <c r="I15" s="15">
        <v>44985</v>
      </c>
      <c r="J15" s="5">
        <v>2500</v>
      </c>
      <c r="K15" s="5" t="s">
        <v>67</v>
      </c>
      <c r="L15" s="16"/>
    </row>
    <row r="16" spans="1:12" ht="15.75" thickBot="1" x14ac:dyDescent="0.3">
      <c r="A16" s="33" t="s">
        <v>58</v>
      </c>
      <c r="B16" s="34"/>
      <c r="C16" s="34"/>
      <c r="D16" s="34"/>
      <c r="E16" s="34"/>
      <c r="F16" s="34"/>
      <c r="G16" s="34"/>
      <c r="H16" s="30">
        <f>SUBTOTAL(109,Table7[AMOUNT])</f>
        <v>55000</v>
      </c>
      <c r="I16" s="31"/>
      <c r="J16" s="30">
        <f>SUBTOTAL(109,Table7[SANCTION AMOUNT])</f>
        <v>27500</v>
      </c>
      <c r="K16" s="31"/>
      <c r="L16" s="32"/>
    </row>
  </sheetData>
  <mergeCells count="1">
    <mergeCell ref="A16:G16"/>
  </mergeCells>
  <pageMargins left="0.7" right="0.7" top="0.75" bottom="0.75" header="0.3" footer="0.3"/>
  <pageSetup paperSize="9" scale="66"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workbookViewId="0">
      <selection activeCell="J26" sqref="J26"/>
    </sheetView>
  </sheetViews>
  <sheetFormatPr defaultRowHeight="15" x14ac:dyDescent="0.25"/>
  <cols>
    <col min="1" max="1" width="5.42578125" bestFit="1" customWidth="1"/>
    <col min="2" max="2" width="6.4257812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18.425781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2" t="s">
        <v>10</v>
      </c>
    </row>
    <row r="2" spans="1:11" x14ac:dyDescent="0.25">
      <c r="A2" s="4">
        <v>1</v>
      </c>
      <c r="B2" s="5" t="s">
        <v>11</v>
      </c>
      <c r="C2" s="5">
        <v>449</v>
      </c>
      <c r="D2" s="5">
        <v>2016</v>
      </c>
      <c r="E2" s="5" t="s">
        <v>37</v>
      </c>
      <c r="F2" s="5" t="s">
        <v>25</v>
      </c>
      <c r="G2" s="5" t="s">
        <v>17</v>
      </c>
      <c r="H2" s="5">
        <v>5000</v>
      </c>
      <c r="I2" s="11">
        <v>44957</v>
      </c>
      <c r="J2" s="5"/>
      <c r="K2" s="12"/>
    </row>
    <row r="3" spans="1:11" x14ac:dyDescent="0.25">
      <c r="A3" s="4">
        <f>A2+1</f>
        <v>2</v>
      </c>
      <c r="B3" s="5" t="s">
        <v>12</v>
      </c>
      <c r="C3" s="5">
        <v>458</v>
      </c>
      <c r="D3" s="5">
        <v>2023</v>
      </c>
      <c r="E3" s="5" t="s">
        <v>37</v>
      </c>
      <c r="F3" s="5" t="s">
        <v>25</v>
      </c>
      <c r="G3" s="5" t="s">
        <v>17</v>
      </c>
      <c r="H3" s="5">
        <v>5000</v>
      </c>
      <c r="I3" s="11">
        <v>44957</v>
      </c>
      <c r="J3" s="5"/>
      <c r="K3" s="12"/>
    </row>
    <row r="4" spans="1:11" x14ac:dyDescent="0.25">
      <c r="A4" s="4">
        <f t="shared" ref="A4:A16" si="0">A3+1</f>
        <v>3</v>
      </c>
      <c r="B4" s="5" t="s">
        <v>12</v>
      </c>
      <c r="C4" s="5">
        <v>459</v>
      </c>
      <c r="D4" s="5">
        <v>2023</v>
      </c>
      <c r="E4" s="5" t="s">
        <v>37</v>
      </c>
      <c r="F4" s="5" t="s">
        <v>25</v>
      </c>
      <c r="G4" s="5" t="s">
        <v>17</v>
      </c>
      <c r="H4" s="5">
        <v>5000</v>
      </c>
      <c r="I4" s="11">
        <v>44957</v>
      </c>
      <c r="J4" s="5"/>
      <c r="K4" s="12"/>
    </row>
    <row r="5" spans="1:11" x14ac:dyDescent="0.25">
      <c r="A5" s="4">
        <f t="shared" si="0"/>
        <v>4</v>
      </c>
      <c r="B5" s="5" t="s">
        <v>12</v>
      </c>
      <c r="C5" s="5">
        <v>463</v>
      </c>
      <c r="D5" s="5">
        <v>2023</v>
      </c>
      <c r="E5" s="5" t="s">
        <v>37</v>
      </c>
      <c r="F5" s="5" t="s">
        <v>25</v>
      </c>
      <c r="G5" s="5" t="s">
        <v>17</v>
      </c>
      <c r="H5" s="5">
        <v>5000</v>
      </c>
      <c r="I5" s="11">
        <v>44957</v>
      </c>
      <c r="J5" s="5"/>
      <c r="K5" s="12"/>
    </row>
    <row r="6" spans="1:11" x14ac:dyDescent="0.25">
      <c r="A6" s="4">
        <f t="shared" si="0"/>
        <v>5</v>
      </c>
      <c r="B6" s="5" t="s">
        <v>11</v>
      </c>
      <c r="C6" s="5">
        <v>1288</v>
      </c>
      <c r="D6" s="5">
        <v>2022</v>
      </c>
      <c r="E6" s="5" t="s">
        <v>37</v>
      </c>
      <c r="F6" s="5" t="s">
        <v>25</v>
      </c>
      <c r="G6" s="5" t="s">
        <v>17</v>
      </c>
      <c r="H6" s="5">
        <v>5000</v>
      </c>
      <c r="I6" s="11">
        <v>44957</v>
      </c>
      <c r="J6" s="5"/>
      <c r="K6" s="12"/>
    </row>
    <row r="7" spans="1:11" x14ac:dyDescent="0.25">
      <c r="A7" s="4">
        <f t="shared" si="0"/>
        <v>6</v>
      </c>
      <c r="B7" s="5" t="s">
        <v>12</v>
      </c>
      <c r="C7" s="5">
        <v>1670</v>
      </c>
      <c r="D7" s="5">
        <v>2023</v>
      </c>
      <c r="E7" s="5" t="s">
        <v>37</v>
      </c>
      <c r="F7" s="5" t="s">
        <v>25</v>
      </c>
      <c r="G7" s="5" t="s">
        <v>17</v>
      </c>
      <c r="H7" s="5">
        <v>5000</v>
      </c>
      <c r="I7" s="11">
        <v>44957</v>
      </c>
      <c r="J7" s="5"/>
      <c r="K7" s="12"/>
    </row>
    <row r="8" spans="1:11" x14ac:dyDescent="0.25">
      <c r="A8" s="4">
        <f t="shared" si="0"/>
        <v>7</v>
      </c>
      <c r="B8" s="5" t="s">
        <v>12</v>
      </c>
      <c r="C8" s="5">
        <v>1779</v>
      </c>
      <c r="D8" s="5">
        <v>2022</v>
      </c>
      <c r="E8" s="5" t="s">
        <v>37</v>
      </c>
      <c r="F8" s="5" t="s">
        <v>13</v>
      </c>
      <c r="G8" s="5" t="s">
        <v>17</v>
      </c>
      <c r="H8" s="5">
        <v>10000</v>
      </c>
      <c r="I8" s="11">
        <v>44957</v>
      </c>
      <c r="J8" s="5"/>
      <c r="K8" s="12"/>
    </row>
    <row r="9" spans="1:11" x14ac:dyDescent="0.25">
      <c r="A9" s="4">
        <f t="shared" si="0"/>
        <v>8</v>
      </c>
      <c r="B9" s="5" t="s">
        <v>12</v>
      </c>
      <c r="C9" s="5">
        <v>44484</v>
      </c>
      <c r="D9" s="5">
        <v>2022</v>
      </c>
      <c r="E9" s="5" t="s">
        <v>37</v>
      </c>
      <c r="F9" s="5" t="s">
        <v>25</v>
      </c>
      <c r="G9" s="5" t="s">
        <v>17</v>
      </c>
      <c r="H9" s="5">
        <v>5000</v>
      </c>
      <c r="I9" s="11">
        <v>44957</v>
      </c>
      <c r="J9" s="5"/>
      <c r="K9" s="12"/>
    </row>
    <row r="10" spans="1:11" x14ac:dyDescent="0.25">
      <c r="A10" s="4">
        <f t="shared" si="0"/>
        <v>9</v>
      </c>
      <c r="B10" s="5" t="s">
        <v>12</v>
      </c>
      <c r="C10" s="5">
        <v>46887</v>
      </c>
      <c r="D10" s="5">
        <v>2022</v>
      </c>
      <c r="E10" s="5" t="s">
        <v>37</v>
      </c>
      <c r="F10" s="5" t="s">
        <v>13</v>
      </c>
      <c r="G10" s="5" t="s">
        <v>17</v>
      </c>
      <c r="H10" s="5">
        <v>10000</v>
      </c>
      <c r="I10" s="11">
        <v>44957</v>
      </c>
      <c r="J10" s="5"/>
      <c r="K10" s="12"/>
    </row>
    <row r="11" spans="1:11" x14ac:dyDescent="0.25">
      <c r="A11" s="4">
        <f t="shared" si="0"/>
        <v>10</v>
      </c>
      <c r="B11" s="5" t="s">
        <v>50</v>
      </c>
      <c r="C11" s="5">
        <v>710</v>
      </c>
      <c r="D11" s="5">
        <v>2022</v>
      </c>
      <c r="E11" s="5" t="s">
        <v>47</v>
      </c>
      <c r="F11" s="5" t="s">
        <v>13</v>
      </c>
      <c r="G11" s="5" t="s">
        <v>17</v>
      </c>
      <c r="H11" s="5">
        <v>10000</v>
      </c>
      <c r="I11" s="11">
        <v>44985</v>
      </c>
      <c r="J11" s="5"/>
      <c r="K11" s="12"/>
    </row>
    <row r="12" spans="1:11" x14ac:dyDescent="0.25">
      <c r="A12" s="4">
        <f t="shared" si="0"/>
        <v>11</v>
      </c>
      <c r="B12" s="5" t="s">
        <v>12</v>
      </c>
      <c r="C12" s="5">
        <v>4537</v>
      </c>
      <c r="D12" s="5">
        <v>2023</v>
      </c>
      <c r="E12" s="5" t="s">
        <v>47</v>
      </c>
      <c r="F12" s="5" t="s">
        <v>48</v>
      </c>
      <c r="G12" s="5" t="s">
        <v>17</v>
      </c>
      <c r="H12" s="5">
        <v>2500</v>
      </c>
      <c r="I12" s="11">
        <v>44985</v>
      </c>
      <c r="J12" s="5"/>
      <c r="K12" s="12"/>
    </row>
    <row r="13" spans="1:11" x14ac:dyDescent="0.25">
      <c r="A13" s="4">
        <f t="shared" si="0"/>
        <v>12</v>
      </c>
      <c r="B13" s="5" t="s">
        <v>12</v>
      </c>
      <c r="C13" s="5">
        <v>20758</v>
      </c>
      <c r="D13" s="5">
        <v>2020</v>
      </c>
      <c r="E13" s="5" t="s">
        <v>47</v>
      </c>
      <c r="F13" s="5" t="s">
        <v>25</v>
      </c>
      <c r="G13" s="5" t="s">
        <v>17</v>
      </c>
      <c r="H13" s="5">
        <v>5000</v>
      </c>
      <c r="I13" s="11">
        <v>44985</v>
      </c>
      <c r="J13" s="5"/>
      <c r="K13" s="12"/>
    </row>
    <row r="14" spans="1:11" x14ac:dyDescent="0.25">
      <c r="A14" s="4">
        <f t="shared" si="0"/>
        <v>13</v>
      </c>
      <c r="B14" s="5" t="s">
        <v>12</v>
      </c>
      <c r="C14" s="5">
        <v>25079</v>
      </c>
      <c r="D14" s="5">
        <v>2019</v>
      </c>
      <c r="E14" s="5" t="s">
        <v>47</v>
      </c>
      <c r="F14" s="5" t="s">
        <v>25</v>
      </c>
      <c r="G14" s="5" t="s">
        <v>17</v>
      </c>
      <c r="H14" s="5">
        <v>5000</v>
      </c>
      <c r="I14" s="11">
        <v>44985</v>
      </c>
      <c r="J14" s="5"/>
      <c r="K14" s="12"/>
    </row>
    <row r="15" spans="1:11" x14ac:dyDescent="0.25">
      <c r="A15" s="4">
        <f t="shared" si="0"/>
        <v>14</v>
      </c>
      <c r="B15" s="5" t="s">
        <v>12</v>
      </c>
      <c r="C15" s="5">
        <v>39536</v>
      </c>
      <c r="D15" s="5">
        <v>2022</v>
      </c>
      <c r="E15" s="5" t="s">
        <v>47</v>
      </c>
      <c r="F15" s="5" t="s">
        <v>14</v>
      </c>
      <c r="G15" s="5" t="s">
        <v>17</v>
      </c>
      <c r="H15" s="5">
        <v>10000</v>
      </c>
      <c r="I15" s="11">
        <v>44985</v>
      </c>
      <c r="J15" s="5"/>
      <c r="K15" s="12"/>
    </row>
    <row r="16" spans="1:11" x14ac:dyDescent="0.25">
      <c r="A16" s="4">
        <f t="shared" si="0"/>
        <v>15</v>
      </c>
      <c r="B16" s="14" t="s">
        <v>12</v>
      </c>
      <c r="C16" s="14">
        <v>42336</v>
      </c>
      <c r="D16" s="14">
        <v>2022</v>
      </c>
      <c r="E16" s="14" t="s">
        <v>47</v>
      </c>
      <c r="F16" s="14" t="s">
        <v>25</v>
      </c>
      <c r="G16" s="14" t="s">
        <v>17</v>
      </c>
      <c r="H16" s="14">
        <v>5000</v>
      </c>
      <c r="I16" s="15">
        <v>44985</v>
      </c>
      <c r="J16" s="14"/>
      <c r="K16" s="16"/>
    </row>
    <row r="17" spans="1:11" ht="15.75" thickBot="1" x14ac:dyDescent="0.3">
      <c r="A17" s="33" t="s">
        <v>58</v>
      </c>
      <c r="B17" s="34"/>
      <c r="C17" s="34"/>
      <c r="D17" s="34"/>
      <c r="E17" s="34"/>
      <c r="F17" s="34"/>
      <c r="G17" s="34"/>
      <c r="H17" s="30">
        <f>SUBTOTAL(109,Table8[AMOUNT])</f>
        <v>92500</v>
      </c>
      <c r="I17" s="31"/>
      <c r="J17" s="31"/>
      <c r="K17" s="32"/>
    </row>
  </sheetData>
  <mergeCells count="1">
    <mergeCell ref="A17:G17"/>
  </mergeCells>
  <pageMargins left="0.7" right="0.7" top="0.75" bottom="0.75" header="0.3" footer="0.3"/>
  <pageSetup paperSize="9" scale="85"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"/>
  <sheetViews>
    <sheetView workbookViewId="0">
      <selection activeCell="A6" sqref="A6:K6"/>
    </sheetView>
  </sheetViews>
  <sheetFormatPr defaultColWidth="9"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18.425781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2" t="s">
        <v>10</v>
      </c>
    </row>
    <row r="2" spans="1:11" x14ac:dyDescent="0.25">
      <c r="A2" s="4">
        <v>1</v>
      </c>
      <c r="B2" s="5" t="s">
        <v>12</v>
      </c>
      <c r="C2" s="5">
        <v>1725</v>
      </c>
      <c r="D2" s="5">
        <v>2023</v>
      </c>
      <c r="E2" s="5" t="s">
        <v>37</v>
      </c>
      <c r="F2" s="5" t="s">
        <v>25</v>
      </c>
      <c r="G2" s="5" t="s">
        <v>24</v>
      </c>
      <c r="H2" s="5">
        <v>5000</v>
      </c>
      <c r="I2" s="11">
        <v>44957</v>
      </c>
      <c r="J2" s="5"/>
      <c r="K2" s="12"/>
    </row>
    <row r="3" spans="1:11" x14ac:dyDescent="0.25">
      <c r="A3" s="4">
        <v>2</v>
      </c>
      <c r="B3" s="5" t="s">
        <v>46</v>
      </c>
      <c r="C3" s="5">
        <v>549</v>
      </c>
      <c r="D3" s="5">
        <v>2005</v>
      </c>
      <c r="E3" s="5" t="s">
        <v>47</v>
      </c>
      <c r="F3" s="5" t="s">
        <v>25</v>
      </c>
      <c r="G3" s="5" t="s">
        <v>24</v>
      </c>
      <c r="H3" s="5">
        <v>5000</v>
      </c>
      <c r="I3" s="11">
        <v>44985</v>
      </c>
      <c r="J3" s="5"/>
      <c r="K3" s="12"/>
    </row>
    <row r="4" spans="1:11" x14ac:dyDescent="0.25">
      <c r="A4" s="4">
        <v>3</v>
      </c>
      <c r="B4" s="5" t="s">
        <v>12</v>
      </c>
      <c r="C4" s="5">
        <v>10619</v>
      </c>
      <c r="D4" s="5">
        <v>2014</v>
      </c>
      <c r="E4" s="5" t="s">
        <v>47</v>
      </c>
      <c r="F4" s="5" t="s">
        <v>25</v>
      </c>
      <c r="G4" s="5" t="s">
        <v>24</v>
      </c>
      <c r="H4" s="5">
        <v>5000</v>
      </c>
      <c r="I4" s="11">
        <v>44985</v>
      </c>
      <c r="J4" s="5"/>
      <c r="K4" s="12"/>
    </row>
    <row r="5" spans="1:11" x14ac:dyDescent="0.25">
      <c r="A5" s="13">
        <v>4</v>
      </c>
      <c r="B5" s="14" t="s">
        <v>12</v>
      </c>
      <c r="C5" s="14">
        <v>4273</v>
      </c>
      <c r="D5" s="14">
        <v>2019</v>
      </c>
      <c r="E5" s="14" t="s">
        <v>47</v>
      </c>
      <c r="F5" s="14" t="s">
        <v>25</v>
      </c>
      <c r="G5" s="14" t="s">
        <v>24</v>
      </c>
      <c r="H5" s="14">
        <v>5000</v>
      </c>
      <c r="I5" s="15">
        <v>44985</v>
      </c>
      <c r="J5" s="14"/>
      <c r="K5" s="16"/>
    </row>
    <row r="6" spans="1:11" ht="15.75" thickBot="1" x14ac:dyDescent="0.3">
      <c r="A6" s="33" t="s">
        <v>58</v>
      </c>
      <c r="B6" s="34"/>
      <c r="C6" s="34"/>
      <c r="D6" s="34"/>
      <c r="E6" s="34"/>
      <c r="F6" s="34"/>
      <c r="G6" s="34"/>
      <c r="H6" s="30">
        <f>SUBTOTAL(109,Table9[AMOUNT])</f>
        <v>20000</v>
      </c>
      <c r="I6" s="31"/>
      <c r="J6" s="31"/>
      <c r="K6" s="32"/>
    </row>
  </sheetData>
  <mergeCells count="1">
    <mergeCell ref="A6:G6"/>
  </mergeCells>
  <pageMargins left="0.7" right="0.7" top="0.75" bottom="0.75" header="0.3" footer="0.3"/>
  <pageSetup paperSize="9" scale="93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25</vt:i4>
      </vt:variant>
    </vt:vector>
  </HeadingPairs>
  <TitlesOfParts>
    <vt:vector size="49" baseType="lpstr">
      <vt:lpstr>BANJARAHILLS</vt:lpstr>
      <vt:lpstr>CGM HRD</vt:lpstr>
      <vt:lpstr>CGM-IPCC</vt:lpstr>
      <vt:lpstr>CYBERCITY</vt:lpstr>
      <vt:lpstr>GADWAL</vt:lpstr>
      <vt:lpstr>HABSIGUDA</vt:lpstr>
      <vt:lpstr>HYDERABAD CENTRAL</vt:lpstr>
      <vt:lpstr>HYDERABAD SOUTH</vt:lpstr>
      <vt:lpstr>MAHABOOBNAGAR</vt:lpstr>
      <vt:lpstr>MEDAK</vt:lpstr>
      <vt:lpstr>MEDCHAL</vt:lpstr>
      <vt:lpstr>NAGARKURNOOL</vt:lpstr>
      <vt:lpstr>NALGONDA</vt:lpstr>
      <vt:lpstr>RAJENDRANAGAR</vt:lpstr>
      <vt:lpstr>SANGAREDDY</vt:lpstr>
      <vt:lpstr>SAROORNAGAR</vt:lpstr>
      <vt:lpstr>SECUNDERABAD</vt:lpstr>
      <vt:lpstr>SIDDIPET</vt:lpstr>
      <vt:lpstr>SURYAPET</vt:lpstr>
      <vt:lpstr>VIKARABAD</vt:lpstr>
      <vt:lpstr>WANAPARTHY</vt:lpstr>
      <vt:lpstr>YADADRI</vt:lpstr>
      <vt:lpstr>PIVOT</vt:lpstr>
      <vt:lpstr>CONSOL-JAN&amp;FEB</vt:lpstr>
      <vt:lpstr>BANJARAHILLS!Print_Area</vt:lpstr>
      <vt:lpstr>'CGM HRD'!Print_Area</vt:lpstr>
      <vt:lpstr>'CGM-IPCC'!Print_Area</vt:lpstr>
      <vt:lpstr>'CONSOL-JAN&amp;FEB'!Print_Area</vt:lpstr>
      <vt:lpstr>CYBERCITY!Print_Area</vt:lpstr>
      <vt:lpstr>GADWAL!Print_Area</vt:lpstr>
      <vt:lpstr>HABSIGUDA!Print_Area</vt:lpstr>
      <vt:lpstr>'HYDERABAD CENTRAL'!Print_Area</vt:lpstr>
      <vt:lpstr>'HYDERABAD SOUTH'!Print_Area</vt:lpstr>
      <vt:lpstr>MAHABOOBNAGAR!Print_Area</vt:lpstr>
      <vt:lpstr>MEDAK!Print_Area</vt:lpstr>
      <vt:lpstr>MEDCHAL!Print_Area</vt:lpstr>
      <vt:lpstr>NAGARKURNOOL!Print_Area</vt:lpstr>
      <vt:lpstr>NALGONDA!Print_Area</vt:lpstr>
      <vt:lpstr>RAJENDRANAGAR!Print_Area</vt:lpstr>
      <vt:lpstr>SANGAREDDY!Print_Area</vt:lpstr>
      <vt:lpstr>SAROORNAGAR!Print_Area</vt:lpstr>
      <vt:lpstr>SECUNDERABAD!Print_Area</vt:lpstr>
      <vt:lpstr>SIDDIPET!Print_Area</vt:lpstr>
      <vt:lpstr>SURYAPET!Print_Area</vt:lpstr>
      <vt:lpstr>VIKARABAD!Print_Area</vt:lpstr>
      <vt:lpstr>WANAPARTHY!Print_Area</vt:lpstr>
      <vt:lpstr>YADADRI!Print_Area</vt:lpstr>
      <vt:lpstr>'CONSOL-JAN&amp;FEB'!Print_Titles</vt:lpstr>
      <vt:lpstr>CYBERCITY!Print_Titles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RAO</dc:creator>
  <cp:lastModifiedBy>Vinod Office</cp:lastModifiedBy>
  <cp:lastPrinted>2023-03-14T16:04:54Z</cp:lastPrinted>
  <dcterms:created xsi:type="dcterms:W3CDTF">2015-06-05T18:17:20Z</dcterms:created>
  <dcterms:modified xsi:type="dcterms:W3CDTF">2023-07-22T10:18:31Z</dcterms:modified>
</cp:coreProperties>
</file>