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760" tabRatio="884"/>
  </bookViews>
  <sheets>
    <sheet name="CONSOL-JUN and JUl-23" sheetId="1" r:id="rId1"/>
    <sheet name="BANJARAHILLS" sheetId="3" r:id="rId2"/>
    <sheet name="CGM PMM" sheetId="4" r:id="rId3"/>
    <sheet name="CGM REVENUE" sheetId="5" r:id="rId4"/>
    <sheet name="CGM-HRD" sheetId="6" r:id="rId5"/>
    <sheet name="CGM-IPC" sheetId="7" r:id="rId6"/>
    <sheet name="CGM-RURAL" sheetId="8" r:id="rId7"/>
    <sheet name="CYBERCITY" sheetId="9" r:id="rId8"/>
    <sheet name="HABSIGUDA" sheetId="10" r:id="rId9"/>
    <sheet name="HYDERABAD CENTRAL" sheetId="11" r:id="rId10"/>
    <sheet name="HYDERABAD SOUTH" sheetId="12" r:id="rId11"/>
    <sheet name="MAHABOOBNAGAR" sheetId="13" r:id="rId12"/>
    <sheet name="MEDAK" sheetId="14" r:id="rId13"/>
    <sheet name="MEDCHAL" sheetId="15" r:id="rId14"/>
    <sheet name="NAGARKURNOOL" sheetId="16" r:id="rId15"/>
    <sheet name="NALGONDA" sheetId="17" r:id="rId16"/>
    <sheet name="NARAYANAPET" sheetId="18" r:id="rId17"/>
    <sheet name="RAJENDRANAGAR" sheetId="19" r:id="rId18"/>
    <sheet name="SANGAREDDY" sheetId="20" r:id="rId19"/>
    <sheet name="SAROORNAGAR" sheetId="21" r:id="rId20"/>
    <sheet name="SECUNDERABAD" sheetId="22" r:id="rId21"/>
    <sheet name="SIDDIPET" sheetId="23" r:id="rId22"/>
    <sheet name="SURYAPET" sheetId="24" r:id="rId23"/>
    <sheet name="VIKARABAD" sheetId="25" r:id="rId24"/>
    <sheet name="YADADRI" sheetId="26" r:id="rId25"/>
    <sheet name="PIVOT" sheetId="2" state="hidden" r:id="rId26"/>
  </sheets>
  <definedNames>
    <definedName name="_xlnm._FilterDatabase" localSheetId="0" hidden="1">'CONSOL-JUN and JUl-23'!$A$1:$K$266</definedName>
    <definedName name="_xlnm.Print_Area" localSheetId="7">CYBERCITY!$A$1:$K$121</definedName>
    <definedName name="_xlnm.Print_Titles" localSheetId="7">CYBERCITY!$1:$1</definedName>
  </definedNames>
  <calcPr calcId="144525"/>
  <pivotCaches>
    <pivotCache cacheId="0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6" l="1"/>
  <c r="H4" i="25"/>
  <c r="H8" i="24"/>
  <c r="H10" i="23"/>
  <c r="A4" i="23"/>
  <c r="A5" i="23" s="1"/>
  <c r="A6" i="23" s="1"/>
  <c r="A7" i="23" s="1"/>
  <c r="A8" i="23" s="1"/>
  <c r="A9" i="23" s="1"/>
  <c r="A3" i="23"/>
  <c r="H11" i="22"/>
  <c r="A4" i="22"/>
  <c r="A5" i="22" s="1"/>
  <c r="A6" i="22" s="1"/>
  <c r="A7" i="22" s="1"/>
  <c r="A8" i="22" s="1"/>
  <c r="A9" i="22" s="1"/>
  <c r="A10" i="22" s="1"/>
  <c r="A3" i="22"/>
  <c r="H9" i="21"/>
  <c r="H7" i="20"/>
  <c r="A4" i="19"/>
  <c r="A5" i="19" s="1"/>
  <c r="A6" i="19" s="1"/>
  <c r="A7" i="19" s="1"/>
  <c r="A8" i="19" s="1"/>
  <c r="H9" i="19"/>
  <c r="H4" i="18"/>
  <c r="H13" i="17"/>
  <c r="A4" i="17"/>
  <c r="A5" i="17" s="1"/>
  <c r="A6" i="17" s="1"/>
  <c r="A7" i="17" s="1"/>
  <c r="A8" i="17" s="1"/>
  <c r="A9" i="17" s="1"/>
  <c r="A10" i="17" s="1"/>
  <c r="A11" i="17" s="1"/>
  <c r="A12" i="17" s="1"/>
  <c r="A3" i="17"/>
  <c r="H4" i="16"/>
  <c r="H15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3" i="15"/>
  <c r="H5" i="14"/>
  <c r="H5" i="13"/>
  <c r="H13" i="12"/>
  <c r="A4" i="12"/>
  <c r="A5" i="12" s="1"/>
  <c r="A6" i="12" s="1"/>
  <c r="A7" i="12" s="1"/>
  <c r="A8" i="12" s="1"/>
  <c r="A9" i="12" s="1"/>
  <c r="A10" i="12" s="1"/>
  <c r="A11" i="12" s="1"/>
  <c r="A12" i="12" s="1"/>
  <c r="A3" i="12"/>
  <c r="H10" i="11"/>
  <c r="A4" i="11"/>
  <c r="A5" i="11" s="1"/>
  <c r="A6" i="11" s="1"/>
  <c r="A7" i="11" s="1"/>
  <c r="A8" i="11" s="1"/>
  <c r="A9" i="11" s="1"/>
  <c r="A3" i="11"/>
  <c r="H7" i="10"/>
  <c r="H121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3" i="9"/>
  <c r="H3" i="8"/>
  <c r="H13" i="7"/>
  <c r="A4" i="7"/>
  <c r="A5" i="7" s="1"/>
  <c r="A6" i="7" s="1"/>
  <c r="A7" i="7" s="1"/>
  <c r="A8" i="7" s="1"/>
  <c r="A9" i="7" s="1"/>
  <c r="A10" i="7" s="1"/>
  <c r="A11" i="7" s="1"/>
  <c r="A12" i="7" s="1"/>
  <c r="A3" i="7"/>
  <c r="H11" i="6"/>
  <c r="A10" i="6"/>
  <c r="H3" i="5"/>
  <c r="H3" i="4"/>
  <c r="H18" i="3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3" i="3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3" i="1" l="1"/>
  <c r="A3" i="6"/>
  <c r="A4" i="6"/>
  <c r="A5" i="6" s="1"/>
  <c r="A6" i="6" s="1"/>
  <c r="A7" i="6" s="1"/>
  <c r="A8" i="6" s="1"/>
  <c r="A9" i="6" s="1"/>
  <c r="A3" i="19"/>
</calcChain>
</file>

<file path=xl/sharedStrings.xml><?xml version="1.0" encoding="utf-8"?>
<sst xmlns="http://schemas.openxmlformats.org/spreadsheetml/2006/main" count="2464" uniqueCount="66">
  <si>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</si>
  <si>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</si>
  <si>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</si>
  <si>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</si>
  <si>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</si>
  <si>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</si>
  <si>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</si>
  <si>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</si>
  <si>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</si>
  <si>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</si>
  <si>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</si>
  <si>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WP</t>
  </si>
  <si>
    <t>SECUNDERABAD</t>
  </si>
  <si>
    <t>HYDERABAD CENTRAL</t>
  </si>
  <si>
    <t>NALGONDA</t>
  </si>
  <si>
    <t>MEDCHAL</t>
  </si>
  <si>
    <t>BANJARAHILLS</t>
  </si>
  <si>
    <t>HYDERABAD SOUTH</t>
  </si>
  <si>
    <t>CYBERCITY</t>
  </si>
  <si>
    <t>RAJENDRANAGAR</t>
  </si>
  <si>
    <t>SAROORNAGAR</t>
  </si>
  <si>
    <t>COUNTER</t>
  </si>
  <si>
    <t>VACATE</t>
  </si>
  <si>
    <t>CC</t>
  </si>
  <si>
    <t>SIDDIPET</t>
  </si>
  <si>
    <t>HABSIGUDA</t>
  </si>
  <si>
    <t>SANGAREDDY</t>
  </si>
  <si>
    <t>NAGARKURNOOL</t>
  </si>
  <si>
    <t>DISPOSED</t>
  </si>
  <si>
    <t>DISPOSED AT ADMISSION</t>
  </si>
  <si>
    <t>SURYAPET</t>
  </si>
  <si>
    <t>WA</t>
  </si>
  <si>
    <t>JUN</t>
  </si>
  <si>
    <t>CGM-HRD</t>
  </si>
  <si>
    <t>CGM-IPC</t>
  </si>
  <si>
    <t>CGM-RURAL</t>
  </si>
  <si>
    <t>NARAYANAPET</t>
  </si>
  <si>
    <t>CCCA</t>
  </si>
  <si>
    <t xml:space="preserve">WP </t>
  </si>
  <si>
    <t xml:space="preserve">CC </t>
  </si>
  <si>
    <t>ADDL COUNTER</t>
  </si>
  <si>
    <t>CGM PMM</t>
  </si>
  <si>
    <t>MEDAK</t>
  </si>
  <si>
    <t>YADADRI</t>
  </si>
  <si>
    <t>MISC</t>
  </si>
  <si>
    <t>WRIT APPEAL</t>
  </si>
  <si>
    <t>CAVEAT</t>
  </si>
  <si>
    <t>CH. SHANKARAIAH</t>
  </si>
  <si>
    <t xml:space="preserve"> COMMERCIAL ORIGINAL SUIT</t>
  </si>
  <si>
    <t>CGM REVENUE</t>
  </si>
  <si>
    <t>Sri. Pabbathireddy Venkat Reddy</t>
  </si>
  <si>
    <t>Letter</t>
  </si>
  <si>
    <t xml:space="preserve">Smt. M. Seethamma </t>
  </si>
  <si>
    <t xml:space="preserve"> Mr. Edla Rajesham</t>
  </si>
  <si>
    <t>Opinion</t>
  </si>
  <si>
    <t>CCCA 201</t>
  </si>
  <si>
    <t>JUL</t>
  </si>
  <si>
    <t>MAHABOOBNAGAR</t>
  </si>
  <si>
    <t>VIKARABAD</t>
  </si>
  <si>
    <t>POOLA RAVI KISHORE</t>
  </si>
  <si>
    <t xml:space="preserve">Mr. Shahyar Ali Khan   </t>
  </si>
  <si>
    <t xml:space="preserve"> BUTTI VEERAKARNA</t>
  </si>
  <si>
    <t>Row Labels</t>
  </si>
  <si>
    <t>Grand Total</t>
  </si>
  <si>
    <t>Count of AMOUNT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</si>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</sst>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9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2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5" fillId="2" borderId="10" xfId="0" applyFont="1" applyFill="1" applyBorder="1" applyAlignment="1">
      <alignment horizontal="center"/>
    </xf>
    <xf numFmtId="0" fontId="0" fillId="2" borderId="19" xfId="0" applyFill="1" applyBorder="1"/>
    <xf numFmtId="0" fontId="0" fillId="2" borderId="2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</cellXfs>
  <cellStyles count="3">
    <cellStyle name="Normal" xfId="0" builtinId="0"/>
    <cellStyle name="Normal 3" xfId="1"/>
    <cellStyle name="Normal 9" xfId="2"/>
  </cellStyles>
  <dxfs count="400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medium">
          <color indexed="64"/>
        </top>
        <bottom style="medium">
          <color indexed="64"/>
        </bottom>
        <vertical style="thin">
          <color auto="1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  <vertical style="thin">
          <color auto="1"/>
        </vertical>
        <horizontal style="medium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  <vertical style="thin">
          <color auto="1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  <vertical style="thin">
          <color auto="1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  <vertical style="thin">
          <color auto="1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  <vertical style="thin">
          <color auto="1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  <vertical style="thin">
          <color auto="1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  <vertical style="thin">
          <color auto="1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  <vertical style="thin">
          <color auto="1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  <vertical style="thin">
          <color auto="1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medium">
          <color indexed="64"/>
        </top>
        <bottom style="medium">
          <color indexed="64"/>
        </bottom>
        <vertical style="thin">
          <color auto="1"/>
        </vertical>
        <horizontal style="medium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medium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od Office" refreshedDate="45150.779090509262" createdVersion="4" refreshedVersion="4" minRefreshableVersion="3" recordCount="265">
  <cacheSource type="worksheet">
    <worksheetSource ref="A1:K266" sheet="CONSOL-JUN and JUl-23"/>
  </cacheSource>
  <cacheFields count="11">
    <cacheField name="S.NO" numFmtId="0">
      <sharedItems containsSemiMixedTypes="0" containsString="0" containsNumber="1" containsInteger="1" minValue="1" maxValue="265"/>
    </cacheField>
    <cacheField name="CASE " numFmtId="0">
      <sharedItems/>
    </cacheField>
    <cacheField name="CASE NO" numFmtId="0">
      <sharedItems containsMixedTypes="1" containsNumber="1" containsInteger="1" minValue="47" maxValue="46036"/>
    </cacheField>
    <cacheField name="YEAR" numFmtId="0">
      <sharedItems containsString="0" containsBlank="1" containsNumber="1" containsInteger="1" minValue="2003" maxValue="2023"/>
    </cacheField>
    <cacheField name="MONTH" numFmtId="0">
      <sharedItems/>
    </cacheField>
    <cacheField name="CASE TYPE" numFmtId="0">
      <sharedItems/>
    </cacheField>
    <cacheField name="SECTION" numFmtId="0">
      <sharedItems count="24">
        <s v="SURYAPET"/>
        <s v="CGM-HRD"/>
        <s v="SAROORNAGAR"/>
        <s v="NALGONDA"/>
        <s v="SIDDIPET"/>
        <s v="SANGAREDDY"/>
        <s v="BANJARAHILLS"/>
        <s v="SECUNDERABAD"/>
        <s v="MEDCHAL"/>
        <s v="CGM-IPC"/>
        <s v="CGM PMM"/>
        <s v="RAJENDRANAGAR"/>
        <s v="HYDERABAD SOUTH"/>
        <s v="HYDERABAD CENTRAL"/>
        <s v="YADADRI"/>
        <s v="CYBERCITY"/>
        <s v="NAGARKURNOOL"/>
        <s v="MEDAK"/>
        <s v="HABSIGUDA"/>
        <s v="CGM-RURAL"/>
        <s v="NARAYANAPET"/>
        <s v="MAHABOOBNAGAR"/>
        <s v="VIKARABAD"/>
        <s v="CGM REVENUE"/>
      </sharedItems>
    </cacheField>
    <cacheField name="AMOUNT" numFmtId="0">
      <sharedItems containsSemiMixedTypes="0" containsString="0" containsNumber="1" containsInteger="1" minValue="2000" maxValue="10000"/>
    </cacheField>
    <cacheField name="BILL DATE" numFmtId="15">
      <sharedItems containsSemiMixedTypes="0" containsNonDate="0" containsDate="1" containsString="0" minDate="2023-06-30T00:00:00" maxDate="2023-08-01T00:00:00"/>
    </cacheField>
    <cacheField name="SANCTION NO. &amp; DT" numFmtId="0">
      <sharedItems containsNonDate="0" containsString="0" containsBlank="1"/>
    </cacheField>
    <cacheField name="PAYMENT DETAILS (CHEQUE/RTGS &amp; DATE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5">
  <r>
    <n v="1"/>
    <s v="WP"/>
    <n v="20732"/>
    <n v="2007"/>
    <s v="JUN"/>
    <s v="DISPOSED"/>
    <x v="0"/>
    <n v="5000"/>
    <d v="2023-06-30T00:00:00"/>
    <m/>
    <m/>
  </r>
  <r>
    <n v="2"/>
    <s v="WP"/>
    <n v="24275"/>
    <n v="2007"/>
    <s v="JUN"/>
    <s v="DISPOSED"/>
    <x v="1"/>
    <n v="5000"/>
    <d v="2023-06-30T00:00:00"/>
    <m/>
    <m/>
  </r>
  <r>
    <n v="3"/>
    <s v="WP"/>
    <n v="3579"/>
    <n v="2008"/>
    <s v="JUN"/>
    <s v="DISPOSED"/>
    <x v="2"/>
    <n v="5000"/>
    <d v="2023-06-30T00:00:00"/>
    <m/>
    <m/>
  </r>
  <r>
    <n v="4"/>
    <s v="WP"/>
    <n v="1617"/>
    <n v="2010"/>
    <s v="JUN"/>
    <s v="DISPOSED"/>
    <x v="3"/>
    <n v="5000"/>
    <d v="2023-06-30T00:00:00"/>
    <m/>
    <m/>
  </r>
  <r>
    <n v="5"/>
    <s v="WP"/>
    <n v="8414"/>
    <n v="2011"/>
    <s v="JUN"/>
    <s v="DISPOSED"/>
    <x v="1"/>
    <n v="5000"/>
    <d v="2023-06-30T00:00:00"/>
    <m/>
    <m/>
  </r>
  <r>
    <n v="6"/>
    <s v="WP"/>
    <n v="29641"/>
    <n v="2011"/>
    <s v="JUN"/>
    <s v="DISPOSED"/>
    <x v="3"/>
    <n v="5000"/>
    <d v="2023-06-30T00:00:00"/>
    <m/>
    <m/>
  </r>
  <r>
    <n v="7"/>
    <s v="WP"/>
    <n v="33304"/>
    <n v="2011"/>
    <s v="JUN"/>
    <s v="DISPOSED"/>
    <x v="4"/>
    <n v="5000"/>
    <d v="2023-06-30T00:00:00"/>
    <m/>
    <m/>
  </r>
  <r>
    <n v="8"/>
    <s v="WP"/>
    <n v="39436"/>
    <n v="2012"/>
    <s v="JUN"/>
    <s v="DISPOSED"/>
    <x v="0"/>
    <n v="5000"/>
    <d v="2023-06-30T00:00:00"/>
    <m/>
    <m/>
  </r>
  <r>
    <n v="9"/>
    <s v="CC"/>
    <n v="553"/>
    <n v="2013"/>
    <s v="JUN"/>
    <s v="DISPOSED"/>
    <x v="1"/>
    <n v="5000"/>
    <d v="2023-06-30T00:00:00"/>
    <m/>
    <m/>
  </r>
  <r>
    <n v="10"/>
    <s v="WP"/>
    <n v="30937"/>
    <n v="2014"/>
    <s v="JUN"/>
    <s v="COUNTER"/>
    <x v="5"/>
    <n v="10000"/>
    <d v="2023-06-30T00:00:00"/>
    <m/>
    <m/>
  </r>
  <r>
    <n v="11"/>
    <s v="WP"/>
    <n v="39176"/>
    <n v="2016"/>
    <s v="JUN"/>
    <s v="DISPOSED"/>
    <x v="6"/>
    <n v="5000"/>
    <d v="2023-06-30T00:00:00"/>
    <m/>
    <m/>
  </r>
  <r>
    <n v="12"/>
    <s v="WP"/>
    <n v="44214"/>
    <n v="2016"/>
    <s v="JUN"/>
    <s v="DISPOSED"/>
    <x v="7"/>
    <n v="5000"/>
    <d v="2023-06-30T00:00:00"/>
    <m/>
    <m/>
  </r>
  <r>
    <n v="13"/>
    <s v="WP"/>
    <n v="896"/>
    <n v="2018"/>
    <s v="JUN"/>
    <s v="ADDL COUNTER"/>
    <x v="8"/>
    <n v="10000"/>
    <d v="2023-06-30T00:00:00"/>
    <m/>
    <m/>
  </r>
  <r>
    <n v="14"/>
    <s v="CC"/>
    <n v="1531"/>
    <n v="2021"/>
    <s v="JUN"/>
    <s v="DISPOSED"/>
    <x v="0"/>
    <n v="5000"/>
    <d v="2023-06-30T00:00:00"/>
    <m/>
    <m/>
  </r>
  <r>
    <n v="15"/>
    <s v="WP"/>
    <n v="5158"/>
    <n v="2021"/>
    <s v="JUN"/>
    <s v="DISPOSED"/>
    <x v="1"/>
    <n v="5000"/>
    <d v="2023-06-30T00:00:00"/>
    <m/>
    <m/>
  </r>
  <r>
    <n v="16"/>
    <s v="WP"/>
    <n v="20883"/>
    <n v="2021"/>
    <s v="JUN"/>
    <s v="DISPOSED"/>
    <x v="9"/>
    <n v="5000"/>
    <d v="2023-06-30T00:00:00"/>
    <m/>
    <m/>
  </r>
  <r>
    <n v="17"/>
    <s v="CCCA"/>
    <n v="47"/>
    <n v="2022"/>
    <s v="JUN"/>
    <s v="VACATE"/>
    <x v="10"/>
    <n v="10000"/>
    <d v="2023-06-30T00:00:00"/>
    <m/>
    <m/>
  </r>
  <r>
    <n v="18"/>
    <s v="WP"/>
    <n v="42000"/>
    <n v="2022"/>
    <s v="JUN"/>
    <s v="DISPOSED"/>
    <x v="11"/>
    <n v="5000"/>
    <d v="2023-06-30T00:00:00"/>
    <m/>
    <m/>
  </r>
  <r>
    <n v="19"/>
    <s v="WP"/>
    <n v="42192"/>
    <n v="2022"/>
    <s v="JUN"/>
    <s v="DISPOSED"/>
    <x v="11"/>
    <n v="5000"/>
    <d v="2023-06-30T00:00:00"/>
    <m/>
    <m/>
  </r>
  <r>
    <n v="20"/>
    <s v="WP"/>
    <n v="42195"/>
    <n v="2022"/>
    <s v="JUN"/>
    <s v="DISPOSED"/>
    <x v="11"/>
    <n v="5000"/>
    <d v="2023-06-30T00:00:00"/>
    <m/>
    <m/>
  </r>
  <r>
    <n v="21"/>
    <s v="WP"/>
    <n v="42271"/>
    <n v="2022"/>
    <s v="JUN"/>
    <s v="DISPOSED"/>
    <x v="11"/>
    <n v="5000"/>
    <d v="2023-06-30T00:00:00"/>
    <m/>
    <m/>
  </r>
  <r>
    <n v="22"/>
    <s v="WP"/>
    <n v="42350"/>
    <n v="2022"/>
    <s v="JUN"/>
    <s v="DISPOSED"/>
    <x v="11"/>
    <n v="5000"/>
    <d v="2023-06-30T00:00:00"/>
    <m/>
    <m/>
  </r>
  <r>
    <n v="23"/>
    <s v="WP"/>
    <n v="46036"/>
    <n v="2022"/>
    <s v="JUN"/>
    <s v="DISPOSED"/>
    <x v="3"/>
    <n v="5000"/>
    <d v="2023-06-30T00:00:00"/>
    <m/>
    <m/>
  </r>
  <r>
    <n v="24"/>
    <s v="WP"/>
    <n v="458"/>
    <n v="2023"/>
    <s v="JUN"/>
    <s v="DISPOSED AT ADMISSION"/>
    <x v="12"/>
    <n v="2500"/>
    <d v="2023-06-30T00:00:00"/>
    <m/>
    <m/>
  </r>
  <r>
    <n v="25"/>
    <s v="WP"/>
    <n v="459"/>
    <n v="2023"/>
    <s v="JUN"/>
    <s v="DISPOSED AT ADMISSION"/>
    <x v="12"/>
    <n v="2500"/>
    <d v="2023-06-30T00:00:00"/>
    <m/>
    <m/>
  </r>
  <r>
    <n v="26"/>
    <s v="WA"/>
    <n v="542"/>
    <n v="2023"/>
    <s v="JUN"/>
    <s v="DISPOSED AT ADMISSION"/>
    <x v="13"/>
    <n v="2500"/>
    <d v="2023-06-30T00:00:00"/>
    <m/>
    <m/>
  </r>
  <r>
    <n v="27"/>
    <s v="CC "/>
    <n v="913"/>
    <n v="2023"/>
    <s v="JUN"/>
    <s v="COUNTER"/>
    <x v="0"/>
    <n v="10000"/>
    <d v="2023-06-30T00:00:00"/>
    <m/>
    <m/>
  </r>
  <r>
    <n v="28"/>
    <s v="WP"/>
    <n v="2016"/>
    <n v="2023"/>
    <s v="JUN"/>
    <s v="DISPOSED AT ADMISSION"/>
    <x v="7"/>
    <n v="2500"/>
    <d v="2023-06-30T00:00:00"/>
    <m/>
    <m/>
  </r>
  <r>
    <n v="29"/>
    <s v="WP"/>
    <n v="4989"/>
    <n v="2023"/>
    <s v="JUN"/>
    <s v="DISPOSED AT ADMISSION"/>
    <x v="11"/>
    <n v="2500"/>
    <d v="2023-06-30T00:00:00"/>
    <m/>
    <m/>
  </r>
  <r>
    <n v="30"/>
    <s v="WP"/>
    <n v="6423"/>
    <n v="2023"/>
    <s v="JUN"/>
    <s v="COUNTER"/>
    <x v="14"/>
    <n v="10000"/>
    <d v="2023-06-30T00:00:00"/>
    <m/>
    <m/>
  </r>
  <r>
    <n v="31"/>
    <s v="WP"/>
    <n v="7505"/>
    <n v="2023"/>
    <s v="JUN"/>
    <s v="DISPOSED AT ADMISSION"/>
    <x v="7"/>
    <n v="2500"/>
    <d v="2023-06-30T00:00:00"/>
    <m/>
    <m/>
  </r>
  <r>
    <n v="32"/>
    <s v="WP"/>
    <n v="8196"/>
    <n v="2023"/>
    <s v="JUN"/>
    <s v="COUNTER"/>
    <x v="15"/>
    <n v="10000"/>
    <d v="2023-06-30T00:00:00"/>
    <m/>
    <m/>
  </r>
  <r>
    <n v="33"/>
    <s v="WP "/>
    <n v="8729"/>
    <n v="2023"/>
    <s v="JUN"/>
    <s v="COUNTER"/>
    <x v="0"/>
    <n v="10000"/>
    <d v="2023-06-30T00:00:00"/>
    <m/>
    <m/>
  </r>
  <r>
    <n v="34"/>
    <s v="WP"/>
    <n v="8813"/>
    <n v="2023"/>
    <s v="JUN"/>
    <s v="VACATE"/>
    <x v="8"/>
    <n v="10000"/>
    <d v="2023-06-30T00:00:00"/>
    <m/>
    <m/>
  </r>
  <r>
    <n v="35"/>
    <s v="WP"/>
    <n v="8881"/>
    <n v="2023"/>
    <s v="JUN"/>
    <s v="VACATE"/>
    <x v="9"/>
    <n v="10000"/>
    <d v="2023-06-30T00:00:00"/>
    <m/>
    <m/>
  </r>
  <r>
    <n v="36"/>
    <s v="WP "/>
    <n v="8892"/>
    <n v="2023"/>
    <s v="JUN"/>
    <s v="VACATE"/>
    <x v="9"/>
    <n v="10000"/>
    <d v="2023-06-30T00:00:00"/>
    <m/>
    <m/>
  </r>
  <r>
    <n v="37"/>
    <s v="WP"/>
    <n v="8989"/>
    <n v="2023"/>
    <s v="JUN"/>
    <s v="COUNTER"/>
    <x v="16"/>
    <n v="10000"/>
    <d v="2023-06-30T00:00:00"/>
    <m/>
    <m/>
  </r>
  <r>
    <n v="38"/>
    <s v="WP"/>
    <n v="9184"/>
    <n v="2023"/>
    <s v="JUN"/>
    <s v="VACATE"/>
    <x v="8"/>
    <n v="10000"/>
    <d v="2023-06-30T00:00:00"/>
    <m/>
    <m/>
  </r>
  <r>
    <n v="39"/>
    <s v="WP"/>
    <n v="10442"/>
    <n v="2023"/>
    <s v="JUN"/>
    <s v="COUNTER"/>
    <x v="9"/>
    <n v="10000"/>
    <d v="2023-06-30T00:00:00"/>
    <m/>
    <m/>
  </r>
  <r>
    <n v="40"/>
    <s v="WP"/>
    <n v="10554"/>
    <n v="2023"/>
    <s v="JUN"/>
    <s v="VACATE"/>
    <x v="16"/>
    <n v="10000"/>
    <d v="2023-06-30T00:00:00"/>
    <m/>
    <m/>
  </r>
  <r>
    <n v="41"/>
    <s v="WP"/>
    <n v="10962"/>
    <n v="2023"/>
    <s v="JUN"/>
    <s v="COUNTER"/>
    <x v="12"/>
    <n v="10000"/>
    <d v="2023-06-30T00:00:00"/>
    <m/>
    <m/>
  </r>
  <r>
    <n v="42"/>
    <s v="WP"/>
    <n v="11119"/>
    <n v="2023"/>
    <s v="JUN"/>
    <s v="VACATE"/>
    <x v="17"/>
    <n v="10000"/>
    <d v="2023-06-30T00:00:00"/>
    <m/>
    <m/>
  </r>
  <r>
    <n v="43"/>
    <s v="WP"/>
    <n v="11318"/>
    <n v="2023"/>
    <s v="JUN"/>
    <s v="COUNTER"/>
    <x v="6"/>
    <n v="10000"/>
    <d v="2023-06-30T00:00:00"/>
    <m/>
    <m/>
  </r>
  <r>
    <n v="44"/>
    <s v="WP"/>
    <n v="11538"/>
    <n v="2023"/>
    <s v="JUN"/>
    <s v="COUNTER"/>
    <x v="12"/>
    <n v="10000"/>
    <d v="2023-06-30T00:00:00"/>
    <m/>
    <m/>
  </r>
  <r>
    <n v="45"/>
    <s v="WP"/>
    <n v="11733"/>
    <n v="2023"/>
    <s v="JUN"/>
    <s v="VACATE"/>
    <x v="5"/>
    <n v="10000"/>
    <d v="2023-06-30T00:00:00"/>
    <m/>
    <m/>
  </r>
  <r>
    <n v="46"/>
    <s v="WP"/>
    <n v="11896"/>
    <n v="2023"/>
    <s v="JUN"/>
    <s v="VACATE"/>
    <x v="12"/>
    <n v="10000"/>
    <d v="2023-06-30T00:00:00"/>
    <m/>
    <m/>
  </r>
  <r>
    <n v="47"/>
    <s v="WP"/>
    <n v="12281"/>
    <n v="2023"/>
    <s v="JUN"/>
    <s v="COUNTER"/>
    <x v="18"/>
    <n v="10000"/>
    <d v="2023-06-30T00:00:00"/>
    <m/>
    <m/>
  </r>
  <r>
    <n v="48"/>
    <s v="WP"/>
    <n v="12491"/>
    <n v="2023"/>
    <s v="JUN"/>
    <s v="VACATE"/>
    <x v="3"/>
    <n v="10000"/>
    <d v="2023-06-30T00:00:00"/>
    <m/>
    <m/>
  </r>
  <r>
    <n v="49"/>
    <s v="WP"/>
    <n v="12946"/>
    <n v="2023"/>
    <s v="JUN"/>
    <s v="DISPOSED AT ADMISSION"/>
    <x v="6"/>
    <n v="2500"/>
    <d v="2023-06-30T00:00:00"/>
    <m/>
    <m/>
  </r>
  <r>
    <n v="50"/>
    <s v="WP"/>
    <n v="12957"/>
    <n v="2023"/>
    <s v="JUN"/>
    <s v="COUNTER"/>
    <x v="8"/>
    <n v="10000"/>
    <d v="2023-06-30T00:00:00"/>
    <m/>
    <m/>
  </r>
  <r>
    <n v="51"/>
    <s v="WP"/>
    <n v="13730"/>
    <n v="2023"/>
    <s v="JUN"/>
    <s v="DISPOSED AT ADMISSION"/>
    <x v="11"/>
    <n v="2500"/>
    <d v="2023-06-30T00:00:00"/>
    <m/>
    <m/>
  </r>
  <r>
    <n v="52"/>
    <s v="WP"/>
    <n v="13733"/>
    <n v="2023"/>
    <s v="JUN"/>
    <s v="DISPOSED AT ADMISSION"/>
    <x v="18"/>
    <n v="2500"/>
    <d v="2023-06-30T00:00:00"/>
    <m/>
    <m/>
  </r>
  <r>
    <n v="53"/>
    <s v="WP"/>
    <n v="13736"/>
    <n v="2023"/>
    <s v="JUN"/>
    <s v="DISPOSED AT ADMISSION"/>
    <x v="2"/>
    <n v="2500"/>
    <d v="2023-06-30T00:00:00"/>
    <m/>
    <m/>
  </r>
  <r>
    <n v="54"/>
    <s v="WP"/>
    <n v="13739"/>
    <n v="2023"/>
    <s v="JUN"/>
    <s v="DISPOSED AT ADMISSION"/>
    <x v="9"/>
    <n v="2500"/>
    <d v="2023-06-30T00:00:00"/>
    <m/>
    <m/>
  </r>
  <r>
    <n v="55"/>
    <s v="WP"/>
    <n v="13740"/>
    <n v="2023"/>
    <s v="JUN"/>
    <s v="DISPOSED AT ADMISSION"/>
    <x v="2"/>
    <n v="2500"/>
    <d v="2023-06-30T00:00:00"/>
    <m/>
    <m/>
  </r>
  <r>
    <n v="56"/>
    <s v="WP"/>
    <n v="13771"/>
    <n v="2023"/>
    <s v="JUN"/>
    <s v="DISPOSED AT ADMISSION"/>
    <x v="9"/>
    <n v="2500"/>
    <d v="2023-06-30T00:00:00"/>
    <m/>
    <m/>
  </r>
  <r>
    <n v="57"/>
    <s v="WP"/>
    <n v="13778"/>
    <n v="2023"/>
    <s v="JUN"/>
    <s v="DISPOSED AT ADMISSION"/>
    <x v="9"/>
    <n v="2500"/>
    <d v="2023-06-30T00:00:00"/>
    <m/>
    <m/>
  </r>
  <r>
    <n v="58"/>
    <s v="WP"/>
    <n v="13991"/>
    <n v="2023"/>
    <s v="JUN"/>
    <s v="DISPOSED AT ADMISSION"/>
    <x v="6"/>
    <n v="2500"/>
    <d v="2023-06-30T00:00:00"/>
    <m/>
    <m/>
  </r>
  <r>
    <n v="59"/>
    <s v="WP"/>
    <n v="14150"/>
    <n v="2023"/>
    <s v="JUN"/>
    <s v="DISPOSED AT ADMISSION"/>
    <x v="18"/>
    <n v="2500"/>
    <d v="2023-06-30T00:00:00"/>
    <m/>
    <m/>
  </r>
  <r>
    <n v="60"/>
    <s v="WP"/>
    <n v="14192"/>
    <n v="2023"/>
    <s v="JUN"/>
    <s v="DISPOSED AT ADMISSION"/>
    <x v="2"/>
    <n v="2500"/>
    <d v="2023-06-30T00:00:00"/>
    <m/>
    <m/>
  </r>
  <r>
    <n v="61"/>
    <s v="WP"/>
    <n v="14225"/>
    <n v="2023"/>
    <s v="JUN"/>
    <s v="DISPOSED AT ADMISSION"/>
    <x v="6"/>
    <n v="2500"/>
    <d v="2023-06-30T00:00:00"/>
    <m/>
    <m/>
  </r>
  <r>
    <n v="62"/>
    <s v="WP"/>
    <n v="14232"/>
    <n v="2023"/>
    <s v="JUN"/>
    <s v="DISPOSED AT ADMISSION"/>
    <x v="15"/>
    <n v="2500"/>
    <d v="2023-06-30T00:00:00"/>
    <m/>
    <m/>
  </r>
  <r>
    <n v="63"/>
    <s v="WP"/>
    <n v="14319"/>
    <n v="2023"/>
    <s v="JUN"/>
    <s v="DISPOSED AT ADMISSION"/>
    <x v="6"/>
    <n v="2500"/>
    <d v="2023-06-30T00:00:00"/>
    <m/>
    <m/>
  </r>
  <r>
    <n v="64"/>
    <s v="WP"/>
    <n v="14322"/>
    <n v="2023"/>
    <s v="JUN"/>
    <s v="DISPOSED AT ADMISSION"/>
    <x v="13"/>
    <n v="2500"/>
    <d v="2023-06-30T00:00:00"/>
    <m/>
    <m/>
  </r>
  <r>
    <n v="65"/>
    <s v="WP"/>
    <n v="14476"/>
    <n v="2023"/>
    <s v="JUN"/>
    <s v="DISPOSED AT ADMISSION"/>
    <x v="6"/>
    <n v="2500"/>
    <d v="2023-06-30T00:00:00"/>
    <m/>
    <m/>
  </r>
  <r>
    <n v="66"/>
    <s v="WP"/>
    <n v="14481"/>
    <n v="2023"/>
    <s v="JUN"/>
    <s v="DISPOSED AT ADMISSION"/>
    <x v="15"/>
    <n v="2500"/>
    <d v="2023-06-30T00:00:00"/>
    <m/>
    <m/>
  </r>
  <r>
    <n v="67"/>
    <s v="WP"/>
    <n v="14502"/>
    <n v="2023"/>
    <s v="JUN"/>
    <s v="DISPOSED AT ADMISSION"/>
    <x v="15"/>
    <n v="2500"/>
    <d v="2023-06-30T00:00:00"/>
    <m/>
    <m/>
  </r>
  <r>
    <n v="68"/>
    <s v="WP"/>
    <n v="14613"/>
    <n v="2023"/>
    <s v="JUN"/>
    <s v="DISPOSED AT ADMISSION"/>
    <x v="15"/>
    <n v="2500"/>
    <d v="2023-06-30T00:00:00"/>
    <m/>
    <m/>
  </r>
  <r>
    <n v="69"/>
    <s v="WP"/>
    <n v="14625"/>
    <n v="2023"/>
    <s v="JUN"/>
    <s v="DISPOSED AT ADMISSION"/>
    <x v="15"/>
    <n v="2500"/>
    <d v="2023-06-30T00:00:00"/>
    <m/>
    <m/>
  </r>
  <r>
    <n v="70"/>
    <s v="WP"/>
    <n v="14632"/>
    <n v="2023"/>
    <s v="JUN"/>
    <s v="DISPOSED AT ADMISSION"/>
    <x v="2"/>
    <n v="2500"/>
    <d v="2023-06-30T00:00:00"/>
    <m/>
    <m/>
  </r>
  <r>
    <n v="71"/>
    <s v="WP"/>
    <n v="14648"/>
    <n v="2023"/>
    <s v="JUN"/>
    <s v="DISPOSED AT ADMISSION"/>
    <x v="19"/>
    <n v="2500"/>
    <d v="2023-06-30T00:00:00"/>
    <m/>
    <m/>
  </r>
  <r>
    <n v="72"/>
    <s v="WP"/>
    <n v="14669"/>
    <n v="2023"/>
    <s v="JUN"/>
    <s v="DISPOSED AT ADMISSION"/>
    <x v="8"/>
    <n v="2500"/>
    <d v="2023-06-30T00:00:00"/>
    <m/>
    <m/>
  </r>
  <r>
    <n v="73"/>
    <s v="WP"/>
    <n v="14674"/>
    <n v="2023"/>
    <s v="JUN"/>
    <s v="DISPOSED AT ADMISSION"/>
    <x v="4"/>
    <n v="2500"/>
    <d v="2023-06-30T00:00:00"/>
    <m/>
    <m/>
  </r>
  <r>
    <n v="74"/>
    <s v="WP"/>
    <n v="14716"/>
    <n v="2023"/>
    <s v="JUN"/>
    <s v="DISPOSED AT ADMISSION"/>
    <x v="15"/>
    <n v="2500"/>
    <d v="2023-06-30T00:00:00"/>
    <m/>
    <m/>
  </r>
  <r>
    <n v="75"/>
    <s v="WP"/>
    <n v="14758"/>
    <n v="2023"/>
    <s v="JUN"/>
    <s v="DISPOSED AT ADMISSION"/>
    <x v="15"/>
    <n v="2500"/>
    <d v="2023-06-30T00:00:00"/>
    <m/>
    <m/>
  </r>
  <r>
    <n v="76"/>
    <s v="WP"/>
    <n v="14774"/>
    <n v="2023"/>
    <s v="JUN"/>
    <s v="DISPOSED AT ADMISSION"/>
    <x v="6"/>
    <n v="2500"/>
    <d v="2023-06-30T00:00:00"/>
    <m/>
    <m/>
  </r>
  <r>
    <n v="77"/>
    <s v="WP"/>
    <n v="14808"/>
    <n v="2023"/>
    <s v="JUN"/>
    <s v="DISPOSED AT ADMISSION"/>
    <x v="2"/>
    <n v="2500"/>
    <d v="2023-06-30T00:00:00"/>
    <m/>
    <m/>
  </r>
  <r>
    <n v="78"/>
    <s v="WP"/>
    <n v="14812"/>
    <n v="2023"/>
    <s v="JUN"/>
    <s v="DISPOSED AT ADMISSION"/>
    <x v="15"/>
    <n v="2500"/>
    <d v="2023-06-30T00:00:00"/>
    <m/>
    <m/>
  </r>
  <r>
    <n v="79"/>
    <s v="WP"/>
    <n v="14813"/>
    <n v="2023"/>
    <s v="JUN"/>
    <s v="DISPOSED AT ADMISSION"/>
    <x v="15"/>
    <n v="2500"/>
    <d v="2023-06-30T00:00:00"/>
    <m/>
    <m/>
  </r>
  <r>
    <n v="80"/>
    <s v="WP"/>
    <n v="14817"/>
    <n v="2023"/>
    <s v="JUN"/>
    <s v="DISPOSED AT ADMISSION"/>
    <x v="15"/>
    <n v="2500"/>
    <d v="2023-06-30T00:00:00"/>
    <m/>
    <m/>
  </r>
  <r>
    <n v="81"/>
    <s v="WP"/>
    <n v="14821"/>
    <n v="2023"/>
    <s v="JUN"/>
    <s v="DISPOSED AT ADMISSION"/>
    <x v="15"/>
    <n v="2500"/>
    <d v="2023-06-30T00:00:00"/>
    <m/>
    <m/>
  </r>
  <r>
    <n v="82"/>
    <s v="WP"/>
    <n v="14824"/>
    <n v="2023"/>
    <s v="JUN"/>
    <s v="DISPOSED AT ADMISSION"/>
    <x v="15"/>
    <n v="2500"/>
    <d v="2023-06-30T00:00:00"/>
    <m/>
    <m/>
  </r>
  <r>
    <n v="83"/>
    <s v="WP"/>
    <n v="14836"/>
    <n v="2023"/>
    <s v="JUN"/>
    <s v="DISPOSED AT ADMISSION"/>
    <x v="15"/>
    <n v="2500"/>
    <d v="2023-06-30T00:00:00"/>
    <m/>
    <m/>
  </r>
  <r>
    <n v="84"/>
    <s v="WP"/>
    <n v="14840"/>
    <n v="2023"/>
    <s v="JUN"/>
    <s v="DISPOSED AT ADMISSION"/>
    <x v="8"/>
    <n v="2500"/>
    <d v="2023-06-30T00:00:00"/>
    <m/>
    <m/>
  </r>
  <r>
    <n v="85"/>
    <s v="WP"/>
    <n v="14841"/>
    <n v="2023"/>
    <s v="JUN"/>
    <s v="DISPOSED AT ADMISSION"/>
    <x v="15"/>
    <n v="2500"/>
    <d v="2023-06-30T00:00:00"/>
    <m/>
    <m/>
  </r>
  <r>
    <n v="86"/>
    <s v="WP"/>
    <n v="14843"/>
    <n v="2023"/>
    <s v="JUN"/>
    <s v="DISPOSED AT ADMISSION"/>
    <x v="15"/>
    <n v="2500"/>
    <d v="2023-06-30T00:00:00"/>
    <m/>
    <m/>
  </r>
  <r>
    <n v="87"/>
    <s v="WP"/>
    <n v="14852"/>
    <n v="2023"/>
    <s v="JUN"/>
    <s v="DISPOSED AT ADMISSION"/>
    <x v="15"/>
    <n v="2500"/>
    <d v="2023-06-30T00:00:00"/>
    <m/>
    <m/>
  </r>
  <r>
    <n v="88"/>
    <s v="WP"/>
    <n v="14858"/>
    <n v="2023"/>
    <s v="JUN"/>
    <s v="DISPOSED AT ADMISSION"/>
    <x v="15"/>
    <n v="2500"/>
    <d v="2023-06-30T00:00:00"/>
    <m/>
    <m/>
  </r>
  <r>
    <n v="89"/>
    <s v="WP"/>
    <n v="14864"/>
    <n v="2023"/>
    <s v="JUN"/>
    <s v="DISPOSED AT ADMISSION"/>
    <x v="15"/>
    <n v="2500"/>
    <d v="2023-06-30T00:00:00"/>
    <m/>
    <m/>
  </r>
  <r>
    <n v="90"/>
    <s v="WP"/>
    <n v="14873"/>
    <n v="2023"/>
    <s v="JUN"/>
    <s v="DISPOSED AT ADMISSION"/>
    <x v="15"/>
    <n v="2500"/>
    <d v="2023-06-30T00:00:00"/>
    <m/>
    <m/>
  </r>
  <r>
    <n v="91"/>
    <s v="WP"/>
    <n v="14883"/>
    <n v="2023"/>
    <s v="JUN"/>
    <s v="DISPOSED AT ADMISSION"/>
    <x v="15"/>
    <n v="2500"/>
    <d v="2023-06-30T00:00:00"/>
    <m/>
    <m/>
  </r>
  <r>
    <n v="92"/>
    <s v="WP"/>
    <n v="14930"/>
    <n v="2023"/>
    <s v="JUN"/>
    <s v="DISPOSED AT ADMISSION"/>
    <x v="15"/>
    <n v="2500"/>
    <d v="2023-06-30T00:00:00"/>
    <m/>
    <m/>
  </r>
  <r>
    <n v="93"/>
    <s v="WP"/>
    <n v="14976"/>
    <n v="2023"/>
    <s v="JUN"/>
    <s v="DISPOSED AT ADMISSION"/>
    <x v="8"/>
    <n v="2500"/>
    <d v="2023-06-30T00:00:00"/>
    <m/>
    <m/>
  </r>
  <r>
    <n v="94"/>
    <s v="WP"/>
    <n v="14980"/>
    <n v="2023"/>
    <s v="JUN"/>
    <s v="DISPOSED AT ADMISSION"/>
    <x v="15"/>
    <n v="2500"/>
    <d v="2023-06-30T00:00:00"/>
    <m/>
    <m/>
  </r>
  <r>
    <n v="95"/>
    <s v="WP"/>
    <n v="14981"/>
    <n v="2023"/>
    <s v="JUN"/>
    <s v="DISPOSED AT ADMISSION"/>
    <x v="7"/>
    <n v="2500"/>
    <d v="2023-06-30T00:00:00"/>
    <m/>
    <m/>
  </r>
  <r>
    <n v="96"/>
    <s v="WP"/>
    <n v="14982"/>
    <n v="2023"/>
    <s v="JUN"/>
    <s v="DISPOSED AT ADMISSION"/>
    <x v="15"/>
    <n v="2500"/>
    <d v="2023-06-30T00:00:00"/>
    <m/>
    <m/>
  </r>
  <r>
    <n v="97"/>
    <s v="WP"/>
    <n v="14987"/>
    <n v="2023"/>
    <s v="JUN"/>
    <s v="DISPOSED AT ADMISSION"/>
    <x v="15"/>
    <n v="2500"/>
    <d v="2023-06-30T00:00:00"/>
    <m/>
    <m/>
  </r>
  <r>
    <n v="98"/>
    <s v="WP"/>
    <n v="14995"/>
    <n v="2023"/>
    <s v="JUN"/>
    <s v="DISPOSED AT ADMISSION"/>
    <x v="15"/>
    <n v="2500"/>
    <d v="2023-06-30T00:00:00"/>
    <m/>
    <m/>
  </r>
  <r>
    <n v="99"/>
    <s v="WP"/>
    <n v="14999"/>
    <n v="2023"/>
    <s v="JUN"/>
    <s v="DISPOSED AT ADMISSION"/>
    <x v="6"/>
    <n v="2500"/>
    <d v="2023-06-30T00:00:00"/>
    <m/>
    <m/>
  </r>
  <r>
    <n v="100"/>
    <s v="WP"/>
    <n v="15013"/>
    <n v="2023"/>
    <s v="JUN"/>
    <s v="DISPOSED AT ADMISSION"/>
    <x v="15"/>
    <n v="2500"/>
    <d v="2023-06-30T00:00:00"/>
    <m/>
    <m/>
  </r>
  <r>
    <n v="101"/>
    <s v="WP"/>
    <n v="15118"/>
    <n v="2023"/>
    <s v="JUN"/>
    <s v="DISPOSED AT ADMISSION"/>
    <x v="15"/>
    <n v="2500"/>
    <d v="2023-06-30T00:00:00"/>
    <m/>
    <m/>
  </r>
  <r>
    <n v="102"/>
    <s v="WP"/>
    <n v="15125"/>
    <n v="2023"/>
    <s v="JUN"/>
    <s v="DISPOSED AT ADMISSION"/>
    <x v="15"/>
    <n v="2500"/>
    <d v="2023-06-30T00:00:00"/>
    <m/>
    <m/>
  </r>
  <r>
    <n v="103"/>
    <s v="WP"/>
    <n v="15184"/>
    <n v="2023"/>
    <s v="JUN"/>
    <s v="DISPOSED AT ADMISSION"/>
    <x v="15"/>
    <n v="2500"/>
    <d v="2023-06-30T00:00:00"/>
    <m/>
    <m/>
  </r>
  <r>
    <n v="104"/>
    <s v="WP"/>
    <n v="15265"/>
    <n v="2023"/>
    <s v="JUN"/>
    <s v="DISPOSED AT ADMISSION"/>
    <x v="8"/>
    <n v="2500"/>
    <d v="2023-06-30T00:00:00"/>
    <m/>
    <m/>
  </r>
  <r>
    <n v="105"/>
    <s v="WP"/>
    <n v="15343"/>
    <n v="2023"/>
    <s v="JUN"/>
    <s v="DISPOSED AT ADMISSION"/>
    <x v="20"/>
    <n v="2500"/>
    <d v="2023-06-30T00:00:00"/>
    <m/>
    <m/>
  </r>
  <r>
    <n v="106"/>
    <s v="WP"/>
    <n v="15407"/>
    <n v="2023"/>
    <s v="JUN"/>
    <s v="DISPOSED AT ADMISSION"/>
    <x v="12"/>
    <n v="2500"/>
    <d v="2023-06-30T00:00:00"/>
    <m/>
    <m/>
  </r>
  <r>
    <n v="107"/>
    <s v="WP"/>
    <n v="15473"/>
    <n v="2023"/>
    <s v="JUN"/>
    <s v="DISPOSED AT ADMISSION"/>
    <x v="12"/>
    <n v="2500"/>
    <d v="2023-06-30T00:00:00"/>
    <m/>
    <m/>
  </r>
  <r>
    <n v="108"/>
    <s v="WP"/>
    <n v="15562"/>
    <n v="2023"/>
    <s v="JUN"/>
    <s v="DISPOSED AT ADMISSION"/>
    <x v="15"/>
    <n v="2500"/>
    <d v="2023-06-30T00:00:00"/>
    <m/>
    <m/>
  </r>
  <r>
    <n v="109"/>
    <s v="WP"/>
    <n v="15567"/>
    <n v="2023"/>
    <s v="JUN"/>
    <s v="DISPOSED AT ADMISSION"/>
    <x v="15"/>
    <n v="2500"/>
    <d v="2023-06-30T00:00:00"/>
    <m/>
    <m/>
  </r>
  <r>
    <n v="110"/>
    <s v="WP"/>
    <n v="15572"/>
    <n v="2023"/>
    <s v="JUN"/>
    <s v="DISPOSED AT ADMISSION"/>
    <x v="15"/>
    <n v="2500"/>
    <d v="2023-06-30T00:00:00"/>
    <m/>
    <m/>
  </r>
  <r>
    <n v="111"/>
    <s v="WP"/>
    <n v="15586"/>
    <n v="2023"/>
    <s v="JUN"/>
    <s v="DISPOSED AT ADMISSION"/>
    <x v="15"/>
    <n v="2500"/>
    <d v="2023-06-30T00:00:00"/>
    <m/>
    <m/>
  </r>
  <r>
    <n v="112"/>
    <s v="WP"/>
    <n v="15595"/>
    <n v="2023"/>
    <s v="JUN"/>
    <s v="DISPOSED AT ADMISSION"/>
    <x v="15"/>
    <n v="2500"/>
    <d v="2023-06-30T00:00:00"/>
    <m/>
    <m/>
  </r>
  <r>
    <n v="113"/>
    <s v="WP"/>
    <n v="15601"/>
    <n v="2023"/>
    <s v="JUN"/>
    <s v="DISPOSED AT ADMISSION"/>
    <x v="15"/>
    <n v="2500"/>
    <d v="2023-06-30T00:00:00"/>
    <m/>
    <m/>
  </r>
  <r>
    <n v="114"/>
    <s v="WP"/>
    <n v="15607"/>
    <n v="2023"/>
    <s v="JUN"/>
    <s v="DISPOSED AT ADMISSION"/>
    <x v="15"/>
    <n v="2500"/>
    <d v="2023-06-30T00:00:00"/>
    <m/>
    <m/>
  </r>
  <r>
    <n v="115"/>
    <s v="WP"/>
    <n v="15694"/>
    <n v="2023"/>
    <s v="JUN"/>
    <s v="DISPOSED AT ADMISSION"/>
    <x v="15"/>
    <n v="2500"/>
    <d v="2023-06-30T00:00:00"/>
    <m/>
    <m/>
  </r>
  <r>
    <n v="116"/>
    <s v="WP"/>
    <n v="15707"/>
    <n v="2023"/>
    <s v="JUN"/>
    <s v="DISPOSED AT ADMISSION"/>
    <x v="13"/>
    <n v="2500"/>
    <d v="2023-06-30T00:00:00"/>
    <m/>
    <m/>
  </r>
  <r>
    <n v="117"/>
    <s v="WP"/>
    <n v="15731"/>
    <n v="2023"/>
    <s v="JUN"/>
    <s v="DISPOSED AT ADMISSION"/>
    <x v="13"/>
    <n v="2500"/>
    <d v="2023-06-30T00:00:00"/>
    <m/>
    <m/>
  </r>
  <r>
    <n v="118"/>
    <s v="WP"/>
    <n v="15830"/>
    <n v="2023"/>
    <s v="JUN"/>
    <s v="DISPOSED AT ADMISSION"/>
    <x v="15"/>
    <n v="2500"/>
    <d v="2023-06-30T00:00:00"/>
    <m/>
    <m/>
  </r>
  <r>
    <n v="119"/>
    <s v="WP"/>
    <n v="15831"/>
    <n v="2023"/>
    <s v="JUN"/>
    <s v="DISPOSED AT ADMISSION"/>
    <x v="13"/>
    <n v="2500"/>
    <d v="2023-06-30T00:00:00"/>
    <m/>
    <m/>
  </r>
  <r>
    <n v="120"/>
    <s v="WP"/>
    <n v="15835"/>
    <n v="2023"/>
    <s v="JUN"/>
    <s v="DISPOSED AT ADMISSION"/>
    <x v="6"/>
    <n v="2500"/>
    <d v="2023-06-30T00:00:00"/>
    <m/>
    <m/>
  </r>
  <r>
    <n v="121"/>
    <s v="WP"/>
    <n v="15906"/>
    <n v="2023"/>
    <s v="JUN"/>
    <s v="DISPOSED AT ADMISSION"/>
    <x v="15"/>
    <n v="2500"/>
    <d v="2023-06-30T00:00:00"/>
    <m/>
    <m/>
  </r>
  <r>
    <n v="122"/>
    <s v="WP"/>
    <n v="15912"/>
    <n v="2023"/>
    <s v="JUN"/>
    <s v="DISPOSED AT ADMISSION"/>
    <x v="15"/>
    <n v="2500"/>
    <d v="2023-06-30T00:00:00"/>
    <m/>
    <m/>
  </r>
  <r>
    <n v="123"/>
    <s v="WP"/>
    <n v="15923"/>
    <n v="2023"/>
    <s v="JUN"/>
    <s v="DISPOSED AT ADMISSION"/>
    <x v="15"/>
    <n v="2500"/>
    <d v="2023-06-30T00:00:00"/>
    <m/>
    <m/>
  </r>
  <r>
    <n v="124"/>
    <s v="WP"/>
    <n v="15926"/>
    <n v="2023"/>
    <s v="JUN"/>
    <s v="DISPOSED AT ADMISSION"/>
    <x v="15"/>
    <n v="2500"/>
    <d v="2023-06-30T00:00:00"/>
    <m/>
    <m/>
  </r>
  <r>
    <n v="125"/>
    <s v="WP"/>
    <n v="15930"/>
    <n v="2023"/>
    <s v="JUN"/>
    <s v="DISPOSED AT ADMISSION"/>
    <x v="15"/>
    <n v="2500"/>
    <d v="2023-06-30T00:00:00"/>
    <m/>
    <m/>
  </r>
  <r>
    <n v="126"/>
    <s v="WP"/>
    <n v="15933"/>
    <n v="2023"/>
    <s v="JUN"/>
    <s v="DISPOSED AT ADMISSION"/>
    <x v="15"/>
    <n v="2500"/>
    <d v="2023-06-30T00:00:00"/>
    <m/>
    <m/>
  </r>
  <r>
    <n v="127"/>
    <s v="WP"/>
    <n v="15946"/>
    <n v="2023"/>
    <s v="JUN"/>
    <s v="DISPOSED AT ADMISSION"/>
    <x v="15"/>
    <n v="2500"/>
    <d v="2023-06-30T00:00:00"/>
    <m/>
    <m/>
  </r>
  <r>
    <n v="128"/>
    <s v="WP"/>
    <n v="15957"/>
    <n v="2023"/>
    <s v="JUN"/>
    <s v="DISPOSED AT ADMISSION"/>
    <x v="13"/>
    <n v="2500"/>
    <d v="2023-06-30T00:00:00"/>
    <m/>
    <m/>
  </r>
  <r>
    <n v="129"/>
    <s v="WP"/>
    <n v="16060"/>
    <n v="2023"/>
    <s v="JUN"/>
    <s v="DISPOSED AT ADMISSION"/>
    <x v="15"/>
    <n v="2500"/>
    <d v="2023-06-30T00:00:00"/>
    <m/>
    <m/>
  </r>
  <r>
    <n v="130"/>
    <s v="WP"/>
    <n v="16063"/>
    <n v="2023"/>
    <s v="JUN"/>
    <s v="DISPOSED AT ADMISSION"/>
    <x v="15"/>
    <n v="2500"/>
    <d v="2023-06-30T00:00:00"/>
    <m/>
    <m/>
  </r>
  <r>
    <n v="131"/>
    <s v="WP"/>
    <n v="16068"/>
    <n v="2023"/>
    <s v="JUN"/>
    <s v="DISPOSED AT ADMISSION"/>
    <x v="15"/>
    <n v="2500"/>
    <d v="2023-06-30T00:00:00"/>
    <m/>
    <m/>
  </r>
  <r>
    <n v="132"/>
    <s v="WP"/>
    <n v="16075"/>
    <n v="2023"/>
    <s v="JUN"/>
    <s v="DISPOSED AT ADMISSION"/>
    <x v="15"/>
    <n v="2500"/>
    <d v="2023-06-30T00:00:00"/>
    <m/>
    <m/>
  </r>
  <r>
    <n v="133"/>
    <s v="WP"/>
    <n v="16236"/>
    <n v="2023"/>
    <s v="JUN"/>
    <s v="DISPOSED AT ADMISSION"/>
    <x v="15"/>
    <n v="2500"/>
    <d v="2023-06-30T00:00:00"/>
    <m/>
    <m/>
  </r>
  <r>
    <n v="134"/>
    <s v="WP"/>
    <n v="16248"/>
    <n v="2023"/>
    <s v="JUN"/>
    <s v="DISPOSED AT ADMISSION"/>
    <x v="8"/>
    <n v="2500"/>
    <d v="2023-06-30T00:00:00"/>
    <m/>
    <m/>
  </r>
  <r>
    <n v="135"/>
    <s v="WP"/>
    <n v="16249"/>
    <n v="2023"/>
    <s v="JUN"/>
    <s v="DISPOSED AT ADMISSION"/>
    <x v="15"/>
    <n v="2500"/>
    <d v="2023-06-30T00:00:00"/>
    <m/>
    <m/>
  </r>
  <r>
    <n v="136"/>
    <s v="WP"/>
    <n v="16315"/>
    <n v="2023"/>
    <s v="JUN"/>
    <s v="DISPOSED AT ADMISSION"/>
    <x v="15"/>
    <n v="2500"/>
    <d v="2023-06-30T00:00:00"/>
    <m/>
    <m/>
  </r>
  <r>
    <n v="137"/>
    <s v="WP"/>
    <n v="16543"/>
    <n v="2023"/>
    <s v="JUN"/>
    <s v="DISPOSED AT ADMISSION"/>
    <x v="18"/>
    <n v="2500"/>
    <d v="2023-06-30T00:00:00"/>
    <m/>
    <m/>
  </r>
  <r>
    <n v="138"/>
    <s v="WP"/>
    <n v="16594"/>
    <n v="2023"/>
    <s v="JUN"/>
    <s v="DISPOSED AT ADMISSION"/>
    <x v="15"/>
    <n v="2500"/>
    <d v="2023-06-30T00:00:00"/>
    <m/>
    <m/>
  </r>
  <r>
    <n v="139"/>
    <s v="WP"/>
    <n v="16596"/>
    <n v="2023"/>
    <s v="JUN"/>
    <s v="DISPOSED AT ADMISSION"/>
    <x v="15"/>
    <n v="2500"/>
    <d v="2023-06-30T00:00:00"/>
    <m/>
    <m/>
  </r>
  <r>
    <n v="140"/>
    <s v="WP"/>
    <n v="16597"/>
    <n v="2023"/>
    <s v="JUN"/>
    <s v="DISPOSED AT ADMISSION"/>
    <x v="15"/>
    <n v="2500"/>
    <d v="2023-06-30T00:00:00"/>
    <m/>
    <m/>
  </r>
  <r>
    <n v="141"/>
    <s v="WP"/>
    <n v="16599"/>
    <n v="2023"/>
    <s v="JUN"/>
    <s v="DISPOSED AT ADMISSION"/>
    <x v="15"/>
    <n v="2500"/>
    <d v="2023-06-30T00:00:00"/>
    <m/>
    <m/>
  </r>
  <r>
    <n v="142"/>
    <s v="WP"/>
    <n v="16620"/>
    <n v="2023"/>
    <s v="JUN"/>
    <s v="DISPOSED AT ADMISSION"/>
    <x v="15"/>
    <n v="2500"/>
    <d v="2023-06-30T00:00:00"/>
    <m/>
    <m/>
  </r>
  <r>
    <n v="143"/>
    <s v="WP"/>
    <n v="23543"/>
    <n v="2006"/>
    <s v="JUL"/>
    <s v="DISPOSED"/>
    <x v="3"/>
    <n v="5000"/>
    <d v="2023-07-31T00:00:00"/>
    <m/>
    <m/>
  </r>
  <r>
    <n v="144"/>
    <s v="CC"/>
    <n v="916"/>
    <n v="2010"/>
    <s v="JUL"/>
    <s v="DISPOSED"/>
    <x v="1"/>
    <n v="5000"/>
    <d v="2023-07-31T00:00:00"/>
    <m/>
    <m/>
  </r>
  <r>
    <n v="145"/>
    <s v="WP"/>
    <n v="414"/>
    <n v="2011"/>
    <s v="JUL"/>
    <s v="DISPOSED"/>
    <x v="12"/>
    <n v="5000"/>
    <d v="2023-07-31T00:00:00"/>
    <m/>
    <m/>
  </r>
  <r>
    <n v="146"/>
    <s v="CC"/>
    <n v="751"/>
    <n v="2011"/>
    <s v="JUL"/>
    <s v="DISPOSED"/>
    <x v="14"/>
    <n v="5000"/>
    <d v="2023-07-31T00:00:00"/>
    <m/>
    <m/>
  </r>
  <r>
    <n v="147"/>
    <s v="CC"/>
    <n v="822"/>
    <n v="2011"/>
    <s v="JUL"/>
    <s v="DISPOSED"/>
    <x v="21"/>
    <n v="5000"/>
    <d v="2023-07-31T00:00:00"/>
    <m/>
    <m/>
  </r>
  <r>
    <n v="148"/>
    <s v="CC"/>
    <n v="956"/>
    <n v="2011"/>
    <s v="JUL"/>
    <s v="DISPOSED"/>
    <x v="3"/>
    <n v="5000"/>
    <d v="2023-07-31T00:00:00"/>
    <m/>
    <m/>
  </r>
  <r>
    <n v="149"/>
    <s v="WP"/>
    <n v="22379"/>
    <n v="2011"/>
    <s v="JUL"/>
    <s v="DISPOSED"/>
    <x v="3"/>
    <n v="5000"/>
    <d v="2023-07-31T00:00:00"/>
    <m/>
    <m/>
  </r>
  <r>
    <n v="150"/>
    <s v="WP"/>
    <n v="33842"/>
    <n v="2011"/>
    <s v="JUL"/>
    <s v="DISPOSED"/>
    <x v="1"/>
    <n v="5000"/>
    <d v="2023-07-31T00:00:00"/>
    <m/>
    <m/>
  </r>
  <r>
    <n v="151"/>
    <s v="WP"/>
    <n v="33877"/>
    <n v="2011"/>
    <s v="JUL"/>
    <s v="DISPOSED"/>
    <x v="1"/>
    <n v="5000"/>
    <d v="2023-07-31T00:00:00"/>
    <m/>
    <m/>
  </r>
  <r>
    <n v="152"/>
    <s v="WP"/>
    <n v="35789"/>
    <n v="2012"/>
    <s v="JUL"/>
    <s v="DISPOSED"/>
    <x v="14"/>
    <n v="5000"/>
    <d v="2023-07-31T00:00:00"/>
    <m/>
    <m/>
  </r>
  <r>
    <n v="153"/>
    <s v="WP"/>
    <n v="36110"/>
    <n v="2012"/>
    <s v="JUL"/>
    <s v="DISPOSED"/>
    <x v="21"/>
    <n v="5000"/>
    <d v="2023-07-31T00:00:00"/>
    <m/>
    <m/>
  </r>
  <r>
    <n v="154"/>
    <s v="WP"/>
    <n v="5945"/>
    <n v="2014"/>
    <s v="JUL"/>
    <s v="DISPOSED"/>
    <x v="14"/>
    <n v="5000"/>
    <d v="2023-07-31T00:00:00"/>
    <m/>
    <m/>
  </r>
  <r>
    <n v="155"/>
    <s v="WP"/>
    <n v="11987"/>
    <n v="2014"/>
    <s v="JUL"/>
    <s v="DISPOSED"/>
    <x v="0"/>
    <n v="5000"/>
    <d v="2023-07-31T00:00:00"/>
    <m/>
    <m/>
  </r>
  <r>
    <n v="156"/>
    <s v="WP"/>
    <n v="22245"/>
    <n v="2014"/>
    <s v="JUL"/>
    <s v="DISPOSED"/>
    <x v="4"/>
    <n v="5000"/>
    <d v="2023-07-31T00:00:00"/>
    <m/>
    <m/>
  </r>
  <r>
    <n v="157"/>
    <s v="WA"/>
    <n v="655"/>
    <n v="2016"/>
    <s v="JUL"/>
    <s v="DISPOSED"/>
    <x v="3"/>
    <n v="5000"/>
    <d v="2023-07-31T00:00:00"/>
    <m/>
    <m/>
  </r>
  <r>
    <n v="158"/>
    <s v="WA"/>
    <n v="1182"/>
    <n v="2016"/>
    <s v="JUL"/>
    <s v="DISPOSED"/>
    <x v="13"/>
    <n v="5000"/>
    <d v="2023-07-31T00:00:00"/>
    <m/>
    <m/>
  </r>
  <r>
    <n v="159"/>
    <s v="WP"/>
    <n v="3468"/>
    <n v="2016"/>
    <s v="JUL"/>
    <s v="DISPOSED"/>
    <x v="1"/>
    <n v="5000"/>
    <d v="2023-07-31T00:00:00"/>
    <m/>
    <m/>
  </r>
  <r>
    <n v="160"/>
    <s v="WA"/>
    <n v="25986"/>
    <n v="2016"/>
    <s v="JUL"/>
    <s v="COUNTER"/>
    <x v="2"/>
    <n v="10000"/>
    <d v="2023-07-31T00:00:00"/>
    <m/>
    <m/>
  </r>
  <r>
    <n v="161"/>
    <s v="CCCA"/>
    <n v="178"/>
    <n v="2018"/>
    <s v="JUL"/>
    <s v="DISPOSED"/>
    <x v="7"/>
    <n v="5000"/>
    <d v="2023-07-31T00:00:00"/>
    <m/>
    <m/>
  </r>
  <r>
    <n v="162"/>
    <s v="WP"/>
    <n v="1612"/>
    <n v="2018"/>
    <s v="JUL"/>
    <s v="COUNTER"/>
    <x v="22"/>
    <n v="10000"/>
    <d v="2023-07-31T00:00:00"/>
    <m/>
    <m/>
  </r>
  <r>
    <n v="163"/>
    <s v="WP"/>
    <n v="20394"/>
    <n v="2018"/>
    <s v="JUL"/>
    <s v="DISPOSED"/>
    <x v="1"/>
    <n v="5000"/>
    <d v="2023-07-31T00:00:00"/>
    <m/>
    <m/>
  </r>
  <r>
    <n v="164"/>
    <s v="WP"/>
    <n v="22283"/>
    <n v="2021"/>
    <s v="JUL"/>
    <s v="DISPOSED AT ADMISSION"/>
    <x v="4"/>
    <n v="2500"/>
    <d v="2023-07-31T00:00:00"/>
    <m/>
    <m/>
  </r>
  <r>
    <n v="165"/>
    <s v="WP"/>
    <n v="23530"/>
    <n v="2021"/>
    <s v="JUL"/>
    <s v="DISPOSED AT ADMISSION"/>
    <x v="4"/>
    <n v="2500"/>
    <d v="2023-07-31T00:00:00"/>
    <m/>
    <m/>
  </r>
  <r>
    <n v="166"/>
    <s v="WP"/>
    <n v="26448"/>
    <n v="2021"/>
    <s v="JUL"/>
    <s v="DISPOSED"/>
    <x v="8"/>
    <n v="5000"/>
    <d v="2023-07-31T00:00:00"/>
    <m/>
    <m/>
  </r>
  <r>
    <n v="167"/>
    <s v="WP"/>
    <n v="34290"/>
    <n v="2021"/>
    <s v="JUL"/>
    <s v="COUNTER"/>
    <x v="17"/>
    <n v="10000"/>
    <d v="2023-07-31T00:00:00"/>
    <m/>
    <m/>
  </r>
  <r>
    <n v="168"/>
    <s v="WP"/>
    <n v="7324"/>
    <n v="2022"/>
    <s v="JUL"/>
    <s v="COUNTER"/>
    <x v="15"/>
    <n v="10000"/>
    <d v="2023-07-31T00:00:00"/>
    <m/>
    <m/>
  </r>
  <r>
    <n v="169"/>
    <s v="WP"/>
    <n v="9136"/>
    <n v="2022"/>
    <s v="JUL"/>
    <s v="COUNTER"/>
    <x v="6"/>
    <n v="10000"/>
    <d v="2023-07-31T00:00:00"/>
    <m/>
    <m/>
  </r>
  <r>
    <n v="170"/>
    <s v="WA"/>
    <n v="618"/>
    <n v="2023"/>
    <s v="JUL"/>
    <s v="DISPOSED"/>
    <x v="5"/>
    <n v="5000"/>
    <d v="2023-07-31T00:00:00"/>
    <m/>
    <m/>
  </r>
  <r>
    <n v="171"/>
    <s v="WA"/>
    <n v="629"/>
    <n v="2023"/>
    <s v="JUL"/>
    <s v="DISPOSED"/>
    <x v="5"/>
    <n v="5000"/>
    <d v="2023-07-31T00:00:00"/>
    <m/>
    <m/>
  </r>
  <r>
    <n v="172"/>
    <s v="CC"/>
    <n v="656"/>
    <n v="2023"/>
    <s v="JUL"/>
    <s v="DISPOSED"/>
    <x v="12"/>
    <n v="5000"/>
    <d v="2023-07-31T00:00:00"/>
    <m/>
    <m/>
  </r>
  <r>
    <n v="173"/>
    <s v="CC"/>
    <n v="1090"/>
    <n v="2023"/>
    <s v="JUL"/>
    <s v="DISPOSED"/>
    <x v="15"/>
    <n v="5000"/>
    <d v="2023-07-31T00:00:00"/>
    <m/>
    <m/>
  </r>
  <r>
    <n v="174"/>
    <s v="WP"/>
    <n v="2662"/>
    <n v="2023"/>
    <s v="JUL"/>
    <s v="DISPOSED"/>
    <x v="13"/>
    <n v="5000"/>
    <d v="2023-07-31T00:00:00"/>
    <m/>
    <m/>
  </r>
  <r>
    <n v="175"/>
    <s v="WP"/>
    <n v="6294"/>
    <n v="2023"/>
    <s v="JUL"/>
    <s v="VACATE"/>
    <x v="9"/>
    <n v="10000"/>
    <d v="2023-07-31T00:00:00"/>
    <m/>
    <m/>
  </r>
  <r>
    <n v="176"/>
    <s v="WP"/>
    <n v="8959"/>
    <n v="2023"/>
    <s v="JUL"/>
    <s v="COUNTER"/>
    <x v="9"/>
    <n v="10000"/>
    <d v="2023-07-31T00:00:00"/>
    <m/>
    <m/>
  </r>
  <r>
    <n v="177"/>
    <s v="WP"/>
    <n v="9554"/>
    <n v="2023"/>
    <s v="JUL"/>
    <s v="COUNTER"/>
    <x v="15"/>
    <n v="10000"/>
    <d v="2023-07-31T00:00:00"/>
    <m/>
    <m/>
  </r>
  <r>
    <n v="178"/>
    <s v="WP"/>
    <n v="12631"/>
    <n v="2023"/>
    <s v="JUL"/>
    <s v="VACATE"/>
    <x v="21"/>
    <n v="10000"/>
    <d v="2023-07-31T00:00:00"/>
    <m/>
    <m/>
  </r>
  <r>
    <n v="179"/>
    <s v="WP"/>
    <n v="13766"/>
    <n v="2023"/>
    <s v="JUL"/>
    <s v="VACATE"/>
    <x v="9"/>
    <n v="10000"/>
    <d v="2023-07-31T00:00:00"/>
    <m/>
    <m/>
  </r>
  <r>
    <n v="180"/>
    <s v="WP"/>
    <n v="13917"/>
    <n v="2023"/>
    <s v="JUL"/>
    <s v="COUNTER"/>
    <x v="9"/>
    <n v="10000"/>
    <d v="2023-07-31T00:00:00"/>
    <m/>
    <m/>
  </r>
  <r>
    <n v="181"/>
    <s v="WP"/>
    <n v="14088"/>
    <n v="2023"/>
    <s v="JUL"/>
    <s v="COUNTER"/>
    <x v="15"/>
    <n v="10000"/>
    <d v="2023-07-31T00:00:00"/>
    <m/>
    <m/>
  </r>
  <r>
    <n v="182"/>
    <s v="WP"/>
    <n v="15406"/>
    <n v="2023"/>
    <s v="JUL"/>
    <s v="VACATE"/>
    <x v="5"/>
    <n v="10000"/>
    <d v="2023-07-31T00:00:00"/>
    <m/>
    <m/>
  </r>
  <r>
    <n v="183"/>
    <s v="WP"/>
    <n v="16061"/>
    <n v="2023"/>
    <s v="JUL"/>
    <s v="COUNTER"/>
    <x v="7"/>
    <n v="10000"/>
    <d v="2023-07-31T00:00:00"/>
    <m/>
    <m/>
  </r>
  <r>
    <n v="184"/>
    <s v="WP"/>
    <n v="16771"/>
    <n v="2023"/>
    <s v="JUL"/>
    <s v="DISPOSED AT ADMISSION"/>
    <x v="15"/>
    <n v="2500"/>
    <d v="2023-07-31T00:00:00"/>
    <m/>
    <m/>
  </r>
  <r>
    <n v="185"/>
    <s v="WP"/>
    <n v="16773"/>
    <n v="2023"/>
    <s v="JUL"/>
    <s v="DISPOSED AT ADMISSION"/>
    <x v="15"/>
    <n v="2500"/>
    <d v="2023-07-31T00:00:00"/>
    <m/>
    <m/>
  </r>
  <r>
    <n v="186"/>
    <s v="WP"/>
    <n v="16775"/>
    <n v="2023"/>
    <s v="JUL"/>
    <s v="DISPOSED AT ADMISSION"/>
    <x v="15"/>
    <n v="2500"/>
    <d v="2023-07-31T00:00:00"/>
    <m/>
    <m/>
  </r>
  <r>
    <n v="187"/>
    <s v="WP"/>
    <n v="16786"/>
    <n v="2023"/>
    <s v="JUL"/>
    <s v="DISPOSED AT ADMISSION"/>
    <x v="15"/>
    <n v="2500"/>
    <d v="2023-07-31T00:00:00"/>
    <m/>
    <m/>
  </r>
  <r>
    <n v="188"/>
    <s v="WP"/>
    <n v="16797"/>
    <n v="2023"/>
    <s v="JUL"/>
    <s v="DISPOSED AT ADMISSION"/>
    <x v="15"/>
    <n v="2500"/>
    <d v="2023-07-31T00:00:00"/>
    <m/>
    <m/>
  </r>
  <r>
    <n v="189"/>
    <s v="WP"/>
    <n v="16843"/>
    <n v="2023"/>
    <s v="JUL"/>
    <s v="DISPOSED AT ADMISSION"/>
    <x v="15"/>
    <n v="2500"/>
    <d v="2023-07-31T00:00:00"/>
    <m/>
    <m/>
  </r>
  <r>
    <n v="190"/>
    <s v="WP"/>
    <n v="16844"/>
    <n v="2023"/>
    <s v="JUL"/>
    <s v="DISPOSED AT ADMISSION"/>
    <x v="15"/>
    <n v="2500"/>
    <d v="2023-07-31T00:00:00"/>
    <m/>
    <m/>
  </r>
  <r>
    <n v="191"/>
    <s v="WP"/>
    <n v="16916"/>
    <n v="2023"/>
    <s v="JUL"/>
    <s v="DISPOSED AT ADMISSION"/>
    <x v="15"/>
    <n v="2500"/>
    <d v="2023-07-31T00:00:00"/>
    <m/>
    <m/>
  </r>
  <r>
    <n v="192"/>
    <s v="WP"/>
    <n v="17061"/>
    <n v="2023"/>
    <s v="JUL"/>
    <s v="DISPOSED AT ADMISSION"/>
    <x v="15"/>
    <n v="2500"/>
    <d v="2023-07-31T00:00:00"/>
    <m/>
    <m/>
  </r>
  <r>
    <n v="193"/>
    <s v="WP"/>
    <n v="17071"/>
    <n v="2023"/>
    <s v="JUL"/>
    <s v="DISPOSED AT ADMISSION"/>
    <x v="15"/>
    <n v="2500"/>
    <d v="2023-07-31T00:00:00"/>
    <m/>
    <m/>
  </r>
  <r>
    <n v="194"/>
    <s v="WP"/>
    <n v="17221"/>
    <n v="2023"/>
    <s v="JUL"/>
    <s v="DISPOSED AT ADMISSION"/>
    <x v="15"/>
    <n v="2500"/>
    <d v="2023-07-31T00:00:00"/>
    <m/>
    <m/>
  </r>
  <r>
    <n v="195"/>
    <s v="WP"/>
    <n v="17222"/>
    <n v="2023"/>
    <s v="JUL"/>
    <s v="DISPOSED AT ADMISSION"/>
    <x v="15"/>
    <n v="2500"/>
    <d v="2023-07-31T00:00:00"/>
    <m/>
    <m/>
  </r>
  <r>
    <n v="196"/>
    <s v="WP"/>
    <n v="17238"/>
    <n v="2023"/>
    <s v="JUL"/>
    <s v="DISPOSED AT ADMISSION"/>
    <x v="4"/>
    <n v="2500"/>
    <d v="2023-07-31T00:00:00"/>
    <m/>
    <m/>
  </r>
  <r>
    <n v="197"/>
    <s v="WP"/>
    <n v="17241"/>
    <n v="2023"/>
    <s v="JUL"/>
    <s v="DISPOSED AT ADMISSION"/>
    <x v="15"/>
    <n v="2500"/>
    <d v="2023-07-31T00:00:00"/>
    <m/>
    <m/>
  </r>
  <r>
    <n v="198"/>
    <s v="WP"/>
    <n v="17295"/>
    <n v="2023"/>
    <s v="JUL"/>
    <s v="DISPOSED AT ADMISSION"/>
    <x v="15"/>
    <n v="2500"/>
    <d v="2023-07-31T00:00:00"/>
    <m/>
    <m/>
  </r>
  <r>
    <n v="199"/>
    <s v="WP"/>
    <n v="17399"/>
    <n v="2023"/>
    <s v="JUL"/>
    <s v="DISPOSED AT ADMISSION"/>
    <x v="15"/>
    <n v="2500"/>
    <d v="2023-07-31T00:00:00"/>
    <m/>
    <m/>
  </r>
  <r>
    <n v="200"/>
    <s v="WP"/>
    <n v="17581"/>
    <n v="2023"/>
    <s v="JUL"/>
    <s v="DISPOSED AT ADMISSION"/>
    <x v="8"/>
    <n v="2500"/>
    <d v="2023-07-31T00:00:00"/>
    <m/>
    <m/>
  </r>
  <r>
    <n v="201"/>
    <s v="WP"/>
    <n v="17583"/>
    <n v="2023"/>
    <s v="JUL"/>
    <s v="DISPOSED AT ADMISSION"/>
    <x v="7"/>
    <n v="2500"/>
    <d v="2023-07-31T00:00:00"/>
    <m/>
    <m/>
  </r>
  <r>
    <n v="202"/>
    <s v="WP"/>
    <n v="17669"/>
    <n v="2023"/>
    <s v="JUL"/>
    <s v="DISPOSED AT ADMISSION"/>
    <x v="15"/>
    <n v="2500"/>
    <d v="2023-07-31T00:00:00"/>
    <m/>
    <m/>
  </r>
  <r>
    <n v="203"/>
    <s v="WP"/>
    <n v="17676"/>
    <n v="2023"/>
    <s v="JUL"/>
    <s v="DISPOSED AT ADMISSION"/>
    <x v="6"/>
    <n v="2500"/>
    <d v="2023-07-31T00:00:00"/>
    <m/>
    <m/>
  </r>
  <r>
    <n v="204"/>
    <s v="WP"/>
    <n v="17684"/>
    <n v="2023"/>
    <s v="JUL"/>
    <s v="DISPOSED AT ADMISSION"/>
    <x v="15"/>
    <n v="2500"/>
    <d v="2023-07-31T00:00:00"/>
    <m/>
    <m/>
  </r>
  <r>
    <n v="205"/>
    <s v="WP"/>
    <n v="17740"/>
    <n v="2023"/>
    <s v="JUL"/>
    <s v="DISPOSED AT ADMISSION"/>
    <x v="15"/>
    <n v="2500"/>
    <d v="2023-07-31T00:00:00"/>
    <m/>
    <m/>
  </r>
  <r>
    <n v="206"/>
    <s v="WP"/>
    <n v="17748"/>
    <n v="2023"/>
    <s v="JUL"/>
    <s v="DISPOSED AT ADMISSION"/>
    <x v="15"/>
    <n v="2500"/>
    <d v="2023-07-31T00:00:00"/>
    <m/>
    <m/>
  </r>
  <r>
    <n v="207"/>
    <s v="WP"/>
    <n v="17882"/>
    <n v="2023"/>
    <s v="JUL"/>
    <s v="DISPOSED AT ADMISSION"/>
    <x v="6"/>
    <n v="2500"/>
    <d v="2023-07-31T00:00:00"/>
    <m/>
    <m/>
  </r>
  <r>
    <n v="208"/>
    <s v="WP"/>
    <n v="17898"/>
    <n v="2023"/>
    <s v="JUL"/>
    <s v="DISPOSED AT ADMISSION"/>
    <x v="6"/>
    <n v="2500"/>
    <d v="2023-07-31T00:00:00"/>
    <m/>
    <m/>
  </r>
  <r>
    <n v="209"/>
    <s v="WP"/>
    <n v="18120"/>
    <n v="2023"/>
    <s v="JUL"/>
    <s v="DISPOSED AT ADMISSION"/>
    <x v="15"/>
    <n v="2500"/>
    <d v="2023-07-31T00:00:00"/>
    <m/>
    <m/>
  </r>
  <r>
    <n v="210"/>
    <s v="WP"/>
    <n v="18175"/>
    <n v="2023"/>
    <s v="JUL"/>
    <s v="DISPOSED AT ADMISSION"/>
    <x v="15"/>
    <n v="2500"/>
    <d v="2023-07-31T00:00:00"/>
    <m/>
    <m/>
  </r>
  <r>
    <n v="211"/>
    <s v="WP"/>
    <n v="18184"/>
    <n v="2023"/>
    <s v="JUL"/>
    <s v="DISPOSED AT ADMISSION"/>
    <x v="15"/>
    <n v="2500"/>
    <d v="2023-07-31T00:00:00"/>
    <m/>
    <m/>
  </r>
  <r>
    <n v="212"/>
    <s v="WP"/>
    <n v="18191"/>
    <n v="2023"/>
    <s v="JUL"/>
    <s v="DISPOSED AT ADMISSION"/>
    <x v="8"/>
    <n v="2500"/>
    <d v="2023-07-31T00:00:00"/>
    <m/>
    <m/>
  </r>
  <r>
    <n v="213"/>
    <s v="WP"/>
    <n v="18250"/>
    <n v="2023"/>
    <s v="JUL"/>
    <s v="DISPOSED AT ADMISSION"/>
    <x v="18"/>
    <n v="2500"/>
    <d v="2023-07-31T00:00:00"/>
    <m/>
    <m/>
  </r>
  <r>
    <n v="214"/>
    <s v="WP"/>
    <n v="18282"/>
    <n v="2023"/>
    <s v="JUL"/>
    <s v="DISPOSED AT ADMISSION"/>
    <x v="15"/>
    <n v="2500"/>
    <d v="2023-07-31T00:00:00"/>
    <m/>
    <m/>
  </r>
  <r>
    <n v="215"/>
    <s v="WP"/>
    <n v="18307"/>
    <n v="2023"/>
    <s v="JUL"/>
    <s v="DISPOSED AT ADMISSION"/>
    <x v="15"/>
    <n v="2500"/>
    <d v="2023-07-31T00:00:00"/>
    <m/>
    <m/>
  </r>
  <r>
    <n v="216"/>
    <s v="WP"/>
    <n v="18348"/>
    <n v="2023"/>
    <s v="JUL"/>
    <s v="DISPOSED AT ADMISSION"/>
    <x v="17"/>
    <n v="2500"/>
    <d v="2023-07-31T00:00:00"/>
    <m/>
    <m/>
  </r>
  <r>
    <n v="217"/>
    <s v="WP"/>
    <n v="18498"/>
    <n v="2023"/>
    <s v="JUL"/>
    <s v="DISPOSED AT ADMISSION"/>
    <x v="15"/>
    <n v="2500"/>
    <d v="2023-07-31T00:00:00"/>
    <m/>
    <m/>
  </r>
  <r>
    <n v="218"/>
    <s v="WP"/>
    <n v="18511"/>
    <n v="2023"/>
    <s v="JUL"/>
    <s v="DISPOSED AT ADMISSION"/>
    <x v="8"/>
    <n v="2500"/>
    <d v="2023-07-31T00:00:00"/>
    <m/>
    <m/>
  </r>
  <r>
    <n v="219"/>
    <s v="WP"/>
    <n v="18543"/>
    <n v="2023"/>
    <s v="JUL"/>
    <s v="DISPOSED AT ADMISSION"/>
    <x v="15"/>
    <n v="2500"/>
    <d v="2023-07-31T00:00:00"/>
    <m/>
    <m/>
  </r>
  <r>
    <n v="220"/>
    <s v="WP"/>
    <n v="18661"/>
    <n v="2023"/>
    <s v="JUL"/>
    <s v="DISPOSED AT ADMISSION"/>
    <x v="15"/>
    <n v="2500"/>
    <d v="2023-07-31T00:00:00"/>
    <m/>
    <m/>
  </r>
  <r>
    <n v="221"/>
    <s v="WP"/>
    <n v="18912"/>
    <n v="2023"/>
    <s v="JUL"/>
    <s v="DISPOSED AT ADMISSION"/>
    <x v="15"/>
    <n v="2500"/>
    <d v="2023-07-31T00:00:00"/>
    <m/>
    <m/>
  </r>
  <r>
    <n v="222"/>
    <s v="WP"/>
    <n v="18965"/>
    <n v="2023"/>
    <s v="JUL"/>
    <s v="DISPOSED AT ADMISSION"/>
    <x v="15"/>
    <n v="2500"/>
    <d v="2023-07-31T00:00:00"/>
    <m/>
    <m/>
  </r>
  <r>
    <n v="223"/>
    <s v="WP"/>
    <n v="19075"/>
    <n v="2023"/>
    <s v="JUL"/>
    <s v="DISPOSED AT ADMISSION"/>
    <x v="15"/>
    <n v="2500"/>
    <d v="2023-07-31T00:00:00"/>
    <m/>
    <m/>
  </r>
  <r>
    <n v="224"/>
    <s v="WP"/>
    <n v="19113"/>
    <n v="2023"/>
    <s v="JUL"/>
    <s v="DISPOSED AT ADMISSION"/>
    <x v="15"/>
    <n v="2500"/>
    <d v="2023-07-31T00:00:00"/>
    <m/>
    <m/>
  </r>
  <r>
    <n v="225"/>
    <s v="WP"/>
    <n v="19118"/>
    <n v="2023"/>
    <s v="JUL"/>
    <s v="DISPOSED AT ADMISSION"/>
    <x v="15"/>
    <n v="2500"/>
    <d v="2023-07-31T00:00:00"/>
    <m/>
    <m/>
  </r>
  <r>
    <n v="226"/>
    <s v="WP"/>
    <n v="19142"/>
    <n v="2023"/>
    <s v="JUL"/>
    <s v="DISPOSED AT ADMISSION"/>
    <x v="15"/>
    <n v="2500"/>
    <d v="2023-07-31T00:00:00"/>
    <m/>
    <m/>
  </r>
  <r>
    <n v="227"/>
    <s v="WP"/>
    <n v="19156"/>
    <n v="2023"/>
    <s v="JUL"/>
    <s v="DISPOSED AT ADMISSION"/>
    <x v="14"/>
    <n v="2500"/>
    <d v="2023-07-31T00:00:00"/>
    <m/>
    <m/>
  </r>
  <r>
    <n v="228"/>
    <s v="WP"/>
    <n v="19158"/>
    <n v="2023"/>
    <s v="JUL"/>
    <s v="DISPOSED AT ADMISSION"/>
    <x v="15"/>
    <n v="2500"/>
    <d v="2023-07-31T00:00:00"/>
    <m/>
    <m/>
  </r>
  <r>
    <n v="229"/>
    <s v="WP"/>
    <n v="19160"/>
    <n v="2023"/>
    <s v="JUL"/>
    <s v="DISPOSED AT ADMISSION"/>
    <x v="15"/>
    <n v="2500"/>
    <d v="2023-07-31T00:00:00"/>
    <m/>
    <m/>
  </r>
  <r>
    <n v="230"/>
    <s v="WP"/>
    <n v="19161"/>
    <n v="2023"/>
    <s v="JUL"/>
    <s v="DISPOSED AT ADMISSION"/>
    <x v="15"/>
    <n v="2500"/>
    <d v="2023-07-31T00:00:00"/>
    <m/>
    <m/>
  </r>
  <r>
    <n v="231"/>
    <s v="WP"/>
    <n v="19164"/>
    <n v="2023"/>
    <s v="JUL"/>
    <s v="DISPOSED AT ADMISSION"/>
    <x v="6"/>
    <n v="2500"/>
    <d v="2023-07-31T00:00:00"/>
    <m/>
    <m/>
  </r>
  <r>
    <n v="232"/>
    <s v="WP"/>
    <n v="19172"/>
    <n v="2023"/>
    <s v="JUL"/>
    <s v="DISPOSED AT ADMISSION"/>
    <x v="15"/>
    <n v="2500"/>
    <d v="2023-07-31T00:00:00"/>
    <m/>
    <m/>
  </r>
  <r>
    <n v="233"/>
    <s v="WP"/>
    <n v="19198"/>
    <n v="2023"/>
    <s v="JUL"/>
    <s v="DISPOSED AT ADMISSION"/>
    <x v="15"/>
    <n v="2500"/>
    <d v="2023-07-31T00:00:00"/>
    <m/>
    <m/>
  </r>
  <r>
    <n v="234"/>
    <s v="WP"/>
    <n v="19264"/>
    <n v="2023"/>
    <s v="JUL"/>
    <s v="DISPOSED AT ADMISSION"/>
    <x v="15"/>
    <n v="2500"/>
    <d v="2023-07-31T00:00:00"/>
    <m/>
    <m/>
  </r>
  <r>
    <n v="235"/>
    <s v="WP"/>
    <n v="19266"/>
    <n v="2023"/>
    <s v="JUL"/>
    <s v="DISPOSED AT ADMISSION"/>
    <x v="15"/>
    <n v="2500"/>
    <d v="2023-07-31T00:00:00"/>
    <m/>
    <m/>
  </r>
  <r>
    <n v="236"/>
    <s v="WP"/>
    <n v="19269"/>
    <n v="2023"/>
    <s v="JUL"/>
    <s v="DISPOSED AT ADMISSION"/>
    <x v="15"/>
    <n v="2500"/>
    <d v="2023-07-31T00:00:00"/>
    <m/>
    <m/>
  </r>
  <r>
    <n v="237"/>
    <s v="WP"/>
    <n v="19271"/>
    <n v="2023"/>
    <s v="JUL"/>
    <s v="DISPOSED AT ADMISSION"/>
    <x v="15"/>
    <n v="2500"/>
    <d v="2023-07-31T00:00:00"/>
    <m/>
    <m/>
  </r>
  <r>
    <n v="238"/>
    <s v="WP"/>
    <n v="19279"/>
    <n v="2023"/>
    <s v="JUL"/>
    <s v="DISPOSED AT ADMISSION"/>
    <x v="15"/>
    <n v="2500"/>
    <d v="2023-07-31T00:00:00"/>
    <m/>
    <m/>
  </r>
  <r>
    <n v="239"/>
    <s v="WP"/>
    <n v="19292"/>
    <n v="2023"/>
    <s v="JUL"/>
    <s v="DISPOSED AT ADMISSION"/>
    <x v="15"/>
    <n v="2500"/>
    <d v="2023-07-31T00:00:00"/>
    <m/>
    <m/>
  </r>
  <r>
    <n v="240"/>
    <s v="WP"/>
    <n v="19313"/>
    <n v="2023"/>
    <s v="JUL"/>
    <s v="DISPOSED AT ADMISSION"/>
    <x v="4"/>
    <n v="2500"/>
    <d v="2023-07-31T00:00:00"/>
    <m/>
    <m/>
  </r>
  <r>
    <n v="241"/>
    <s v="WP"/>
    <n v="19355"/>
    <n v="2023"/>
    <s v="JUL"/>
    <s v="DISPOSED AT ADMISSION"/>
    <x v="15"/>
    <n v="2500"/>
    <d v="2023-07-31T00:00:00"/>
    <m/>
    <m/>
  </r>
  <r>
    <n v="242"/>
    <s v="WP"/>
    <n v="19607"/>
    <n v="2023"/>
    <s v="JUL"/>
    <s v="DISPOSED AT ADMISSION"/>
    <x v="7"/>
    <n v="2500"/>
    <d v="2023-07-31T00:00:00"/>
    <m/>
    <m/>
  </r>
  <r>
    <n v="243"/>
    <s v="WP"/>
    <n v="19816"/>
    <n v="2023"/>
    <s v="JUL"/>
    <s v="DISPOSED AT ADMISSION"/>
    <x v="6"/>
    <n v="2500"/>
    <d v="2023-07-31T00:00:00"/>
    <m/>
    <m/>
  </r>
  <r>
    <n v="244"/>
    <s v="WP"/>
    <n v="19879"/>
    <n v="2023"/>
    <s v="JUL"/>
    <s v="DISPOSED AT ADMISSION"/>
    <x v="15"/>
    <n v="2500"/>
    <d v="2023-07-31T00:00:00"/>
    <m/>
    <m/>
  </r>
  <r>
    <n v="245"/>
    <s v="WP"/>
    <n v="19881"/>
    <n v="2023"/>
    <s v="JUL"/>
    <s v="DISPOSED AT ADMISSION"/>
    <x v="15"/>
    <n v="2500"/>
    <d v="2023-07-31T00:00:00"/>
    <m/>
    <m/>
  </r>
  <r>
    <n v="246"/>
    <s v="WP"/>
    <n v="19888"/>
    <n v="2023"/>
    <s v="JUL"/>
    <s v="DISPOSED AT ADMISSION"/>
    <x v="15"/>
    <n v="2500"/>
    <d v="2023-07-31T00:00:00"/>
    <m/>
    <m/>
  </r>
  <r>
    <n v="247"/>
    <s v="WP"/>
    <n v="19898"/>
    <n v="2023"/>
    <s v="JUL"/>
    <s v="DISPOSED AT ADMISSION"/>
    <x v="15"/>
    <n v="2500"/>
    <d v="2023-07-31T00:00:00"/>
    <m/>
    <m/>
  </r>
  <r>
    <n v="248"/>
    <s v="WP"/>
    <n v="19924"/>
    <n v="2023"/>
    <s v="JUL"/>
    <s v="DISPOSED AT ADMISSION"/>
    <x v="15"/>
    <n v="2500"/>
    <d v="2023-07-31T00:00:00"/>
    <m/>
    <m/>
  </r>
  <r>
    <n v="249"/>
    <s v="WP"/>
    <n v="20010"/>
    <n v="2023"/>
    <s v="JUL"/>
    <s v="DISPOSED AT ADMISSION"/>
    <x v="15"/>
    <n v="2500"/>
    <d v="2023-07-31T00:00:00"/>
    <m/>
    <m/>
  </r>
  <r>
    <n v="250"/>
    <s v="WP"/>
    <n v="20012"/>
    <n v="2023"/>
    <s v="JUL"/>
    <s v="DISPOSED AT ADMISSION"/>
    <x v="15"/>
    <n v="2500"/>
    <d v="2023-07-31T00:00:00"/>
    <m/>
    <m/>
  </r>
  <r>
    <n v="251"/>
    <s v="WP"/>
    <n v="20020"/>
    <n v="2023"/>
    <s v="JUL"/>
    <s v="DISPOSED AT ADMISSION"/>
    <x v="7"/>
    <n v="2500"/>
    <d v="2023-07-31T00:00:00"/>
    <m/>
    <m/>
  </r>
  <r>
    <n v="252"/>
    <s v="WP"/>
    <n v="20024"/>
    <n v="2023"/>
    <s v="JUL"/>
    <s v="DISPOSED AT ADMISSION"/>
    <x v="15"/>
    <n v="2500"/>
    <d v="2023-07-31T00:00:00"/>
    <m/>
    <m/>
  </r>
  <r>
    <n v="253"/>
    <s v="WP"/>
    <n v="20032"/>
    <n v="2023"/>
    <s v="JUL"/>
    <s v="DISPOSED AT ADMISSION"/>
    <x v="15"/>
    <n v="2500"/>
    <d v="2023-07-31T00:00:00"/>
    <m/>
    <m/>
  </r>
  <r>
    <n v="254"/>
    <s v="WP"/>
    <n v="20044"/>
    <n v="2023"/>
    <s v="JUL"/>
    <s v="DISPOSED AT ADMISSION"/>
    <x v="15"/>
    <n v="2500"/>
    <d v="2023-07-31T00:00:00"/>
    <m/>
    <m/>
  </r>
  <r>
    <n v="255"/>
    <s v="WP"/>
    <n v="20046"/>
    <n v="2023"/>
    <s v="JUL"/>
    <s v="DISPOSED AT ADMISSION"/>
    <x v="15"/>
    <n v="2500"/>
    <d v="2023-07-31T00:00:00"/>
    <m/>
    <m/>
  </r>
  <r>
    <n v="256"/>
    <s v="WP"/>
    <n v="8214"/>
    <n v="2003"/>
    <s v="MISC"/>
    <s v="WRIT APPEAL"/>
    <x v="12"/>
    <n v="10000"/>
    <d v="2023-06-30T00:00:00"/>
    <m/>
    <m/>
  </r>
  <r>
    <n v="257"/>
    <s v="Opinion"/>
    <s v="CCCA 201"/>
    <n v="2006"/>
    <s v="MISC"/>
    <s v="Opinion"/>
    <x v="12"/>
    <n v="2000"/>
    <d v="2023-06-30T00:00:00"/>
    <m/>
    <m/>
  </r>
  <r>
    <n v="258"/>
    <s v="CAVEAT"/>
    <s v=" BUTTI VEERAKARNA"/>
    <m/>
    <s v="MISC"/>
    <s v="CAVEAT"/>
    <x v="15"/>
    <n v="10000"/>
    <d v="2023-07-31T00:00:00"/>
    <m/>
    <m/>
  </r>
  <r>
    <n v="259"/>
    <s v="CAVEAT"/>
    <s v=" COMMERCIAL ORIGINAL SUIT"/>
    <m/>
    <s v="MISC"/>
    <s v="CAVEAT"/>
    <x v="23"/>
    <n v="10000"/>
    <d v="2023-06-30T00:00:00"/>
    <m/>
    <m/>
  </r>
  <r>
    <n v="260"/>
    <s v="Letter"/>
    <s v=" Mr. Edla Rajesham"/>
    <m/>
    <s v="MISC"/>
    <s v="Letter"/>
    <x v="4"/>
    <n v="2000"/>
    <d v="2023-06-30T00:00:00"/>
    <m/>
    <m/>
  </r>
  <r>
    <n v="261"/>
    <s v="CAVEAT"/>
    <s v="CH. SHANKARAIAH"/>
    <m/>
    <s v="MISC"/>
    <s v="CAVEAT"/>
    <x v="3"/>
    <n v="10000"/>
    <d v="2023-06-30T00:00:00"/>
    <m/>
    <m/>
  </r>
  <r>
    <n v="262"/>
    <s v="CAVEAT"/>
    <s v="Mr. Shahyar Ali Khan   "/>
    <m/>
    <s v="MISC"/>
    <s v="CAVEAT"/>
    <x v="22"/>
    <n v="10000"/>
    <d v="2023-07-31T00:00:00"/>
    <m/>
    <m/>
  </r>
  <r>
    <n v="263"/>
    <s v="CAVEAT"/>
    <s v="POOLA RAVI KISHORE"/>
    <m/>
    <s v="MISC"/>
    <s v="CAVEAT"/>
    <x v="3"/>
    <n v="10000"/>
    <d v="2023-07-31T00:00:00"/>
    <m/>
    <m/>
  </r>
  <r>
    <n v="264"/>
    <s v="Letter"/>
    <s v="Smt. M. Seethamma "/>
    <m/>
    <s v="MISC"/>
    <s v="Letter"/>
    <x v="20"/>
    <n v="2000"/>
    <d v="2023-06-30T00:00:00"/>
    <m/>
    <m/>
  </r>
  <r>
    <n v="265"/>
    <s v="CAVEAT"/>
    <s v="Sri. Pabbathireddy Venkat Reddy"/>
    <m/>
    <s v="MISC"/>
    <s v="CAVEAT"/>
    <x v="3"/>
    <n v="10000"/>
    <d v="2023-06-30T00:00: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8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>
      <items count="25">
        <item x="6"/>
        <item x="10"/>
        <item x="23"/>
        <item x="1"/>
        <item x="9"/>
        <item x="19"/>
        <item x="15"/>
        <item x="18"/>
        <item x="13"/>
        <item x="12"/>
        <item x="21"/>
        <item x="17"/>
        <item x="8"/>
        <item x="16"/>
        <item x="3"/>
        <item x="20"/>
        <item x="11"/>
        <item x="5"/>
        <item x="2"/>
        <item x="7"/>
        <item x="4"/>
        <item x="0"/>
        <item x="22"/>
        <item x="14"/>
        <item t="default"/>
      </items>
    </pivotField>
    <pivotField dataField="1" showAll="0"/>
    <pivotField numFmtId="15" showAll="0"/>
    <pivotField showAll="0"/>
    <pivotField showAll="0"/>
  </pivotFields>
  <rowFields count="1"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AMOUNT" fld="7" subtotal="count" baseField="6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17" headerRowDxfId="392" dataDxfId="390" headerRowBorderDxfId="391" tableBorderDxfId="389" totalsRowBorderDxfId="388">
  <sortState ref="A2:K17">
    <sortCondition ref="E2:E17" customList="Jan,Feb,Mar,Apr,May,Jun,Jul,Aug,Sep,Oct,Nov,Dec"/>
    <sortCondition ref="D2:D17"/>
    <sortCondition ref="C2:C17"/>
  </sortState>
  <tableColumns count="11">
    <tableColumn id="1" name="S.NO" dataDxfId="387" totalsRowDxfId="386"/>
    <tableColumn id="2" name="CASE " dataDxfId="385" totalsRowDxfId="384"/>
    <tableColumn id="3" name="CASE NO" dataDxfId="383" totalsRowDxfId="382"/>
    <tableColumn id="4" name="YEAR" dataDxfId="381" totalsRowDxfId="380"/>
    <tableColumn id="5" name="MONTH" dataDxfId="379" totalsRowDxfId="378"/>
    <tableColumn id="6" name="CASE TYPE" dataDxfId="377" totalsRowDxfId="376"/>
    <tableColumn id="7" name="SECTION" dataDxfId="375" totalsRowDxfId="374"/>
    <tableColumn id="8" name="AMOUNT" totalsRowFunction="sum" dataDxfId="373" totalsRowDxfId="372"/>
    <tableColumn id="9" name="BILL DATE" dataDxfId="371" totalsRowDxfId="370"/>
    <tableColumn id="10" name="SANCTION NO. &amp; DT" dataDxfId="369" totalsRowDxfId="368"/>
    <tableColumn id="11" name="PAYMENT DETAILS (CHEQUE/RTGS &amp; DATE)" dataDxfId="367" totalsRowDxfId="366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:K12" totalsRowShown="0" headerRowDxfId="239" dataDxfId="237" headerRowBorderDxfId="238" tableBorderDxfId="236" totalsRowBorderDxfId="235">
  <sortState ref="A2:K12">
    <sortCondition ref="E2:E12" customList="Jan,Feb,Mar,Apr,May,Jun,Jul,Aug,Sep,Oct,Nov,Dec"/>
    <sortCondition ref="D2:D12"/>
    <sortCondition ref="C2:C12"/>
  </sortState>
  <tableColumns count="11">
    <tableColumn id="1" name="S.NO" dataDxfId="234"/>
    <tableColumn id="2" name="CASE " dataDxfId="233"/>
    <tableColumn id="3" name="CASE NO" dataDxfId="232"/>
    <tableColumn id="4" name="YEAR" dataDxfId="231"/>
    <tableColumn id="5" name="MONTH" dataDxfId="230"/>
    <tableColumn id="6" name="CASE TYPE" dataDxfId="229"/>
    <tableColumn id="7" name="SECTION" dataDxfId="228"/>
    <tableColumn id="8" name="AMOUNT" dataDxfId="227"/>
    <tableColumn id="9" name="BILL DATE" dataDxfId="226"/>
    <tableColumn id="10" name="SANCTION NO. &amp; DT" dataDxfId="225"/>
    <tableColumn id="11" name="PAYMENT DETAILS (CHEQUE/RTGS &amp; DATE)" dataDxfId="224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K4" totalsRowShown="0" headerRowDxfId="223" dataDxfId="221" headerRowBorderDxfId="222" tableBorderDxfId="220" totalsRowBorderDxfId="219">
  <sortState ref="A2:K4">
    <sortCondition ref="E2:E4" customList="Jan,Feb,Mar,Apr,May,Jun,Jul,Aug,Sep,Oct,Nov,Dec"/>
    <sortCondition ref="D2:D4"/>
    <sortCondition ref="C2:C4"/>
  </sortState>
  <tableColumns count="11">
    <tableColumn id="1" name="S.NO" dataDxfId="218"/>
    <tableColumn id="2" name="CASE " dataDxfId="217"/>
    <tableColumn id="3" name="CASE NO" dataDxfId="216"/>
    <tableColumn id="4" name="YEAR" dataDxfId="215"/>
    <tableColumn id="5" name="MONTH" dataDxfId="214"/>
    <tableColumn id="6" name="CASE TYPE" dataDxfId="213"/>
    <tableColumn id="7" name="SECTION" dataDxfId="212"/>
    <tableColumn id="8" name="AMOUNT" dataDxfId="211"/>
    <tableColumn id="9" name="BILL DATE" dataDxfId="210"/>
    <tableColumn id="10" name="SANCTION NO. &amp; DT" dataDxfId="209"/>
    <tableColumn id="11" name="PAYMENT DETAILS (CHEQUE/RTGS &amp; DATE)" dataDxfId="208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K4" totalsRowShown="0" headerRowDxfId="207" dataDxfId="205" headerRowBorderDxfId="206" tableBorderDxfId="204" totalsRowBorderDxfId="203">
  <sortState ref="A2:K4">
    <sortCondition ref="E2:E4" customList="Jan,Feb,Mar,Apr,May,Jun,Jul,Aug,Sep,Oct,Nov,Dec"/>
    <sortCondition ref="D2:D4"/>
    <sortCondition ref="C2:C4"/>
  </sortState>
  <tableColumns count="11">
    <tableColumn id="1" name="S.NO" dataDxfId="202"/>
    <tableColumn id="2" name="CASE " dataDxfId="201"/>
    <tableColumn id="3" name="CASE NO" dataDxfId="200"/>
    <tableColumn id="4" name="YEAR" dataDxfId="199"/>
    <tableColumn id="5" name="MONTH" dataDxfId="198"/>
    <tableColumn id="6" name="CASE TYPE" dataDxfId="197"/>
    <tableColumn id="7" name="SECTION" dataDxfId="196"/>
    <tableColumn id="8" name="AMOUNT" dataDxfId="195"/>
    <tableColumn id="9" name="BILL DATE" dataDxfId="194"/>
    <tableColumn id="10" name="SANCTION NO. &amp; DT" dataDxfId="193"/>
    <tableColumn id="11" name="PAYMENT DETAILS (CHEQUE/RTGS &amp; DATE)" dataDxfId="19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K14" totalsRowShown="0" headerRowDxfId="191" dataDxfId="189" headerRowBorderDxfId="190" tableBorderDxfId="188" totalsRowBorderDxfId="187">
  <autoFilter ref="A1:K14"/>
  <sortState ref="A2:K14">
    <sortCondition ref="E2:E14" customList="Jan,Feb,Mar,Apr,May,Jun,Jul,Aug,Sep,Oct,Nov,Dec"/>
    <sortCondition ref="D2:D14"/>
    <sortCondition ref="C2:C14"/>
  </sortState>
  <tableColumns count="11">
    <tableColumn id="1" name="S.NO" dataDxfId="186"/>
    <tableColumn id="2" name="CASE " dataDxfId="185"/>
    <tableColumn id="3" name="CASE NO" dataDxfId="184"/>
    <tableColumn id="4" name="YEAR" dataDxfId="183"/>
    <tableColumn id="5" name="MONTH" dataDxfId="182"/>
    <tableColumn id="6" name="CASE TYPE" dataDxfId="181"/>
    <tableColumn id="7" name="SECTION" dataDxfId="180"/>
    <tableColumn id="8" name="AMOUNT" dataDxfId="179"/>
    <tableColumn id="9" name="BILL DATE" dataDxfId="178"/>
    <tableColumn id="10" name="SANCTION NO. &amp; DT" dataDxfId="177"/>
    <tableColumn id="11" name="PAYMENT DETAILS (CHEQUE/RTGS &amp; DATE)" dataDxfId="176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1:K3" totalsRowShown="0" headerRowDxfId="175" dataDxfId="173" headerRowBorderDxfId="174" tableBorderDxfId="172" totalsRowBorderDxfId="171">
  <sortState ref="A2:K3">
    <sortCondition ref="E2:E3" customList="Jan,Feb,Mar,Apr,May,Jun,Jul,Aug,Sep,Oct,Nov,Dec"/>
    <sortCondition ref="D2:D3"/>
    <sortCondition ref="C2:C3"/>
  </sortState>
  <tableColumns count="11">
    <tableColumn id="1" name="S.NO" dataDxfId="170"/>
    <tableColumn id="2" name="CASE " dataDxfId="169"/>
    <tableColumn id="3" name="CASE NO" dataDxfId="168"/>
    <tableColumn id="4" name="YEAR" dataDxfId="167"/>
    <tableColumn id="5" name="MONTH" dataDxfId="166"/>
    <tableColumn id="6" name="CASE TYPE" dataDxfId="165"/>
    <tableColumn id="7" name="SECTION" dataDxfId="164"/>
    <tableColumn id="8" name="AMOUNT" dataDxfId="163"/>
    <tableColumn id="9" name="BILL DATE" dataDxfId="162"/>
    <tableColumn id="10" name="SANCTION NO. &amp; DT" dataDxfId="161"/>
    <tableColumn id="11" name="PAYMENT DETAILS (CHEQUE/RTGS &amp; DATE)" dataDxfId="160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1:K12" totalsRowShown="0" headerRowDxfId="159" dataDxfId="157" headerRowBorderDxfId="158" tableBorderDxfId="156" totalsRowBorderDxfId="155">
  <sortState ref="A2:K12">
    <sortCondition ref="E2:E12" customList="Jan,Feb,Mar,Apr,May,Jun,Jul,Aug,Sep,Oct,Nov,Dec"/>
    <sortCondition ref="D2:D12"/>
    <sortCondition ref="C2:C12"/>
  </sortState>
  <tableColumns count="11">
    <tableColumn id="1" name="S.NO" dataDxfId="154"/>
    <tableColumn id="2" name="CASE " dataDxfId="153"/>
    <tableColumn id="3" name="CASE NO" dataDxfId="152"/>
    <tableColumn id="4" name="YEAR" dataDxfId="151"/>
    <tableColumn id="5" name="MONTH" dataDxfId="150"/>
    <tableColumn id="6" name="CASE TYPE" dataDxfId="149"/>
    <tableColumn id="7" name="SECTION" dataDxfId="148"/>
    <tableColumn id="8" name="AMOUNT" dataDxfId="147"/>
    <tableColumn id="9" name="BILL DATE" dataDxfId="146"/>
    <tableColumn id="10" name="SANCTION NO. &amp; DT" dataDxfId="145"/>
    <tableColumn id="11" name="PAYMENT DETAILS (CHEQUE/RTGS &amp; DATE)" dataDxfId="144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Table16" displayName="Table16" ref="A1:K3" totalsRowShown="0" headerRowDxfId="143" dataDxfId="141" headerRowBorderDxfId="142" tableBorderDxfId="140" totalsRowBorderDxfId="139">
  <sortState ref="A2:K3">
    <sortCondition ref="E2:E3" customList="Jan,Feb,Mar,Apr,May,Jun,Jul,Aug,Sep,Oct,Nov,Dec"/>
    <sortCondition ref="D2:D3"/>
    <sortCondition ref="C2:C3"/>
  </sortState>
  <tableColumns count="11">
    <tableColumn id="1" name="S.NO" dataDxfId="138"/>
    <tableColumn id="2" name="CASE " dataDxfId="137"/>
    <tableColumn id="3" name="CASE NO" dataDxfId="136"/>
    <tableColumn id="4" name="YEAR" dataDxfId="135"/>
    <tableColumn id="5" name="MONTH" dataDxfId="134"/>
    <tableColumn id="6" name="CASE TYPE" dataDxfId="133"/>
    <tableColumn id="7" name="SECTION" dataDxfId="132"/>
    <tableColumn id="8" name="AMOUNT" dataDxfId="131"/>
    <tableColumn id="9" name="BILL DATE" dataDxfId="130"/>
    <tableColumn id="10" name="SANCTION NO. &amp; DT" dataDxfId="129"/>
    <tableColumn id="11" name="PAYMENT DETAILS (CHEQUE/RTGS &amp; DATE)" dataDxfId="128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A1:K8" totalsRowShown="0" headerRowDxfId="127" dataDxfId="125" headerRowBorderDxfId="126" tableBorderDxfId="124" totalsRowBorderDxfId="123">
  <sortState ref="A2:K8">
    <sortCondition ref="E2:E8" customList="Jan,Feb,Mar,Apr,May,Jun,Jul,Aug,Sep,Oct,Nov,Dec"/>
    <sortCondition ref="D2:D8"/>
    <sortCondition ref="C2:C8"/>
  </sortState>
  <tableColumns count="11">
    <tableColumn id="1" name="S.NO" dataDxfId="122"/>
    <tableColumn id="2" name="CASE " dataDxfId="121"/>
    <tableColumn id="3" name="CASE NO" dataDxfId="120"/>
    <tableColumn id="4" name="YEAR" dataDxfId="119"/>
    <tableColumn id="5" name="MONTH" dataDxfId="118"/>
    <tableColumn id="6" name="CASE TYPE" dataDxfId="117"/>
    <tableColumn id="7" name="SECTION" dataDxfId="116"/>
    <tableColumn id="8" name="AMOUNT" dataDxfId="115"/>
    <tableColumn id="9" name="BILL DATE" dataDxfId="114"/>
    <tableColumn id="10" name="SANCTION NO. &amp; DT" dataDxfId="113"/>
    <tableColumn id="11" name="PAYMENT DETAILS (CHEQUE/RTGS &amp; DATE)" dataDxfId="112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A1:K6" totalsRowShown="0" headerRowDxfId="111" dataDxfId="109" headerRowBorderDxfId="110" tableBorderDxfId="108" totalsRowBorderDxfId="107">
  <sortState ref="A2:K6">
    <sortCondition ref="E2:E6" customList="Jan,Feb,Mar,Apr,May,Jun,Jul,Aug,Sep,Oct,Nov,Dec"/>
    <sortCondition ref="D2:D6"/>
    <sortCondition ref="C2:C6"/>
  </sortState>
  <tableColumns count="11">
    <tableColumn id="1" name="S.NO" dataDxfId="106"/>
    <tableColumn id="2" name="CASE " dataDxfId="105"/>
    <tableColumn id="3" name="CASE NO" dataDxfId="104"/>
    <tableColumn id="4" name="YEAR" dataDxfId="103"/>
    <tableColumn id="5" name="MONTH" dataDxfId="102"/>
    <tableColumn id="6" name="CASE TYPE" dataDxfId="101"/>
    <tableColumn id="7" name="SECTION" dataDxfId="100"/>
    <tableColumn id="8" name="AMOUNT" dataDxfId="99"/>
    <tableColumn id="9" name="BILL DATE" dataDxfId="98"/>
    <tableColumn id="10" name="SANCTION NO. &amp; DT" dataDxfId="97"/>
    <tableColumn id="11" name="PAYMENT DETAILS (CHEQUE/RTGS &amp; DATE)" dataDxfId="96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A1:K8" totalsRowShown="0" headerRowDxfId="95" dataDxfId="93" headerRowBorderDxfId="94" tableBorderDxfId="92" totalsRowBorderDxfId="91">
  <autoFilter ref="A1:K8"/>
  <sortState ref="A2:K8">
    <sortCondition ref="E2:E8" customList="Jan,Feb,Mar,Apr,May,Jun,Jul,Aug,Sep,Oct,Nov,Dec"/>
    <sortCondition ref="D2:D8"/>
    <sortCondition ref="C2:C8"/>
  </sortState>
  <tableColumns count="11">
    <tableColumn id="1" name="S.NO" dataDxfId="90"/>
    <tableColumn id="2" name="CASE " dataDxfId="89"/>
    <tableColumn id="3" name="CASE NO" dataDxfId="88"/>
    <tableColumn id="4" name="YEAR" dataDxfId="87"/>
    <tableColumn id="5" name="MONTH" dataDxfId="86"/>
    <tableColumn id="6" name="CASE TYPE" dataDxfId="85"/>
    <tableColumn id="7" name="SECTION" dataDxfId="84"/>
    <tableColumn id="8" name="AMOUNT" dataDxfId="83"/>
    <tableColumn id="9" name="BILL DATE" dataDxfId="82"/>
    <tableColumn id="10" name="SANCTION NO. &amp; DT" dataDxfId="81"/>
    <tableColumn id="11" name="PAYMENT DETAILS (CHEQUE/RTGS &amp; DATE)" dataDxfId="8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2" totalsRowShown="0" headerRowDxfId="365" dataDxfId="363" headerRowBorderDxfId="364" tableBorderDxfId="362" totalsRowBorderDxfId="361">
  <tableColumns count="11">
    <tableColumn id="1" name="S.NO" dataDxfId="360"/>
    <tableColumn id="2" name="CASE " dataDxfId="359"/>
    <tableColumn id="3" name="CASE NO" dataDxfId="358"/>
    <tableColumn id="4" name="YEAR" dataDxfId="357"/>
    <tableColumn id="5" name="MONTH" dataDxfId="356"/>
    <tableColumn id="6" name="CASE TYPE" dataDxfId="355"/>
    <tableColumn id="7" name="SECTION" dataDxfId="354"/>
    <tableColumn id="8" name="AMOUNT" dataDxfId="353"/>
    <tableColumn id="9" name="BILL DATE" dataDxfId="352"/>
    <tableColumn id="10" name="SANCTION NO. &amp; DT" dataDxfId="351"/>
    <tableColumn id="11" name="PAYMENT DETAILS (CHEQUE/RTGS &amp; DATE)" dataDxfId="350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A1:K10" totalsRowShown="0" headerRowDxfId="79" dataDxfId="77" headerRowBorderDxfId="78" tableBorderDxfId="76" totalsRowBorderDxfId="75">
  <sortState ref="A2:K10">
    <sortCondition ref="E2:E10" customList="Jan,Feb,Mar,Apr,May,Jun,Jul,Aug,Sep,Oct,Nov,Dec"/>
    <sortCondition ref="C2:C10"/>
    <sortCondition ref="D2:D10"/>
  </sortState>
  <tableColumns count="11">
    <tableColumn id="1" name="S.NO" dataDxfId="74"/>
    <tableColumn id="2" name="CASE " dataDxfId="73"/>
    <tableColumn id="3" name="CASE NO" dataDxfId="72"/>
    <tableColumn id="4" name="YEAR" dataDxfId="71"/>
    <tableColumn id="5" name="MONTH" dataDxfId="70"/>
    <tableColumn id="6" name="CASE TYPE" dataDxfId="69"/>
    <tableColumn id="7" name="SECTION" dataDxfId="68"/>
    <tableColumn id="8" name="AMOUNT" dataDxfId="67"/>
    <tableColumn id="9" name="BILL DATE" dataDxfId="66"/>
    <tableColumn id="10" name="SANCTION NO. &amp; DT" dataDxfId="65"/>
    <tableColumn id="11" name="PAYMENT DETAILS (CHEQUE/RTGS &amp; DATE)" dataDxfId="64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A1:K9" totalsRowShown="0" headerRowDxfId="63" dataDxfId="61" headerRowBorderDxfId="62" tableBorderDxfId="60" totalsRowBorderDxfId="59">
  <sortState ref="A2:K9">
    <sortCondition ref="E2:E9" customList="Jan,Feb,Mar,Apr,May,Jun,Jul,Aug,Sep,Oct,Nov,Dec"/>
    <sortCondition ref="D2:D9"/>
    <sortCondition ref="C2:C9"/>
  </sortState>
  <tableColumns count="11">
    <tableColumn id="1" name="S.NO" dataDxfId="58"/>
    <tableColumn id="2" name="CASE " dataDxfId="57"/>
    <tableColumn id="3" name="CASE NO" dataDxfId="56"/>
    <tableColumn id="4" name="YEAR" dataDxfId="55"/>
    <tableColumn id="5" name="MONTH" dataDxfId="54"/>
    <tableColumn id="6" name="CASE TYPE" dataDxfId="53"/>
    <tableColumn id="7" name="SECTION" dataDxfId="52"/>
    <tableColumn id="8" name="AMOUNT" dataDxfId="51"/>
    <tableColumn id="9" name="BILL DATE" dataDxfId="50"/>
    <tableColumn id="10" name="SANCTION NO. &amp; DT" dataDxfId="49"/>
    <tableColumn id="11" name="PAYMENT DETAILS (CHEQUE/RTGS &amp; DATE)" dataDxfId="48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A1:K7" totalsRowShown="0" headerRowDxfId="47" dataDxfId="45" headerRowBorderDxfId="46" tableBorderDxfId="44" totalsRowBorderDxfId="43">
  <sortState ref="A2:K7">
    <sortCondition ref="E2:E7" customList="Jan,Feb,Mar,Apr,May,Jun,Jul,Aug,Sep,Oct,Nov,Dec"/>
    <sortCondition ref="D2:D7"/>
    <sortCondition ref="C2:C7"/>
  </sortState>
  <tableColumns count="11">
    <tableColumn id="1" name="S.NO" dataDxfId="42"/>
    <tableColumn id="2" name="CASE " dataDxfId="41"/>
    <tableColumn id="3" name="CASE NO" dataDxfId="40"/>
    <tableColumn id="4" name="YEAR" dataDxfId="39"/>
    <tableColumn id="5" name="MONTH" dataDxfId="38"/>
    <tableColumn id="6" name="CASE TYPE" dataDxfId="37"/>
    <tableColumn id="7" name="SECTION" dataDxfId="36"/>
    <tableColumn id="8" name="AMOUNT" dataDxfId="35"/>
    <tableColumn id="9" name="BILL DATE" dataDxfId="34"/>
    <tableColumn id="10" name="SANCTION NO. &amp; DT" dataDxfId="33"/>
    <tableColumn id="11" name="PAYMENT DETAILS (CHEQUE/RTGS &amp; DATE)" dataDxfId="32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Table23" displayName="Table23" ref="A1:K3" totalsRowShown="0" headerRowDxfId="31" dataDxfId="29" headerRowBorderDxfId="30" tableBorderDxfId="28" totalsRowBorderDxfId="27">
  <sortState ref="A2:K3">
    <sortCondition ref="E2:E3" customList="Jan,Feb,Mar,Apr,May,Jun,Jul,Aug,Sep,Oct,Nov,Dec"/>
    <sortCondition ref="D2:D3"/>
    <sortCondition ref="C2:C3"/>
  </sortState>
  <tableColumns count="11">
    <tableColumn id="1" name="S.NO" dataDxfId="26"/>
    <tableColumn id="2" name="CASE " dataDxfId="25"/>
    <tableColumn id="3" name="CASE NO" dataDxfId="24"/>
    <tableColumn id="4" name="YEAR" dataDxfId="23"/>
    <tableColumn id="5" name="MONTH" dataDxfId="22"/>
    <tableColumn id="6" name="CASE TYPE" dataDxfId="21"/>
    <tableColumn id="7" name="SECTION" dataDxfId="20"/>
    <tableColumn id="8" name="AMOUNT" dataDxfId="19"/>
    <tableColumn id="9" name="BILL DATE" dataDxfId="18"/>
    <tableColumn id="10" name="SANCTION NO. &amp; DT" dataDxfId="17"/>
    <tableColumn id="11" name="PAYMENT DETAILS (CHEQUE/RTGS &amp; DATE)" dataDxfId="16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Table24" displayName="Table24" ref="A1:K6" totalsRowShown="0" headerRowDxfId="15" dataDxfId="13" headerRowBorderDxfId="14" tableBorderDxfId="12" totalsRowBorderDxfId="11">
  <sortState ref="A2:K6">
    <sortCondition ref="E2:E6" customList="Jan,Feb,Mar,Apr,May,Jun,Jul,Aug,Sep,Oct,Nov,Dec"/>
    <sortCondition ref="D2:D6"/>
    <sortCondition ref="C2:C6"/>
  </sortState>
  <tableColumns count="11">
    <tableColumn id="1" name="S.NO" dataDxfId="10"/>
    <tableColumn id="2" name="CASE " dataDxfId="9"/>
    <tableColumn id="3" name="CASE NO" dataDxfId="8"/>
    <tableColumn id="4" name="YEAR" dataDxfId="7"/>
    <tableColumn id="5" name="MONTH" dataDxfId="6"/>
    <tableColumn id="6" name="CASE TYPE" dataDxfId="5"/>
    <tableColumn id="7" name="SECTION" dataDxfId="4"/>
    <tableColumn id="8" name="AMOUNT" dataDxfId="3"/>
    <tableColumn id="9" name="BILL DATE" dataDxfId="2"/>
    <tableColumn id="10" name="SANCTION NO. &amp; DT" dataDxfId="1"/>
    <tableColumn id="11" name="PAYMENT DETAILS (CHEQUE/RTGS &amp; DATE)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K2" totalsRowShown="0" headerRowDxfId="349" dataDxfId="347" headerRowBorderDxfId="348" tableBorderDxfId="346" totalsRowBorderDxfId="345">
  <tableColumns count="11">
    <tableColumn id="1" name="S.NO" dataDxfId="344"/>
    <tableColumn id="2" name="CASE " dataDxfId="343"/>
    <tableColumn id="3" name="CASE NO" dataDxfId="342"/>
    <tableColumn id="4" name="YEAR" dataDxfId="341"/>
    <tableColumn id="5" name="MONTH" dataDxfId="340"/>
    <tableColumn id="6" name="CASE TYPE" dataDxfId="339"/>
    <tableColumn id="7" name="SECTION" dataDxfId="338"/>
    <tableColumn id="8" name="AMOUNT" dataDxfId="337"/>
    <tableColumn id="9" name="BILL DATE" dataDxfId="336"/>
    <tableColumn id="10" name="SANCTION NO. &amp; DT" dataDxfId="335"/>
    <tableColumn id="11" name="PAYMENT DETAILS (CHEQUE/RTGS &amp; DATE)" dataDxfId="33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K10" totalsRowShown="0" headerRowDxfId="333" dataDxfId="331" headerRowBorderDxfId="332" tableBorderDxfId="330">
  <sortState ref="A2:K10">
    <sortCondition ref="E2:E10" customList="Jan,Feb,Mar,Apr,May,Jun,Jul,Aug,Sep,Oct,Nov,Dec"/>
    <sortCondition ref="D2:D10"/>
    <sortCondition ref="C2:C10"/>
  </sortState>
  <tableColumns count="11">
    <tableColumn id="1" name="S.NO" dataDxfId="329"/>
    <tableColumn id="2" name="CASE " dataDxfId="328"/>
    <tableColumn id="3" name="CASE NO" dataDxfId="327"/>
    <tableColumn id="4" name="YEAR" dataDxfId="326"/>
    <tableColumn id="5" name="MONTH" dataDxfId="325"/>
    <tableColumn id="6" name="CASE TYPE" dataDxfId="324"/>
    <tableColumn id="7" name="SECTION" dataDxfId="323"/>
    <tableColumn id="8" name="AMOUNT" dataDxfId="322"/>
    <tableColumn id="9" name="BILL DATE" dataDxfId="321"/>
    <tableColumn id="10" name="SANCTION NO. &amp; DT" dataDxfId="320"/>
    <tableColumn id="11" name="PAYMENT DETAILS (CHEQUE/RTGS &amp; DATE)" dataDxfId="31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K12" totalsRowShown="0" headerRowDxfId="318" dataDxfId="316" headerRowBorderDxfId="317" tableBorderDxfId="315" totalsRowBorderDxfId="314">
  <sortState ref="A2:K12">
    <sortCondition ref="E2:E12" customList="Jan,Feb,Mar,Apr,May,Jun,Jul,Aug,Sep,Oct,Nov,Dec"/>
    <sortCondition ref="D2:D12"/>
    <sortCondition ref="C2:C12"/>
  </sortState>
  <tableColumns count="11">
    <tableColumn id="1" name="S.NO" dataDxfId="313"/>
    <tableColumn id="2" name="CASE " dataDxfId="312"/>
    <tableColumn id="3" name="CASE NO" dataDxfId="311"/>
    <tableColumn id="4" name="YEAR" dataDxfId="310"/>
    <tableColumn id="5" name="MONTH" dataDxfId="309"/>
    <tableColumn id="6" name="CASE TYPE" dataDxfId="308"/>
    <tableColumn id="7" name="SECTION" dataDxfId="307"/>
    <tableColumn id="8" name="AMOUNT" dataDxfId="306"/>
    <tableColumn id="9" name="BILL DATE" dataDxfId="305"/>
    <tableColumn id="10" name="SANCTION NO. &amp; DT" dataDxfId="304"/>
    <tableColumn id="11" name="PAYMENT DETAILS (CHEQUE/RTGS &amp; DATE)" dataDxfId="303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K2" totalsRowShown="0" headerRowDxfId="302" dataDxfId="300" headerRowBorderDxfId="301" tableBorderDxfId="299" totalsRowBorderDxfId="298">
  <tableColumns count="11">
    <tableColumn id="1" name="S.NO" dataDxfId="297"/>
    <tableColumn id="2" name="CASE " dataDxfId="296"/>
    <tableColumn id="3" name="CASE NO" dataDxfId="295"/>
    <tableColumn id="4" name="YEAR" dataDxfId="294"/>
    <tableColumn id="5" name="MONTH" dataDxfId="293"/>
    <tableColumn id="6" name="CASE TYPE" dataDxfId="292"/>
    <tableColumn id="7" name="SECTION" dataDxfId="291"/>
    <tableColumn id="8" name="AMOUNT" dataDxfId="290"/>
    <tableColumn id="9" name="BILL DATE" dataDxfId="289"/>
    <tableColumn id="10" name="SANCTION NO. &amp; DT" dataDxfId="288"/>
    <tableColumn id="11" name="PAYMENT DETAILS (CHEQUE/RTGS &amp; DATE)" dataDxfId="287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K120" totalsRowShown="0" headerRowDxfId="286" dataDxfId="284" headerRowBorderDxfId="285" tableBorderDxfId="283" totalsRowBorderDxfId="282">
  <sortState ref="A2:K120">
    <sortCondition ref="E2:E120" customList="Jan,Feb,Mar,Apr,May,Jun,Jul,Aug,Sep,Oct,Nov,Dec"/>
    <sortCondition ref="D2:D120"/>
    <sortCondition ref="C2:C120"/>
  </sortState>
  <tableColumns count="11">
    <tableColumn id="1" name="S.NO" dataDxfId="281"/>
    <tableColumn id="2" name="CASE " dataDxfId="280"/>
    <tableColumn id="3" name="CASE NO" dataDxfId="279"/>
    <tableColumn id="4" name="YEAR" dataDxfId="278"/>
    <tableColumn id="5" name="MONTH" dataDxfId="277"/>
    <tableColumn id="6" name="CASE TYPE" dataDxfId="276"/>
    <tableColumn id="7" name="SECTION" dataDxfId="275"/>
    <tableColumn id="8" name="AMOUNT" dataDxfId="274"/>
    <tableColumn id="9" name="BILL DATE" dataDxfId="273"/>
    <tableColumn id="10" name="SANCTION NO. &amp; DT" dataDxfId="272"/>
    <tableColumn id="11" name="PAYMENT DETAILS (CHEQUE/RTGS &amp; DATE)" dataDxfId="27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K6" totalsRowShown="0" headerRowDxfId="270" headerRowBorderDxfId="269" tableBorderDxfId="268" totalsRowBorderDxfId="267">
  <sortState ref="A2:K6">
    <sortCondition ref="E2:E6"/>
    <sortCondition ref="D2:D6"/>
    <sortCondition ref="C2:C6"/>
  </sortState>
  <tableColumns count="11">
    <tableColumn id="1" name="S.NO" dataDxfId="266"/>
    <tableColumn id="2" name="CASE " dataDxfId="265"/>
    <tableColumn id="3" name="CASE NO" dataDxfId="264"/>
    <tableColumn id="4" name="YEAR" dataDxfId="263"/>
    <tableColumn id="5" name="MONTH" dataDxfId="262"/>
    <tableColumn id="6" name="CASE TYPE" dataDxfId="261"/>
    <tableColumn id="7" name="SECTION" dataDxfId="260"/>
    <tableColumn id="8" name="AMOUNT" dataDxfId="259"/>
    <tableColumn id="9" name="BILL DATE" dataDxfId="258"/>
    <tableColumn id="10" name="SANCTION NO. &amp; DT" dataDxfId="257"/>
    <tableColumn id="11" name="PAYMENT DETAILS (CHEQUE/RTGS &amp; DATE)" dataDxfId="256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K9" totalsRowShown="0" headerRowDxfId="255" dataDxfId="253" headerRowBorderDxfId="254" tableBorderDxfId="252" totalsRowBorderDxfId="251">
  <sortState ref="A2:K9">
    <sortCondition ref="E2:E9" customList="Jan,Feb,Mar,Apr,May,Jun,Jul,Aug,Sep,Oct,Nov,Dec"/>
    <sortCondition ref="D2:D9"/>
    <sortCondition ref="C2:C9"/>
  </sortState>
  <tableColumns count="11">
    <tableColumn id="1" name="S.NO" dataDxfId="250"/>
    <tableColumn id="2" name="CASE " dataDxfId="249"/>
    <tableColumn id="3" name="CASE NO" dataDxfId="248"/>
    <tableColumn id="4" name="YEAR" dataDxfId="247"/>
    <tableColumn id="5" name="MONTH" dataDxfId="246"/>
    <tableColumn id="6" name="CASE TYPE" dataDxfId="245"/>
    <tableColumn id="7" name="SECTION" dataDxfId="244"/>
    <tableColumn id="8" name="AMOUNT" dataDxfId="243"/>
    <tableColumn id="9" name="BILL DATE" dataDxfId="242"/>
    <tableColumn id="10" name="SANCTION NO. &amp; DT" dataDxfId="241"/>
    <tableColumn id="11" name="PAYMENT DETAILS (CHEQUE/RTGS &amp; DATE)" dataDxfId="24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6"/>
  <sheetViews>
    <sheetView tabSelected="1" topLeftCell="A247" workbookViewId="0">
      <selection activeCell="K254" sqref="K254"/>
    </sheetView>
  </sheetViews>
  <sheetFormatPr defaultRowHeight="15" x14ac:dyDescent="0.25"/>
  <cols>
    <col min="1" max="1" width="5.5703125" style="6" bestFit="1" customWidth="1"/>
    <col min="2" max="2" width="8.42578125" style="6" bestFit="1" customWidth="1"/>
    <col min="3" max="3" width="26" style="6" customWidth="1"/>
    <col min="4" max="4" width="5.85546875" style="6" bestFit="1" customWidth="1"/>
    <col min="5" max="5" width="7.7109375" style="6" bestFit="1" customWidth="1"/>
    <col min="6" max="6" width="23.5703125" style="6" bestFit="1" customWidth="1"/>
    <col min="7" max="7" width="20.28515625" style="6" bestFit="1" customWidth="1"/>
    <col min="8" max="8" width="9" style="6" bestFit="1" customWidth="1"/>
    <col min="9" max="9" width="10.5703125" style="6" bestFit="1" customWidth="1"/>
    <col min="10" max="10" width="19.5703125" style="6" bestFit="1" customWidth="1"/>
    <col min="11" max="11" width="36.5703125" style="6" bestFit="1" customWidth="1"/>
    <col min="12" max="16384" width="9.140625" style="7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1</v>
      </c>
      <c r="B2" s="4" t="s">
        <v>11</v>
      </c>
      <c r="C2" s="4">
        <v>20732</v>
      </c>
      <c r="D2" s="4">
        <v>2007</v>
      </c>
      <c r="E2" s="4" t="s">
        <v>32</v>
      </c>
      <c r="F2" s="4" t="s">
        <v>28</v>
      </c>
      <c r="G2" s="4" t="s">
        <v>30</v>
      </c>
      <c r="H2" s="4">
        <v>5000</v>
      </c>
      <c r="I2" s="5">
        <v>45107</v>
      </c>
      <c r="J2" s="4"/>
      <c r="K2" s="4"/>
    </row>
    <row r="3" spans="1:11" x14ac:dyDescent="0.25">
      <c r="A3" s="4">
        <f>A2+1</f>
        <v>2</v>
      </c>
      <c r="B3" s="4" t="s">
        <v>11</v>
      </c>
      <c r="C3" s="4">
        <v>24275</v>
      </c>
      <c r="D3" s="4">
        <v>2007</v>
      </c>
      <c r="E3" s="4" t="s">
        <v>32</v>
      </c>
      <c r="F3" s="4" t="s">
        <v>28</v>
      </c>
      <c r="G3" s="4" t="s">
        <v>33</v>
      </c>
      <c r="H3" s="4">
        <v>5000</v>
      </c>
      <c r="I3" s="5">
        <v>45107</v>
      </c>
      <c r="J3" s="4"/>
      <c r="K3" s="4"/>
    </row>
    <row r="4" spans="1:11" x14ac:dyDescent="0.25">
      <c r="A4" s="4">
        <f t="shared" ref="A4:A67" si="0">A3+1</f>
        <v>3</v>
      </c>
      <c r="B4" s="4" t="s">
        <v>11</v>
      </c>
      <c r="C4" s="4">
        <v>3579</v>
      </c>
      <c r="D4" s="4">
        <v>2008</v>
      </c>
      <c r="E4" s="4" t="s">
        <v>32</v>
      </c>
      <c r="F4" s="4" t="s">
        <v>28</v>
      </c>
      <c r="G4" s="4" t="s">
        <v>20</v>
      </c>
      <c r="H4" s="4">
        <v>5000</v>
      </c>
      <c r="I4" s="5">
        <v>45107</v>
      </c>
      <c r="J4" s="4"/>
      <c r="K4" s="4"/>
    </row>
    <row r="5" spans="1:11" x14ac:dyDescent="0.25">
      <c r="A5" s="4">
        <f t="shared" si="0"/>
        <v>4</v>
      </c>
      <c r="B5" s="4" t="s">
        <v>11</v>
      </c>
      <c r="C5" s="4">
        <v>1617</v>
      </c>
      <c r="D5" s="4">
        <v>2010</v>
      </c>
      <c r="E5" s="4" t="s">
        <v>32</v>
      </c>
      <c r="F5" s="4" t="s">
        <v>28</v>
      </c>
      <c r="G5" s="4" t="s">
        <v>14</v>
      </c>
      <c r="H5" s="4">
        <v>5000</v>
      </c>
      <c r="I5" s="5">
        <v>45107</v>
      </c>
      <c r="J5" s="4"/>
      <c r="K5" s="4"/>
    </row>
    <row r="6" spans="1:11" x14ac:dyDescent="0.25">
      <c r="A6" s="4">
        <f t="shared" si="0"/>
        <v>5</v>
      </c>
      <c r="B6" s="4" t="s">
        <v>11</v>
      </c>
      <c r="C6" s="4">
        <v>8414</v>
      </c>
      <c r="D6" s="4">
        <v>2011</v>
      </c>
      <c r="E6" s="4" t="s">
        <v>32</v>
      </c>
      <c r="F6" s="4" t="s">
        <v>28</v>
      </c>
      <c r="G6" s="4" t="s">
        <v>33</v>
      </c>
      <c r="H6" s="4">
        <v>5000</v>
      </c>
      <c r="I6" s="5">
        <v>45107</v>
      </c>
      <c r="J6" s="4"/>
      <c r="K6" s="4"/>
    </row>
    <row r="7" spans="1:11" x14ac:dyDescent="0.25">
      <c r="A7" s="4">
        <f t="shared" si="0"/>
        <v>6</v>
      </c>
      <c r="B7" s="4" t="s">
        <v>11</v>
      </c>
      <c r="C7" s="4">
        <v>29641</v>
      </c>
      <c r="D7" s="4">
        <v>2011</v>
      </c>
      <c r="E7" s="4" t="s">
        <v>32</v>
      </c>
      <c r="F7" s="4" t="s">
        <v>28</v>
      </c>
      <c r="G7" s="4" t="s">
        <v>14</v>
      </c>
      <c r="H7" s="4">
        <v>5000</v>
      </c>
      <c r="I7" s="5">
        <v>45107</v>
      </c>
      <c r="J7" s="4"/>
      <c r="K7" s="4"/>
    </row>
    <row r="8" spans="1:11" x14ac:dyDescent="0.25">
      <c r="A8" s="4">
        <f t="shared" si="0"/>
        <v>7</v>
      </c>
      <c r="B8" s="4" t="s">
        <v>11</v>
      </c>
      <c r="C8" s="4">
        <v>33304</v>
      </c>
      <c r="D8" s="4">
        <v>2011</v>
      </c>
      <c r="E8" s="4" t="s">
        <v>32</v>
      </c>
      <c r="F8" s="4" t="s">
        <v>28</v>
      </c>
      <c r="G8" s="4" t="s">
        <v>24</v>
      </c>
      <c r="H8" s="4">
        <v>5000</v>
      </c>
      <c r="I8" s="5">
        <v>45107</v>
      </c>
      <c r="J8" s="4"/>
      <c r="K8" s="4"/>
    </row>
    <row r="9" spans="1:11" x14ac:dyDescent="0.25">
      <c r="A9" s="4">
        <f t="shared" si="0"/>
        <v>8</v>
      </c>
      <c r="B9" s="4" t="s">
        <v>11</v>
      </c>
      <c r="C9" s="4">
        <v>39436</v>
      </c>
      <c r="D9" s="4">
        <v>2012</v>
      </c>
      <c r="E9" s="4" t="s">
        <v>32</v>
      </c>
      <c r="F9" s="4" t="s">
        <v>28</v>
      </c>
      <c r="G9" s="4" t="s">
        <v>30</v>
      </c>
      <c r="H9" s="4">
        <v>5000</v>
      </c>
      <c r="I9" s="5">
        <v>45107</v>
      </c>
      <c r="J9" s="4"/>
      <c r="K9" s="4"/>
    </row>
    <row r="10" spans="1:11" x14ac:dyDescent="0.25">
      <c r="A10" s="4">
        <f t="shared" si="0"/>
        <v>9</v>
      </c>
      <c r="B10" s="4" t="s">
        <v>23</v>
      </c>
      <c r="C10" s="4">
        <v>553</v>
      </c>
      <c r="D10" s="4">
        <v>2013</v>
      </c>
      <c r="E10" s="4" t="s">
        <v>32</v>
      </c>
      <c r="F10" s="4" t="s">
        <v>28</v>
      </c>
      <c r="G10" s="4" t="s">
        <v>33</v>
      </c>
      <c r="H10" s="4">
        <v>5000</v>
      </c>
      <c r="I10" s="5">
        <v>45107</v>
      </c>
      <c r="J10" s="4"/>
      <c r="K10" s="4"/>
    </row>
    <row r="11" spans="1:11" x14ac:dyDescent="0.25">
      <c r="A11" s="4">
        <f t="shared" si="0"/>
        <v>10</v>
      </c>
      <c r="B11" s="4" t="s">
        <v>11</v>
      </c>
      <c r="C11" s="4">
        <v>30937</v>
      </c>
      <c r="D11" s="4">
        <v>2014</v>
      </c>
      <c r="E11" s="4" t="s">
        <v>32</v>
      </c>
      <c r="F11" s="4" t="s">
        <v>21</v>
      </c>
      <c r="G11" s="4" t="s">
        <v>26</v>
      </c>
      <c r="H11" s="4">
        <v>10000</v>
      </c>
      <c r="I11" s="5">
        <v>45107</v>
      </c>
      <c r="J11" s="4"/>
      <c r="K11" s="4"/>
    </row>
    <row r="12" spans="1:11" x14ac:dyDescent="0.25">
      <c r="A12" s="4">
        <f t="shared" si="0"/>
        <v>11</v>
      </c>
      <c r="B12" s="4" t="s">
        <v>11</v>
      </c>
      <c r="C12" s="4">
        <v>39176</v>
      </c>
      <c r="D12" s="4">
        <v>2016</v>
      </c>
      <c r="E12" s="4" t="s">
        <v>32</v>
      </c>
      <c r="F12" s="4" t="s">
        <v>28</v>
      </c>
      <c r="G12" s="4" t="s">
        <v>16</v>
      </c>
      <c r="H12" s="4">
        <v>5000</v>
      </c>
      <c r="I12" s="5">
        <v>45107</v>
      </c>
      <c r="J12" s="4"/>
      <c r="K12" s="4"/>
    </row>
    <row r="13" spans="1:11" x14ac:dyDescent="0.25">
      <c r="A13" s="4">
        <f t="shared" si="0"/>
        <v>12</v>
      </c>
      <c r="B13" s="4" t="s">
        <v>11</v>
      </c>
      <c r="C13" s="4">
        <v>44214</v>
      </c>
      <c r="D13" s="4">
        <v>2016</v>
      </c>
      <c r="E13" s="4" t="s">
        <v>32</v>
      </c>
      <c r="F13" s="4" t="s">
        <v>28</v>
      </c>
      <c r="G13" s="4" t="s">
        <v>12</v>
      </c>
      <c r="H13" s="4">
        <v>5000</v>
      </c>
      <c r="I13" s="5">
        <v>45107</v>
      </c>
      <c r="J13" s="4"/>
      <c r="K13" s="4"/>
    </row>
    <row r="14" spans="1:11" x14ac:dyDescent="0.25">
      <c r="A14" s="4">
        <f t="shared" si="0"/>
        <v>13</v>
      </c>
      <c r="B14" s="4" t="s">
        <v>11</v>
      </c>
      <c r="C14" s="4">
        <v>896</v>
      </c>
      <c r="D14" s="4">
        <v>2018</v>
      </c>
      <c r="E14" s="4" t="s">
        <v>32</v>
      </c>
      <c r="F14" s="4" t="s">
        <v>40</v>
      </c>
      <c r="G14" s="4" t="s">
        <v>15</v>
      </c>
      <c r="H14" s="4">
        <v>10000</v>
      </c>
      <c r="I14" s="5">
        <v>45107</v>
      </c>
      <c r="J14" s="4"/>
      <c r="K14" s="4"/>
    </row>
    <row r="15" spans="1:11" x14ac:dyDescent="0.25">
      <c r="A15" s="4">
        <f t="shared" si="0"/>
        <v>14</v>
      </c>
      <c r="B15" s="4" t="s">
        <v>23</v>
      </c>
      <c r="C15" s="4">
        <v>1531</v>
      </c>
      <c r="D15" s="4">
        <v>2021</v>
      </c>
      <c r="E15" s="4" t="s">
        <v>32</v>
      </c>
      <c r="F15" s="4" t="s">
        <v>28</v>
      </c>
      <c r="G15" s="4" t="s">
        <v>30</v>
      </c>
      <c r="H15" s="4">
        <v>5000</v>
      </c>
      <c r="I15" s="5">
        <v>45107</v>
      </c>
      <c r="J15" s="4"/>
      <c r="K15" s="4"/>
    </row>
    <row r="16" spans="1:11" x14ac:dyDescent="0.25">
      <c r="A16" s="4">
        <f t="shared" si="0"/>
        <v>15</v>
      </c>
      <c r="B16" s="4" t="s">
        <v>11</v>
      </c>
      <c r="C16" s="4">
        <v>5158</v>
      </c>
      <c r="D16" s="4">
        <v>2021</v>
      </c>
      <c r="E16" s="4" t="s">
        <v>32</v>
      </c>
      <c r="F16" s="4" t="s">
        <v>28</v>
      </c>
      <c r="G16" s="4" t="s">
        <v>33</v>
      </c>
      <c r="H16" s="4">
        <v>5000</v>
      </c>
      <c r="I16" s="5">
        <v>45107</v>
      </c>
      <c r="J16" s="4"/>
      <c r="K16" s="4"/>
    </row>
    <row r="17" spans="1:11" x14ac:dyDescent="0.25">
      <c r="A17" s="4">
        <f t="shared" si="0"/>
        <v>16</v>
      </c>
      <c r="B17" s="4" t="s">
        <v>11</v>
      </c>
      <c r="C17" s="4">
        <v>20883</v>
      </c>
      <c r="D17" s="4">
        <v>2021</v>
      </c>
      <c r="E17" s="4" t="s">
        <v>32</v>
      </c>
      <c r="F17" s="4" t="s">
        <v>28</v>
      </c>
      <c r="G17" s="4" t="s">
        <v>34</v>
      </c>
      <c r="H17" s="4">
        <v>5000</v>
      </c>
      <c r="I17" s="5">
        <v>45107</v>
      </c>
      <c r="J17" s="4"/>
      <c r="K17" s="4"/>
    </row>
    <row r="18" spans="1:11" x14ac:dyDescent="0.25">
      <c r="A18" s="4">
        <f t="shared" si="0"/>
        <v>17</v>
      </c>
      <c r="B18" s="4" t="s">
        <v>37</v>
      </c>
      <c r="C18" s="4">
        <v>47</v>
      </c>
      <c r="D18" s="4">
        <v>2022</v>
      </c>
      <c r="E18" s="4" t="s">
        <v>32</v>
      </c>
      <c r="F18" s="4" t="s">
        <v>22</v>
      </c>
      <c r="G18" s="4" t="s">
        <v>41</v>
      </c>
      <c r="H18" s="4">
        <v>10000</v>
      </c>
      <c r="I18" s="5">
        <v>45107</v>
      </c>
      <c r="J18" s="4"/>
      <c r="K18" s="4"/>
    </row>
    <row r="19" spans="1:11" x14ac:dyDescent="0.25">
      <c r="A19" s="4">
        <f t="shared" si="0"/>
        <v>18</v>
      </c>
      <c r="B19" s="4" t="s">
        <v>11</v>
      </c>
      <c r="C19" s="4">
        <v>42000</v>
      </c>
      <c r="D19" s="4">
        <v>2022</v>
      </c>
      <c r="E19" s="4" t="s">
        <v>32</v>
      </c>
      <c r="F19" s="4" t="s">
        <v>28</v>
      </c>
      <c r="G19" s="4" t="s">
        <v>19</v>
      </c>
      <c r="H19" s="4">
        <v>5000</v>
      </c>
      <c r="I19" s="5">
        <v>45107</v>
      </c>
      <c r="J19" s="4"/>
      <c r="K19" s="4"/>
    </row>
    <row r="20" spans="1:11" x14ac:dyDescent="0.25">
      <c r="A20" s="4">
        <f t="shared" si="0"/>
        <v>19</v>
      </c>
      <c r="B20" s="4" t="s">
        <v>11</v>
      </c>
      <c r="C20" s="4">
        <v>42192</v>
      </c>
      <c r="D20" s="4">
        <v>2022</v>
      </c>
      <c r="E20" s="4" t="s">
        <v>32</v>
      </c>
      <c r="F20" s="4" t="s">
        <v>28</v>
      </c>
      <c r="G20" s="4" t="s">
        <v>19</v>
      </c>
      <c r="H20" s="4">
        <v>5000</v>
      </c>
      <c r="I20" s="5">
        <v>45107</v>
      </c>
      <c r="J20" s="4"/>
      <c r="K20" s="4"/>
    </row>
    <row r="21" spans="1:11" x14ac:dyDescent="0.25">
      <c r="A21" s="4">
        <f t="shared" si="0"/>
        <v>20</v>
      </c>
      <c r="B21" s="4" t="s">
        <v>11</v>
      </c>
      <c r="C21" s="4">
        <v>42195</v>
      </c>
      <c r="D21" s="4">
        <v>2022</v>
      </c>
      <c r="E21" s="4" t="s">
        <v>32</v>
      </c>
      <c r="F21" s="4" t="s">
        <v>28</v>
      </c>
      <c r="G21" s="4" t="s">
        <v>19</v>
      </c>
      <c r="H21" s="4">
        <v>5000</v>
      </c>
      <c r="I21" s="5">
        <v>45107</v>
      </c>
      <c r="J21" s="4"/>
      <c r="K21" s="4"/>
    </row>
    <row r="22" spans="1:11" x14ac:dyDescent="0.25">
      <c r="A22" s="4">
        <f t="shared" si="0"/>
        <v>21</v>
      </c>
      <c r="B22" s="4" t="s">
        <v>11</v>
      </c>
      <c r="C22" s="4">
        <v>42271</v>
      </c>
      <c r="D22" s="4">
        <v>2022</v>
      </c>
      <c r="E22" s="4" t="s">
        <v>32</v>
      </c>
      <c r="F22" s="4" t="s">
        <v>28</v>
      </c>
      <c r="G22" s="4" t="s">
        <v>19</v>
      </c>
      <c r="H22" s="4">
        <v>5000</v>
      </c>
      <c r="I22" s="5">
        <v>45107</v>
      </c>
      <c r="J22" s="4"/>
      <c r="K22" s="4"/>
    </row>
    <row r="23" spans="1:11" x14ac:dyDescent="0.25">
      <c r="A23" s="4">
        <f t="shared" si="0"/>
        <v>22</v>
      </c>
      <c r="B23" s="4" t="s">
        <v>11</v>
      </c>
      <c r="C23" s="4">
        <v>42350</v>
      </c>
      <c r="D23" s="4">
        <v>2022</v>
      </c>
      <c r="E23" s="4" t="s">
        <v>32</v>
      </c>
      <c r="F23" s="4" t="s">
        <v>28</v>
      </c>
      <c r="G23" s="4" t="s">
        <v>19</v>
      </c>
      <c r="H23" s="4">
        <v>5000</v>
      </c>
      <c r="I23" s="5">
        <v>45107</v>
      </c>
      <c r="J23" s="4"/>
      <c r="K23" s="4"/>
    </row>
    <row r="24" spans="1:11" x14ac:dyDescent="0.25">
      <c r="A24" s="4">
        <f t="shared" si="0"/>
        <v>23</v>
      </c>
      <c r="B24" s="4" t="s">
        <v>11</v>
      </c>
      <c r="C24" s="4">
        <v>46036</v>
      </c>
      <c r="D24" s="4">
        <v>2022</v>
      </c>
      <c r="E24" s="4" t="s">
        <v>32</v>
      </c>
      <c r="F24" s="4" t="s">
        <v>28</v>
      </c>
      <c r="G24" s="4" t="s">
        <v>14</v>
      </c>
      <c r="H24" s="4">
        <v>5000</v>
      </c>
      <c r="I24" s="5">
        <v>45107</v>
      </c>
      <c r="J24" s="4"/>
      <c r="K24" s="4"/>
    </row>
    <row r="25" spans="1:11" x14ac:dyDescent="0.25">
      <c r="A25" s="4">
        <f t="shared" si="0"/>
        <v>24</v>
      </c>
      <c r="B25" s="4" t="s">
        <v>11</v>
      </c>
      <c r="C25" s="4">
        <v>458</v>
      </c>
      <c r="D25" s="4">
        <v>2023</v>
      </c>
      <c r="E25" s="4" t="s">
        <v>32</v>
      </c>
      <c r="F25" s="4" t="s">
        <v>29</v>
      </c>
      <c r="G25" s="4" t="s">
        <v>17</v>
      </c>
      <c r="H25" s="4">
        <v>2500</v>
      </c>
      <c r="I25" s="5">
        <v>45107</v>
      </c>
      <c r="J25" s="4"/>
      <c r="K25" s="4"/>
    </row>
    <row r="26" spans="1:11" x14ac:dyDescent="0.25">
      <c r="A26" s="4">
        <f t="shared" si="0"/>
        <v>25</v>
      </c>
      <c r="B26" s="4" t="s">
        <v>11</v>
      </c>
      <c r="C26" s="4">
        <v>459</v>
      </c>
      <c r="D26" s="4">
        <v>2023</v>
      </c>
      <c r="E26" s="4" t="s">
        <v>32</v>
      </c>
      <c r="F26" s="4" t="s">
        <v>29</v>
      </c>
      <c r="G26" s="4" t="s">
        <v>17</v>
      </c>
      <c r="H26" s="4">
        <v>2500</v>
      </c>
      <c r="I26" s="5">
        <v>45107</v>
      </c>
      <c r="J26" s="4"/>
      <c r="K26" s="4"/>
    </row>
    <row r="27" spans="1:11" x14ac:dyDescent="0.25">
      <c r="A27" s="4">
        <f t="shared" si="0"/>
        <v>26</v>
      </c>
      <c r="B27" s="4" t="s">
        <v>31</v>
      </c>
      <c r="C27" s="4">
        <v>542</v>
      </c>
      <c r="D27" s="4">
        <v>2023</v>
      </c>
      <c r="E27" s="4" t="s">
        <v>32</v>
      </c>
      <c r="F27" s="4" t="s">
        <v>29</v>
      </c>
      <c r="G27" s="4" t="s">
        <v>13</v>
      </c>
      <c r="H27" s="4">
        <v>2500</v>
      </c>
      <c r="I27" s="5">
        <v>45107</v>
      </c>
      <c r="J27" s="4"/>
      <c r="K27" s="4"/>
    </row>
    <row r="28" spans="1:11" x14ac:dyDescent="0.25">
      <c r="A28" s="4">
        <f t="shared" si="0"/>
        <v>27</v>
      </c>
      <c r="B28" s="4" t="s">
        <v>39</v>
      </c>
      <c r="C28" s="4">
        <v>913</v>
      </c>
      <c r="D28" s="4">
        <v>2023</v>
      </c>
      <c r="E28" s="4" t="s">
        <v>32</v>
      </c>
      <c r="F28" s="4" t="s">
        <v>21</v>
      </c>
      <c r="G28" s="4" t="s">
        <v>30</v>
      </c>
      <c r="H28" s="4">
        <v>10000</v>
      </c>
      <c r="I28" s="5">
        <v>45107</v>
      </c>
      <c r="J28" s="4"/>
      <c r="K28" s="4"/>
    </row>
    <row r="29" spans="1:11" x14ac:dyDescent="0.25">
      <c r="A29" s="4">
        <f t="shared" si="0"/>
        <v>28</v>
      </c>
      <c r="B29" s="4" t="s">
        <v>11</v>
      </c>
      <c r="C29" s="4">
        <v>2016</v>
      </c>
      <c r="D29" s="4">
        <v>2023</v>
      </c>
      <c r="E29" s="4" t="s">
        <v>32</v>
      </c>
      <c r="F29" s="4" t="s">
        <v>29</v>
      </c>
      <c r="G29" s="4" t="s">
        <v>12</v>
      </c>
      <c r="H29" s="4">
        <v>2500</v>
      </c>
      <c r="I29" s="5">
        <v>45107</v>
      </c>
      <c r="J29" s="4"/>
      <c r="K29" s="4"/>
    </row>
    <row r="30" spans="1:11" x14ac:dyDescent="0.25">
      <c r="A30" s="4">
        <f t="shared" si="0"/>
        <v>29</v>
      </c>
      <c r="B30" s="4" t="s">
        <v>11</v>
      </c>
      <c r="C30" s="4">
        <v>4989</v>
      </c>
      <c r="D30" s="4">
        <v>2023</v>
      </c>
      <c r="E30" s="4" t="s">
        <v>32</v>
      </c>
      <c r="F30" s="4" t="s">
        <v>29</v>
      </c>
      <c r="G30" s="4" t="s">
        <v>19</v>
      </c>
      <c r="H30" s="4">
        <v>2500</v>
      </c>
      <c r="I30" s="5">
        <v>45107</v>
      </c>
      <c r="J30" s="4"/>
      <c r="K30" s="4"/>
    </row>
    <row r="31" spans="1:11" x14ac:dyDescent="0.25">
      <c r="A31" s="4">
        <f t="shared" si="0"/>
        <v>30</v>
      </c>
      <c r="B31" s="4" t="s">
        <v>11</v>
      </c>
      <c r="C31" s="4">
        <v>6423</v>
      </c>
      <c r="D31" s="4">
        <v>2023</v>
      </c>
      <c r="E31" s="4" t="s">
        <v>32</v>
      </c>
      <c r="F31" s="4" t="s">
        <v>21</v>
      </c>
      <c r="G31" s="4" t="s">
        <v>43</v>
      </c>
      <c r="H31" s="4">
        <v>10000</v>
      </c>
      <c r="I31" s="5">
        <v>45107</v>
      </c>
      <c r="J31" s="4"/>
      <c r="K31" s="4"/>
    </row>
    <row r="32" spans="1:11" x14ac:dyDescent="0.25">
      <c r="A32" s="4">
        <f t="shared" si="0"/>
        <v>31</v>
      </c>
      <c r="B32" s="4" t="s">
        <v>11</v>
      </c>
      <c r="C32" s="4">
        <v>7505</v>
      </c>
      <c r="D32" s="4">
        <v>2023</v>
      </c>
      <c r="E32" s="4" t="s">
        <v>32</v>
      </c>
      <c r="F32" s="4" t="s">
        <v>29</v>
      </c>
      <c r="G32" s="4" t="s">
        <v>12</v>
      </c>
      <c r="H32" s="4">
        <v>2500</v>
      </c>
      <c r="I32" s="5">
        <v>45107</v>
      </c>
      <c r="J32" s="4"/>
      <c r="K32" s="4"/>
    </row>
    <row r="33" spans="1:11" x14ac:dyDescent="0.25">
      <c r="A33" s="4">
        <f t="shared" si="0"/>
        <v>32</v>
      </c>
      <c r="B33" s="4" t="s">
        <v>11</v>
      </c>
      <c r="C33" s="4">
        <v>8196</v>
      </c>
      <c r="D33" s="4">
        <v>2023</v>
      </c>
      <c r="E33" s="4" t="s">
        <v>32</v>
      </c>
      <c r="F33" s="4" t="s">
        <v>21</v>
      </c>
      <c r="G33" s="4" t="s">
        <v>18</v>
      </c>
      <c r="H33" s="4">
        <v>10000</v>
      </c>
      <c r="I33" s="5">
        <v>45107</v>
      </c>
      <c r="J33" s="4"/>
      <c r="K33" s="4"/>
    </row>
    <row r="34" spans="1:11" x14ac:dyDescent="0.25">
      <c r="A34" s="4">
        <f t="shared" si="0"/>
        <v>33</v>
      </c>
      <c r="B34" s="4" t="s">
        <v>38</v>
      </c>
      <c r="C34" s="4">
        <v>8729</v>
      </c>
      <c r="D34" s="4">
        <v>2023</v>
      </c>
      <c r="E34" s="4" t="s">
        <v>32</v>
      </c>
      <c r="F34" s="4" t="s">
        <v>21</v>
      </c>
      <c r="G34" s="4" t="s">
        <v>30</v>
      </c>
      <c r="H34" s="4">
        <v>10000</v>
      </c>
      <c r="I34" s="5">
        <v>45107</v>
      </c>
      <c r="J34" s="4"/>
      <c r="K34" s="4"/>
    </row>
    <row r="35" spans="1:11" x14ac:dyDescent="0.25">
      <c r="A35" s="4">
        <f t="shared" si="0"/>
        <v>34</v>
      </c>
      <c r="B35" s="4" t="s">
        <v>11</v>
      </c>
      <c r="C35" s="4">
        <v>8813</v>
      </c>
      <c r="D35" s="4">
        <v>2023</v>
      </c>
      <c r="E35" s="4" t="s">
        <v>32</v>
      </c>
      <c r="F35" s="4" t="s">
        <v>22</v>
      </c>
      <c r="G35" s="4" t="s">
        <v>15</v>
      </c>
      <c r="H35" s="4">
        <v>10000</v>
      </c>
      <c r="I35" s="5">
        <v>45107</v>
      </c>
      <c r="J35" s="4"/>
      <c r="K35" s="4"/>
    </row>
    <row r="36" spans="1:11" x14ac:dyDescent="0.25">
      <c r="A36" s="4">
        <f t="shared" si="0"/>
        <v>35</v>
      </c>
      <c r="B36" s="4" t="s">
        <v>11</v>
      </c>
      <c r="C36" s="4">
        <v>8881</v>
      </c>
      <c r="D36" s="4">
        <v>2023</v>
      </c>
      <c r="E36" s="4" t="s">
        <v>32</v>
      </c>
      <c r="F36" s="4" t="s">
        <v>22</v>
      </c>
      <c r="G36" s="4" t="s">
        <v>34</v>
      </c>
      <c r="H36" s="4">
        <v>10000</v>
      </c>
      <c r="I36" s="5">
        <v>45107</v>
      </c>
      <c r="J36" s="4"/>
      <c r="K36" s="4"/>
    </row>
    <row r="37" spans="1:11" x14ac:dyDescent="0.25">
      <c r="A37" s="4">
        <f t="shared" si="0"/>
        <v>36</v>
      </c>
      <c r="B37" s="4" t="s">
        <v>38</v>
      </c>
      <c r="C37" s="4">
        <v>8892</v>
      </c>
      <c r="D37" s="4">
        <v>2023</v>
      </c>
      <c r="E37" s="4" t="s">
        <v>32</v>
      </c>
      <c r="F37" s="4" t="s">
        <v>22</v>
      </c>
      <c r="G37" s="4" t="s">
        <v>34</v>
      </c>
      <c r="H37" s="4">
        <v>10000</v>
      </c>
      <c r="I37" s="5">
        <v>45107</v>
      </c>
      <c r="J37" s="4"/>
      <c r="K37" s="4"/>
    </row>
    <row r="38" spans="1:11" x14ac:dyDescent="0.25">
      <c r="A38" s="4">
        <f t="shared" si="0"/>
        <v>37</v>
      </c>
      <c r="B38" s="4" t="s">
        <v>11</v>
      </c>
      <c r="C38" s="4">
        <v>8989</v>
      </c>
      <c r="D38" s="4">
        <v>2023</v>
      </c>
      <c r="E38" s="4" t="s">
        <v>32</v>
      </c>
      <c r="F38" s="4" t="s">
        <v>21</v>
      </c>
      <c r="G38" s="4" t="s">
        <v>27</v>
      </c>
      <c r="H38" s="4">
        <v>10000</v>
      </c>
      <c r="I38" s="5">
        <v>45107</v>
      </c>
      <c r="J38" s="4"/>
      <c r="K38" s="4"/>
    </row>
    <row r="39" spans="1:11" x14ac:dyDescent="0.25">
      <c r="A39" s="4">
        <f t="shared" si="0"/>
        <v>38</v>
      </c>
      <c r="B39" s="4" t="s">
        <v>11</v>
      </c>
      <c r="C39" s="4">
        <v>9184</v>
      </c>
      <c r="D39" s="4">
        <v>2023</v>
      </c>
      <c r="E39" s="4" t="s">
        <v>32</v>
      </c>
      <c r="F39" s="4" t="s">
        <v>22</v>
      </c>
      <c r="G39" s="4" t="s">
        <v>15</v>
      </c>
      <c r="H39" s="4">
        <v>10000</v>
      </c>
      <c r="I39" s="5">
        <v>45107</v>
      </c>
      <c r="J39" s="4"/>
      <c r="K39" s="4"/>
    </row>
    <row r="40" spans="1:11" x14ac:dyDescent="0.25">
      <c r="A40" s="4">
        <f t="shared" si="0"/>
        <v>39</v>
      </c>
      <c r="B40" s="4" t="s">
        <v>11</v>
      </c>
      <c r="C40" s="4">
        <v>10442</v>
      </c>
      <c r="D40" s="4">
        <v>2023</v>
      </c>
      <c r="E40" s="4" t="s">
        <v>32</v>
      </c>
      <c r="F40" s="4" t="s">
        <v>21</v>
      </c>
      <c r="G40" s="4" t="s">
        <v>34</v>
      </c>
      <c r="H40" s="4">
        <v>10000</v>
      </c>
      <c r="I40" s="5">
        <v>45107</v>
      </c>
      <c r="J40" s="4"/>
      <c r="K40" s="4"/>
    </row>
    <row r="41" spans="1:11" x14ac:dyDescent="0.25">
      <c r="A41" s="4">
        <f t="shared" si="0"/>
        <v>40</v>
      </c>
      <c r="B41" s="4" t="s">
        <v>11</v>
      </c>
      <c r="C41" s="4">
        <v>10554</v>
      </c>
      <c r="D41" s="4">
        <v>2023</v>
      </c>
      <c r="E41" s="4" t="s">
        <v>32</v>
      </c>
      <c r="F41" s="4" t="s">
        <v>22</v>
      </c>
      <c r="G41" s="4" t="s">
        <v>27</v>
      </c>
      <c r="H41" s="4">
        <v>10000</v>
      </c>
      <c r="I41" s="5">
        <v>45107</v>
      </c>
      <c r="J41" s="4"/>
      <c r="K41" s="4"/>
    </row>
    <row r="42" spans="1:11" x14ac:dyDescent="0.25">
      <c r="A42" s="4">
        <f t="shared" si="0"/>
        <v>41</v>
      </c>
      <c r="B42" s="4" t="s">
        <v>11</v>
      </c>
      <c r="C42" s="4">
        <v>10962</v>
      </c>
      <c r="D42" s="4">
        <v>2023</v>
      </c>
      <c r="E42" s="4" t="s">
        <v>32</v>
      </c>
      <c r="F42" s="4" t="s">
        <v>21</v>
      </c>
      <c r="G42" s="4" t="s">
        <v>17</v>
      </c>
      <c r="H42" s="4">
        <v>10000</v>
      </c>
      <c r="I42" s="5">
        <v>45107</v>
      </c>
      <c r="J42" s="4"/>
      <c r="K42" s="4"/>
    </row>
    <row r="43" spans="1:11" x14ac:dyDescent="0.25">
      <c r="A43" s="4">
        <f t="shared" si="0"/>
        <v>42</v>
      </c>
      <c r="B43" s="4" t="s">
        <v>11</v>
      </c>
      <c r="C43" s="4">
        <v>11119</v>
      </c>
      <c r="D43" s="4">
        <v>2023</v>
      </c>
      <c r="E43" s="4" t="s">
        <v>32</v>
      </c>
      <c r="F43" s="4" t="s">
        <v>22</v>
      </c>
      <c r="G43" s="4" t="s">
        <v>42</v>
      </c>
      <c r="H43" s="4">
        <v>10000</v>
      </c>
      <c r="I43" s="5">
        <v>45107</v>
      </c>
      <c r="J43" s="4"/>
      <c r="K43" s="4"/>
    </row>
    <row r="44" spans="1:11" x14ac:dyDescent="0.25">
      <c r="A44" s="4">
        <f t="shared" si="0"/>
        <v>43</v>
      </c>
      <c r="B44" s="4" t="s">
        <v>11</v>
      </c>
      <c r="C44" s="4">
        <v>11318</v>
      </c>
      <c r="D44" s="4">
        <v>2023</v>
      </c>
      <c r="E44" s="4" t="s">
        <v>32</v>
      </c>
      <c r="F44" s="4" t="s">
        <v>21</v>
      </c>
      <c r="G44" s="4" t="s">
        <v>16</v>
      </c>
      <c r="H44" s="4">
        <v>10000</v>
      </c>
      <c r="I44" s="5">
        <v>45107</v>
      </c>
      <c r="J44" s="4"/>
      <c r="K44" s="4"/>
    </row>
    <row r="45" spans="1:11" x14ac:dyDescent="0.25">
      <c r="A45" s="4">
        <f t="shared" si="0"/>
        <v>44</v>
      </c>
      <c r="B45" s="4" t="s">
        <v>11</v>
      </c>
      <c r="C45" s="4">
        <v>11538</v>
      </c>
      <c r="D45" s="4">
        <v>2023</v>
      </c>
      <c r="E45" s="4" t="s">
        <v>32</v>
      </c>
      <c r="F45" s="4" t="s">
        <v>21</v>
      </c>
      <c r="G45" s="4" t="s">
        <v>17</v>
      </c>
      <c r="H45" s="4">
        <v>10000</v>
      </c>
      <c r="I45" s="5">
        <v>45107</v>
      </c>
      <c r="J45" s="4"/>
      <c r="K45" s="4"/>
    </row>
    <row r="46" spans="1:11" x14ac:dyDescent="0.25">
      <c r="A46" s="4">
        <f t="shared" si="0"/>
        <v>45</v>
      </c>
      <c r="B46" s="4" t="s">
        <v>11</v>
      </c>
      <c r="C46" s="4">
        <v>11733</v>
      </c>
      <c r="D46" s="4">
        <v>2023</v>
      </c>
      <c r="E46" s="4" t="s">
        <v>32</v>
      </c>
      <c r="F46" s="4" t="s">
        <v>22</v>
      </c>
      <c r="G46" s="4" t="s">
        <v>26</v>
      </c>
      <c r="H46" s="4">
        <v>10000</v>
      </c>
      <c r="I46" s="5">
        <v>45107</v>
      </c>
      <c r="J46" s="4"/>
      <c r="K46" s="4"/>
    </row>
    <row r="47" spans="1:11" x14ac:dyDescent="0.25">
      <c r="A47" s="4">
        <f t="shared" si="0"/>
        <v>46</v>
      </c>
      <c r="B47" s="4" t="s">
        <v>11</v>
      </c>
      <c r="C47" s="4">
        <v>11896</v>
      </c>
      <c r="D47" s="4">
        <v>2023</v>
      </c>
      <c r="E47" s="4" t="s">
        <v>32</v>
      </c>
      <c r="F47" s="4" t="s">
        <v>22</v>
      </c>
      <c r="G47" s="4" t="s">
        <v>17</v>
      </c>
      <c r="H47" s="4">
        <v>10000</v>
      </c>
      <c r="I47" s="5">
        <v>45107</v>
      </c>
      <c r="J47" s="4"/>
      <c r="K47" s="4"/>
    </row>
    <row r="48" spans="1:11" x14ac:dyDescent="0.25">
      <c r="A48" s="4">
        <f t="shared" si="0"/>
        <v>47</v>
      </c>
      <c r="B48" s="4" t="s">
        <v>11</v>
      </c>
      <c r="C48" s="4">
        <v>12281</v>
      </c>
      <c r="D48" s="4">
        <v>2023</v>
      </c>
      <c r="E48" s="4" t="s">
        <v>32</v>
      </c>
      <c r="F48" s="4" t="s">
        <v>21</v>
      </c>
      <c r="G48" s="4" t="s">
        <v>25</v>
      </c>
      <c r="H48" s="4">
        <v>10000</v>
      </c>
      <c r="I48" s="5">
        <v>45107</v>
      </c>
      <c r="J48" s="4"/>
      <c r="K48" s="4"/>
    </row>
    <row r="49" spans="1:11" x14ac:dyDescent="0.25">
      <c r="A49" s="4">
        <f t="shared" si="0"/>
        <v>48</v>
      </c>
      <c r="B49" s="4" t="s">
        <v>11</v>
      </c>
      <c r="C49" s="4">
        <v>12491</v>
      </c>
      <c r="D49" s="4">
        <v>2023</v>
      </c>
      <c r="E49" s="4" t="s">
        <v>32</v>
      </c>
      <c r="F49" s="4" t="s">
        <v>22</v>
      </c>
      <c r="G49" s="4" t="s">
        <v>14</v>
      </c>
      <c r="H49" s="4">
        <v>10000</v>
      </c>
      <c r="I49" s="5">
        <v>45107</v>
      </c>
      <c r="J49" s="4"/>
      <c r="K49" s="4"/>
    </row>
    <row r="50" spans="1:11" x14ac:dyDescent="0.25">
      <c r="A50" s="4">
        <f t="shared" si="0"/>
        <v>49</v>
      </c>
      <c r="B50" s="4" t="s">
        <v>11</v>
      </c>
      <c r="C50" s="4">
        <v>12946</v>
      </c>
      <c r="D50" s="4">
        <v>2023</v>
      </c>
      <c r="E50" s="4" t="s">
        <v>32</v>
      </c>
      <c r="F50" s="4" t="s">
        <v>29</v>
      </c>
      <c r="G50" s="4" t="s">
        <v>16</v>
      </c>
      <c r="H50" s="4">
        <v>2500</v>
      </c>
      <c r="I50" s="5">
        <v>45107</v>
      </c>
      <c r="J50" s="4"/>
      <c r="K50" s="4"/>
    </row>
    <row r="51" spans="1:11" x14ac:dyDescent="0.25">
      <c r="A51" s="4">
        <f t="shared" si="0"/>
        <v>50</v>
      </c>
      <c r="B51" s="4" t="s">
        <v>11</v>
      </c>
      <c r="C51" s="4">
        <v>12957</v>
      </c>
      <c r="D51" s="4">
        <v>2023</v>
      </c>
      <c r="E51" s="4" t="s">
        <v>32</v>
      </c>
      <c r="F51" s="4" t="s">
        <v>21</v>
      </c>
      <c r="G51" s="4" t="s">
        <v>15</v>
      </c>
      <c r="H51" s="4">
        <v>10000</v>
      </c>
      <c r="I51" s="5">
        <v>45107</v>
      </c>
      <c r="J51" s="4"/>
      <c r="K51" s="4"/>
    </row>
    <row r="52" spans="1:11" x14ac:dyDescent="0.25">
      <c r="A52" s="4">
        <f t="shared" si="0"/>
        <v>51</v>
      </c>
      <c r="B52" s="4" t="s">
        <v>11</v>
      </c>
      <c r="C52" s="4">
        <v>13730</v>
      </c>
      <c r="D52" s="4">
        <v>2023</v>
      </c>
      <c r="E52" s="4" t="s">
        <v>32</v>
      </c>
      <c r="F52" s="4" t="s">
        <v>29</v>
      </c>
      <c r="G52" s="4" t="s">
        <v>19</v>
      </c>
      <c r="H52" s="4">
        <v>2500</v>
      </c>
      <c r="I52" s="5">
        <v>45107</v>
      </c>
      <c r="J52" s="4"/>
      <c r="K52" s="4"/>
    </row>
    <row r="53" spans="1:11" x14ac:dyDescent="0.25">
      <c r="A53" s="4">
        <f t="shared" si="0"/>
        <v>52</v>
      </c>
      <c r="B53" s="4" t="s">
        <v>11</v>
      </c>
      <c r="C53" s="4">
        <v>13733</v>
      </c>
      <c r="D53" s="4">
        <v>2023</v>
      </c>
      <c r="E53" s="4" t="s">
        <v>32</v>
      </c>
      <c r="F53" s="4" t="s">
        <v>29</v>
      </c>
      <c r="G53" s="4" t="s">
        <v>25</v>
      </c>
      <c r="H53" s="4">
        <v>2500</v>
      </c>
      <c r="I53" s="5">
        <v>45107</v>
      </c>
      <c r="J53" s="4"/>
      <c r="K53" s="4"/>
    </row>
    <row r="54" spans="1:11" x14ac:dyDescent="0.25">
      <c r="A54" s="4">
        <f t="shared" si="0"/>
        <v>53</v>
      </c>
      <c r="B54" s="4" t="s">
        <v>11</v>
      </c>
      <c r="C54" s="4">
        <v>13736</v>
      </c>
      <c r="D54" s="4">
        <v>2023</v>
      </c>
      <c r="E54" s="4" t="s">
        <v>32</v>
      </c>
      <c r="F54" s="4" t="s">
        <v>29</v>
      </c>
      <c r="G54" s="4" t="s">
        <v>20</v>
      </c>
      <c r="H54" s="4">
        <v>2500</v>
      </c>
      <c r="I54" s="5">
        <v>45107</v>
      </c>
      <c r="J54" s="4"/>
      <c r="K54" s="4"/>
    </row>
    <row r="55" spans="1:11" x14ac:dyDescent="0.25">
      <c r="A55" s="4">
        <f t="shared" si="0"/>
        <v>54</v>
      </c>
      <c r="B55" s="4" t="s">
        <v>11</v>
      </c>
      <c r="C55" s="4">
        <v>13739</v>
      </c>
      <c r="D55" s="4">
        <v>2023</v>
      </c>
      <c r="E55" s="4" t="s">
        <v>32</v>
      </c>
      <c r="F55" s="4" t="s">
        <v>29</v>
      </c>
      <c r="G55" s="4" t="s">
        <v>34</v>
      </c>
      <c r="H55" s="4">
        <v>2500</v>
      </c>
      <c r="I55" s="5">
        <v>45107</v>
      </c>
      <c r="J55" s="4"/>
      <c r="K55" s="4"/>
    </row>
    <row r="56" spans="1:11" x14ac:dyDescent="0.25">
      <c r="A56" s="4">
        <f t="shared" si="0"/>
        <v>55</v>
      </c>
      <c r="B56" s="4" t="s">
        <v>11</v>
      </c>
      <c r="C56" s="4">
        <v>13740</v>
      </c>
      <c r="D56" s="4">
        <v>2023</v>
      </c>
      <c r="E56" s="4" t="s">
        <v>32</v>
      </c>
      <c r="F56" s="4" t="s">
        <v>29</v>
      </c>
      <c r="G56" s="4" t="s">
        <v>20</v>
      </c>
      <c r="H56" s="4">
        <v>2500</v>
      </c>
      <c r="I56" s="5">
        <v>45107</v>
      </c>
      <c r="J56" s="4"/>
      <c r="K56" s="4"/>
    </row>
    <row r="57" spans="1:11" x14ac:dyDescent="0.25">
      <c r="A57" s="4">
        <f t="shared" si="0"/>
        <v>56</v>
      </c>
      <c r="B57" s="4" t="s">
        <v>11</v>
      </c>
      <c r="C57" s="4">
        <v>13771</v>
      </c>
      <c r="D57" s="4">
        <v>2023</v>
      </c>
      <c r="E57" s="4" t="s">
        <v>32</v>
      </c>
      <c r="F57" s="4" t="s">
        <v>29</v>
      </c>
      <c r="G57" s="4" t="s">
        <v>34</v>
      </c>
      <c r="H57" s="4">
        <v>2500</v>
      </c>
      <c r="I57" s="5">
        <v>45107</v>
      </c>
      <c r="J57" s="4"/>
      <c r="K57" s="4"/>
    </row>
    <row r="58" spans="1:11" x14ac:dyDescent="0.25">
      <c r="A58" s="4">
        <f t="shared" si="0"/>
        <v>57</v>
      </c>
      <c r="B58" s="4" t="s">
        <v>11</v>
      </c>
      <c r="C58" s="4">
        <v>13778</v>
      </c>
      <c r="D58" s="4">
        <v>2023</v>
      </c>
      <c r="E58" s="4" t="s">
        <v>32</v>
      </c>
      <c r="F58" s="4" t="s">
        <v>29</v>
      </c>
      <c r="G58" s="4" t="s">
        <v>34</v>
      </c>
      <c r="H58" s="4">
        <v>2500</v>
      </c>
      <c r="I58" s="5">
        <v>45107</v>
      </c>
      <c r="J58" s="4"/>
      <c r="K58" s="4"/>
    </row>
    <row r="59" spans="1:11" x14ac:dyDescent="0.25">
      <c r="A59" s="4">
        <f t="shared" si="0"/>
        <v>58</v>
      </c>
      <c r="B59" s="4" t="s">
        <v>11</v>
      </c>
      <c r="C59" s="4">
        <v>13991</v>
      </c>
      <c r="D59" s="4">
        <v>2023</v>
      </c>
      <c r="E59" s="4" t="s">
        <v>32</v>
      </c>
      <c r="F59" s="4" t="s">
        <v>29</v>
      </c>
      <c r="G59" s="4" t="s">
        <v>16</v>
      </c>
      <c r="H59" s="4">
        <v>2500</v>
      </c>
      <c r="I59" s="5">
        <v>45107</v>
      </c>
      <c r="J59" s="4"/>
      <c r="K59" s="4"/>
    </row>
    <row r="60" spans="1:11" x14ac:dyDescent="0.25">
      <c r="A60" s="4">
        <f t="shared" si="0"/>
        <v>59</v>
      </c>
      <c r="B60" s="4" t="s">
        <v>11</v>
      </c>
      <c r="C60" s="4">
        <v>14150</v>
      </c>
      <c r="D60" s="4">
        <v>2023</v>
      </c>
      <c r="E60" s="4" t="s">
        <v>32</v>
      </c>
      <c r="F60" s="4" t="s">
        <v>29</v>
      </c>
      <c r="G60" s="4" t="s">
        <v>25</v>
      </c>
      <c r="H60" s="4">
        <v>2500</v>
      </c>
      <c r="I60" s="5">
        <v>45107</v>
      </c>
      <c r="J60" s="4"/>
      <c r="K60" s="4"/>
    </row>
    <row r="61" spans="1:11" x14ac:dyDescent="0.25">
      <c r="A61" s="4">
        <f t="shared" si="0"/>
        <v>60</v>
      </c>
      <c r="B61" s="4" t="s">
        <v>11</v>
      </c>
      <c r="C61" s="4">
        <v>14192</v>
      </c>
      <c r="D61" s="4">
        <v>2023</v>
      </c>
      <c r="E61" s="4" t="s">
        <v>32</v>
      </c>
      <c r="F61" s="4" t="s">
        <v>29</v>
      </c>
      <c r="G61" s="4" t="s">
        <v>20</v>
      </c>
      <c r="H61" s="4">
        <v>2500</v>
      </c>
      <c r="I61" s="5">
        <v>45107</v>
      </c>
      <c r="J61" s="4"/>
      <c r="K61" s="4"/>
    </row>
    <row r="62" spans="1:11" x14ac:dyDescent="0.25">
      <c r="A62" s="4">
        <f t="shared" si="0"/>
        <v>61</v>
      </c>
      <c r="B62" s="4" t="s">
        <v>11</v>
      </c>
      <c r="C62" s="4">
        <v>14225</v>
      </c>
      <c r="D62" s="4">
        <v>2023</v>
      </c>
      <c r="E62" s="4" t="s">
        <v>32</v>
      </c>
      <c r="F62" s="4" t="s">
        <v>29</v>
      </c>
      <c r="G62" s="4" t="s">
        <v>16</v>
      </c>
      <c r="H62" s="4">
        <v>2500</v>
      </c>
      <c r="I62" s="5">
        <v>45107</v>
      </c>
      <c r="J62" s="4"/>
      <c r="K62" s="4"/>
    </row>
    <row r="63" spans="1:11" x14ac:dyDescent="0.25">
      <c r="A63" s="4">
        <f t="shared" si="0"/>
        <v>62</v>
      </c>
      <c r="B63" s="4" t="s">
        <v>11</v>
      </c>
      <c r="C63" s="4">
        <v>14232</v>
      </c>
      <c r="D63" s="4">
        <v>2023</v>
      </c>
      <c r="E63" s="4" t="s">
        <v>32</v>
      </c>
      <c r="F63" s="4" t="s">
        <v>29</v>
      </c>
      <c r="G63" s="4" t="s">
        <v>18</v>
      </c>
      <c r="H63" s="4">
        <v>2500</v>
      </c>
      <c r="I63" s="5">
        <v>45107</v>
      </c>
      <c r="J63" s="4"/>
      <c r="K63" s="4"/>
    </row>
    <row r="64" spans="1:11" x14ac:dyDescent="0.25">
      <c r="A64" s="4">
        <f t="shared" si="0"/>
        <v>63</v>
      </c>
      <c r="B64" s="4" t="s">
        <v>11</v>
      </c>
      <c r="C64" s="4">
        <v>14319</v>
      </c>
      <c r="D64" s="4">
        <v>2023</v>
      </c>
      <c r="E64" s="4" t="s">
        <v>32</v>
      </c>
      <c r="F64" s="4" t="s">
        <v>29</v>
      </c>
      <c r="G64" s="4" t="s">
        <v>16</v>
      </c>
      <c r="H64" s="4">
        <v>2500</v>
      </c>
      <c r="I64" s="5">
        <v>45107</v>
      </c>
      <c r="J64" s="4"/>
      <c r="K64" s="4"/>
    </row>
    <row r="65" spans="1:11" x14ac:dyDescent="0.25">
      <c r="A65" s="4">
        <f t="shared" si="0"/>
        <v>64</v>
      </c>
      <c r="B65" s="4" t="s">
        <v>11</v>
      </c>
      <c r="C65" s="4">
        <v>14322</v>
      </c>
      <c r="D65" s="4">
        <v>2023</v>
      </c>
      <c r="E65" s="4" t="s">
        <v>32</v>
      </c>
      <c r="F65" s="4" t="s">
        <v>29</v>
      </c>
      <c r="G65" s="4" t="s">
        <v>13</v>
      </c>
      <c r="H65" s="4">
        <v>2500</v>
      </c>
      <c r="I65" s="5">
        <v>45107</v>
      </c>
      <c r="J65" s="4"/>
      <c r="K65" s="4"/>
    </row>
    <row r="66" spans="1:11" x14ac:dyDescent="0.25">
      <c r="A66" s="4">
        <f t="shared" si="0"/>
        <v>65</v>
      </c>
      <c r="B66" s="4" t="s">
        <v>11</v>
      </c>
      <c r="C66" s="4">
        <v>14476</v>
      </c>
      <c r="D66" s="4">
        <v>2023</v>
      </c>
      <c r="E66" s="4" t="s">
        <v>32</v>
      </c>
      <c r="F66" s="4" t="s">
        <v>29</v>
      </c>
      <c r="G66" s="4" t="s">
        <v>16</v>
      </c>
      <c r="H66" s="4">
        <v>2500</v>
      </c>
      <c r="I66" s="5">
        <v>45107</v>
      </c>
      <c r="J66" s="4"/>
      <c r="K66" s="4"/>
    </row>
    <row r="67" spans="1:11" x14ac:dyDescent="0.25">
      <c r="A67" s="4">
        <f t="shared" si="0"/>
        <v>66</v>
      </c>
      <c r="B67" s="4" t="s">
        <v>11</v>
      </c>
      <c r="C67" s="4">
        <v>14481</v>
      </c>
      <c r="D67" s="4">
        <v>2023</v>
      </c>
      <c r="E67" s="4" t="s">
        <v>32</v>
      </c>
      <c r="F67" s="4" t="s">
        <v>29</v>
      </c>
      <c r="G67" s="4" t="s">
        <v>18</v>
      </c>
      <c r="H67" s="4">
        <v>2500</v>
      </c>
      <c r="I67" s="5">
        <v>45107</v>
      </c>
      <c r="J67" s="4"/>
      <c r="K67" s="4"/>
    </row>
    <row r="68" spans="1:11" x14ac:dyDescent="0.25">
      <c r="A68" s="4">
        <f t="shared" ref="A68:A131" si="1">A67+1</f>
        <v>67</v>
      </c>
      <c r="B68" s="4" t="s">
        <v>11</v>
      </c>
      <c r="C68" s="4">
        <v>14502</v>
      </c>
      <c r="D68" s="4">
        <v>2023</v>
      </c>
      <c r="E68" s="4" t="s">
        <v>32</v>
      </c>
      <c r="F68" s="4" t="s">
        <v>29</v>
      </c>
      <c r="G68" s="4" t="s">
        <v>18</v>
      </c>
      <c r="H68" s="4">
        <v>2500</v>
      </c>
      <c r="I68" s="5">
        <v>45107</v>
      </c>
      <c r="J68" s="4"/>
      <c r="K68" s="4"/>
    </row>
    <row r="69" spans="1:11" x14ac:dyDescent="0.25">
      <c r="A69" s="4">
        <f t="shared" si="1"/>
        <v>68</v>
      </c>
      <c r="B69" s="4" t="s">
        <v>11</v>
      </c>
      <c r="C69" s="4">
        <v>14613</v>
      </c>
      <c r="D69" s="4">
        <v>2023</v>
      </c>
      <c r="E69" s="4" t="s">
        <v>32</v>
      </c>
      <c r="F69" s="4" t="s">
        <v>29</v>
      </c>
      <c r="G69" s="4" t="s">
        <v>18</v>
      </c>
      <c r="H69" s="4">
        <v>2500</v>
      </c>
      <c r="I69" s="5">
        <v>45107</v>
      </c>
      <c r="J69" s="4"/>
      <c r="K69" s="4"/>
    </row>
    <row r="70" spans="1:11" x14ac:dyDescent="0.25">
      <c r="A70" s="4">
        <f t="shared" si="1"/>
        <v>69</v>
      </c>
      <c r="B70" s="4" t="s">
        <v>11</v>
      </c>
      <c r="C70" s="4">
        <v>14625</v>
      </c>
      <c r="D70" s="4">
        <v>2023</v>
      </c>
      <c r="E70" s="4" t="s">
        <v>32</v>
      </c>
      <c r="F70" s="4" t="s">
        <v>29</v>
      </c>
      <c r="G70" s="4" t="s">
        <v>18</v>
      </c>
      <c r="H70" s="4">
        <v>2500</v>
      </c>
      <c r="I70" s="5">
        <v>45107</v>
      </c>
      <c r="J70" s="4"/>
      <c r="K70" s="4"/>
    </row>
    <row r="71" spans="1:11" x14ac:dyDescent="0.25">
      <c r="A71" s="4">
        <f t="shared" si="1"/>
        <v>70</v>
      </c>
      <c r="B71" s="4" t="s">
        <v>11</v>
      </c>
      <c r="C71" s="4">
        <v>14632</v>
      </c>
      <c r="D71" s="4">
        <v>2023</v>
      </c>
      <c r="E71" s="4" t="s">
        <v>32</v>
      </c>
      <c r="F71" s="4" t="s">
        <v>29</v>
      </c>
      <c r="G71" s="4" t="s">
        <v>20</v>
      </c>
      <c r="H71" s="4">
        <v>2500</v>
      </c>
      <c r="I71" s="5">
        <v>45107</v>
      </c>
      <c r="J71" s="4"/>
      <c r="K71" s="4"/>
    </row>
    <row r="72" spans="1:11" x14ac:dyDescent="0.25">
      <c r="A72" s="4">
        <f t="shared" si="1"/>
        <v>71</v>
      </c>
      <c r="B72" s="4" t="s">
        <v>11</v>
      </c>
      <c r="C72" s="4">
        <v>14648</v>
      </c>
      <c r="D72" s="4">
        <v>2023</v>
      </c>
      <c r="E72" s="4" t="s">
        <v>32</v>
      </c>
      <c r="F72" s="4" t="s">
        <v>29</v>
      </c>
      <c r="G72" s="4" t="s">
        <v>35</v>
      </c>
      <c r="H72" s="4">
        <v>2500</v>
      </c>
      <c r="I72" s="5">
        <v>45107</v>
      </c>
      <c r="J72" s="4"/>
      <c r="K72" s="4"/>
    </row>
    <row r="73" spans="1:11" x14ac:dyDescent="0.25">
      <c r="A73" s="4">
        <f t="shared" si="1"/>
        <v>72</v>
      </c>
      <c r="B73" s="4" t="s">
        <v>11</v>
      </c>
      <c r="C73" s="4">
        <v>14669</v>
      </c>
      <c r="D73" s="4">
        <v>2023</v>
      </c>
      <c r="E73" s="4" t="s">
        <v>32</v>
      </c>
      <c r="F73" s="4" t="s">
        <v>29</v>
      </c>
      <c r="G73" s="4" t="s">
        <v>15</v>
      </c>
      <c r="H73" s="4">
        <v>2500</v>
      </c>
      <c r="I73" s="5">
        <v>45107</v>
      </c>
      <c r="J73" s="4"/>
      <c r="K73" s="4"/>
    </row>
    <row r="74" spans="1:11" x14ac:dyDescent="0.25">
      <c r="A74" s="4">
        <f t="shared" si="1"/>
        <v>73</v>
      </c>
      <c r="B74" s="4" t="s">
        <v>11</v>
      </c>
      <c r="C74" s="4">
        <v>14674</v>
      </c>
      <c r="D74" s="4">
        <v>2023</v>
      </c>
      <c r="E74" s="4" t="s">
        <v>32</v>
      </c>
      <c r="F74" s="4" t="s">
        <v>29</v>
      </c>
      <c r="G74" s="4" t="s">
        <v>24</v>
      </c>
      <c r="H74" s="4">
        <v>2500</v>
      </c>
      <c r="I74" s="5">
        <v>45107</v>
      </c>
      <c r="J74" s="4"/>
      <c r="K74" s="4"/>
    </row>
    <row r="75" spans="1:11" x14ac:dyDescent="0.25">
      <c r="A75" s="4">
        <f t="shared" si="1"/>
        <v>74</v>
      </c>
      <c r="B75" s="4" t="s">
        <v>11</v>
      </c>
      <c r="C75" s="4">
        <v>14716</v>
      </c>
      <c r="D75" s="4">
        <v>2023</v>
      </c>
      <c r="E75" s="4" t="s">
        <v>32</v>
      </c>
      <c r="F75" s="4" t="s">
        <v>29</v>
      </c>
      <c r="G75" s="4" t="s">
        <v>18</v>
      </c>
      <c r="H75" s="4">
        <v>2500</v>
      </c>
      <c r="I75" s="5">
        <v>45107</v>
      </c>
      <c r="J75" s="4"/>
      <c r="K75" s="4"/>
    </row>
    <row r="76" spans="1:11" x14ac:dyDescent="0.25">
      <c r="A76" s="4">
        <f t="shared" si="1"/>
        <v>75</v>
      </c>
      <c r="B76" s="4" t="s">
        <v>11</v>
      </c>
      <c r="C76" s="4">
        <v>14758</v>
      </c>
      <c r="D76" s="4">
        <v>2023</v>
      </c>
      <c r="E76" s="4" t="s">
        <v>32</v>
      </c>
      <c r="F76" s="4" t="s">
        <v>29</v>
      </c>
      <c r="G76" s="4" t="s">
        <v>18</v>
      </c>
      <c r="H76" s="4">
        <v>2500</v>
      </c>
      <c r="I76" s="5">
        <v>45107</v>
      </c>
      <c r="J76" s="4"/>
      <c r="K76" s="4"/>
    </row>
    <row r="77" spans="1:11" x14ac:dyDescent="0.25">
      <c r="A77" s="4">
        <f t="shared" si="1"/>
        <v>76</v>
      </c>
      <c r="B77" s="4" t="s">
        <v>11</v>
      </c>
      <c r="C77" s="4">
        <v>14774</v>
      </c>
      <c r="D77" s="4">
        <v>2023</v>
      </c>
      <c r="E77" s="4" t="s">
        <v>32</v>
      </c>
      <c r="F77" s="4" t="s">
        <v>29</v>
      </c>
      <c r="G77" s="4" t="s">
        <v>16</v>
      </c>
      <c r="H77" s="4">
        <v>2500</v>
      </c>
      <c r="I77" s="5">
        <v>45107</v>
      </c>
      <c r="J77" s="4"/>
      <c r="K77" s="4"/>
    </row>
    <row r="78" spans="1:11" x14ac:dyDescent="0.25">
      <c r="A78" s="4">
        <f t="shared" si="1"/>
        <v>77</v>
      </c>
      <c r="B78" s="4" t="s">
        <v>11</v>
      </c>
      <c r="C78" s="4">
        <v>14808</v>
      </c>
      <c r="D78" s="4">
        <v>2023</v>
      </c>
      <c r="E78" s="4" t="s">
        <v>32</v>
      </c>
      <c r="F78" s="4" t="s">
        <v>29</v>
      </c>
      <c r="G78" s="4" t="s">
        <v>20</v>
      </c>
      <c r="H78" s="4">
        <v>2500</v>
      </c>
      <c r="I78" s="5">
        <v>45107</v>
      </c>
      <c r="J78" s="4"/>
      <c r="K78" s="4"/>
    </row>
    <row r="79" spans="1:11" x14ac:dyDescent="0.25">
      <c r="A79" s="4">
        <f t="shared" si="1"/>
        <v>78</v>
      </c>
      <c r="B79" s="4" t="s">
        <v>11</v>
      </c>
      <c r="C79" s="4">
        <v>14812</v>
      </c>
      <c r="D79" s="4">
        <v>2023</v>
      </c>
      <c r="E79" s="4" t="s">
        <v>32</v>
      </c>
      <c r="F79" s="4" t="s">
        <v>29</v>
      </c>
      <c r="G79" s="4" t="s">
        <v>18</v>
      </c>
      <c r="H79" s="4">
        <v>2500</v>
      </c>
      <c r="I79" s="5">
        <v>45107</v>
      </c>
      <c r="J79" s="4"/>
      <c r="K79" s="4"/>
    </row>
    <row r="80" spans="1:11" x14ac:dyDescent="0.25">
      <c r="A80" s="4">
        <f t="shared" si="1"/>
        <v>79</v>
      </c>
      <c r="B80" s="4" t="s">
        <v>11</v>
      </c>
      <c r="C80" s="4">
        <v>14813</v>
      </c>
      <c r="D80" s="4">
        <v>2023</v>
      </c>
      <c r="E80" s="4" t="s">
        <v>32</v>
      </c>
      <c r="F80" s="4" t="s">
        <v>29</v>
      </c>
      <c r="G80" s="4" t="s">
        <v>18</v>
      </c>
      <c r="H80" s="4">
        <v>2500</v>
      </c>
      <c r="I80" s="5">
        <v>45107</v>
      </c>
      <c r="J80" s="4"/>
      <c r="K80" s="4"/>
    </row>
    <row r="81" spans="1:11" x14ac:dyDescent="0.25">
      <c r="A81" s="4">
        <f t="shared" si="1"/>
        <v>80</v>
      </c>
      <c r="B81" s="4" t="s">
        <v>11</v>
      </c>
      <c r="C81" s="4">
        <v>14817</v>
      </c>
      <c r="D81" s="4">
        <v>2023</v>
      </c>
      <c r="E81" s="4" t="s">
        <v>32</v>
      </c>
      <c r="F81" s="4" t="s">
        <v>29</v>
      </c>
      <c r="G81" s="4" t="s">
        <v>18</v>
      </c>
      <c r="H81" s="4">
        <v>2500</v>
      </c>
      <c r="I81" s="5">
        <v>45107</v>
      </c>
      <c r="J81" s="4"/>
      <c r="K81" s="4"/>
    </row>
    <row r="82" spans="1:11" x14ac:dyDescent="0.25">
      <c r="A82" s="4">
        <f t="shared" si="1"/>
        <v>81</v>
      </c>
      <c r="B82" s="4" t="s">
        <v>11</v>
      </c>
      <c r="C82" s="4">
        <v>14821</v>
      </c>
      <c r="D82" s="4">
        <v>2023</v>
      </c>
      <c r="E82" s="4" t="s">
        <v>32</v>
      </c>
      <c r="F82" s="4" t="s">
        <v>29</v>
      </c>
      <c r="G82" s="4" t="s">
        <v>18</v>
      </c>
      <c r="H82" s="4">
        <v>2500</v>
      </c>
      <c r="I82" s="5">
        <v>45107</v>
      </c>
      <c r="J82" s="4"/>
      <c r="K82" s="4"/>
    </row>
    <row r="83" spans="1:11" x14ac:dyDescent="0.25">
      <c r="A83" s="4">
        <f t="shared" si="1"/>
        <v>82</v>
      </c>
      <c r="B83" s="4" t="s">
        <v>11</v>
      </c>
      <c r="C83" s="4">
        <v>14824</v>
      </c>
      <c r="D83" s="4">
        <v>2023</v>
      </c>
      <c r="E83" s="4" t="s">
        <v>32</v>
      </c>
      <c r="F83" s="4" t="s">
        <v>29</v>
      </c>
      <c r="G83" s="4" t="s">
        <v>18</v>
      </c>
      <c r="H83" s="4">
        <v>2500</v>
      </c>
      <c r="I83" s="5">
        <v>45107</v>
      </c>
      <c r="J83" s="4"/>
      <c r="K83" s="4"/>
    </row>
    <row r="84" spans="1:11" x14ac:dyDescent="0.25">
      <c r="A84" s="4">
        <f t="shared" si="1"/>
        <v>83</v>
      </c>
      <c r="B84" s="4" t="s">
        <v>11</v>
      </c>
      <c r="C84" s="4">
        <v>14836</v>
      </c>
      <c r="D84" s="4">
        <v>2023</v>
      </c>
      <c r="E84" s="4" t="s">
        <v>32</v>
      </c>
      <c r="F84" s="4" t="s">
        <v>29</v>
      </c>
      <c r="G84" s="4" t="s">
        <v>18</v>
      </c>
      <c r="H84" s="4">
        <v>2500</v>
      </c>
      <c r="I84" s="5">
        <v>45107</v>
      </c>
      <c r="J84" s="4"/>
      <c r="K84" s="4"/>
    </row>
    <row r="85" spans="1:11" x14ac:dyDescent="0.25">
      <c r="A85" s="4">
        <f t="shared" si="1"/>
        <v>84</v>
      </c>
      <c r="B85" s="4" t="s">
        <v>11</v>
      </c>
      <c r="C85" s="4">
        <v>14840</v>
      </c>
      <c r="D85" s="4">
        <v>2023</v>
      </c>
      <c r="E85" s="4" t="s">
        <v>32</v>
      </c>
      <c r="F85" s="4" t="s">
        <v>29</v>
      </c>
      <c r="G85" s="4" t="s">
        <v>15</v>
      </c>
      <c r="H85" s="4">
        <v>2500</v>
      </c>
      <c r="I85" s="5">
        <v>45107</v>
      </c>
      <c r="J85" s="4"/>
      <c r="K85" s="4"/>
    </row>
    <row r="86" spans="1:11" x14ac:dyDescent="0.25">
      <c r="A86" s="4">
        <f t="shared" si="1"/>
        <v>85</v>
      </c>
      <c r="B86" s="4" t="s">
        <v>11</v>
      </c>
      <c r="C86" s="4">
        <v>14841</v>
      </c>
      <c r="D86" s="4">
        <v>2023</v>
      </c>
      <c r="E86" s="4" t="s">
        <v>32</v>
      </c>
      <c r="F86" s="4" t="s">
        <v>29</v>
      </c>
      <c r="G86" s="4" t="s">
        <v>18</v>
      </c>
      <c r="H86" s="4">
        <v>2500</v>
      </c>
      <c r="I86" s="5">
        <v>45107</v>
      </c>
      <c r="J86" s="4"/>
      <c r="K86" s="4"/>
    </row>
    <row r="87" spans="1:11" x14ac:dyDescent="0.25">
      <c r="A87" s="4">
        <f t="shared" si="1"/>
        <v>86</v>
      </c>
      <c r="B87" s="4" t="s">
        <v>11</v>
      </c>
      <c r="C87" s="4">
        <v>14843</v>
      </c>
      <c r="D87" s="4">
        <v>2023</v>
      </c>
      <c r="E87" s="4" t="s">
        <v>32</v>
      </c>
      <c r="F87" s="4" t="s">
        <v>29</v>
      </c>
      <c r="G87" s="4" t="s">
        <v>18</v>
      </c>
      <c r="H87" s="4">
        <v>2500</v>
      </c>
      <c r="I87" s="5">
        <v>45107</v>
      </c>
      <c r="J87" s="4"/>
      <c r="K87" s="4"/>
    </row>
    <row r="88" spans="1:11" x14ac:dyDescent="0.25">
      <c r="A88" s="4">
        <f t="shared" si="1"/>
        <v>87</v>
      </c>
      <c r="B88" s="4" t="s">
        <v>11</v>
      </c>
      <c r="C88" s="4">
        <v>14852</v>
      </c>
      <c r="D88" s="4">
        <v>2023</v>
      </c>
      <c r="E88" s="4" t="s">
        <v>32</v>
      </c>
      <c r="F88" s="4" t="s">
        <v>29</v>
      </c>
      <c r="G88" s="4" t="s">
        <v>18</v>
      </c>
      <c r="H88" s="4">
        <v>2500</v>
      </c>
      <c r="I88" s="5">
        <v>45107</v>
      </c>
      <c r="J88" s="4"/>
      <c r="K88" s="4"/>
    </row>
    <row r="89" spans="1:11" x14ac:dyDescent="0.25">
      <c r="A89" s="4">
        <f t="shared" si="1"/>
        <v>88</v>
      </c>
      <c r="B89" s="4" t="s">
        <v>11</v>
      </c>
      <c r="C89" s="4">
        <v>14858</v>
      </c>
      <c r="D89" s="4">
        <v>2023</v>
      </c>
      <c r="E89" s="4" t="s">
        <v>32</v>
      </c>
      <c r="F89" s="4" t="s">
        <v>29</v>
      </c>
      <c r="G89" s="4" t="s">
        <v>18</v>
      </c>
      <c r="H89" s="4">
        <v>2500</v>
      </c>
      <c r="I89" s="5">
        <v>45107</v>
      </c>
      <c r="J89" s="4"/>
      <c r="K89" s="4"/>
    </row>
    <row r="90" spans="1:11" x14ac:dyDescent="0.25">
      <c r="A90" s="4">
        <f t="shared" si="1"/>
        <v>89</v>
      </c>
      <c r="B90" s="4" t="s">
        <v>11</v>
      </c>
      <c r="C90" s="4">
        <v>14864</v>
      </c>
      <c r="D90" s="4">
        <v>2023</v>
      </c>
      <c r="E90" s="4" t="s">
        <v>32</v>
      </c>
      <c r="F90" s="4" t="s">
        <v>29</v>
      </c>
      <c r="G90" s="4" t="s">
        <v>18</v>
      </c>
      <c r="H90" s="4">
        <v>2500</v>
      </c>
      <c r="I90" s="5">
        <v>45107</v>
      </c>
      <c r="J90" s="4"/>
      <c r="K90" s="4"/>
    </row>
    <row r="91" spans="1:11" x14ac:dyDescent="0.25">
      <c r="A91" s="4">
        <f t="shared" si="1"/>
        <v>90</v>
      </c>
      <c r="B91" s="4" t="s">
        <v>11</v>
      </c>
      <c r="C91" s="4">
        <v>14873</v>
      </c>
      <c r="D91" s="4">
        <v>2023</v>
      </c>
      <c r="E91" s="4" t="s">
        <v>32</v>
      </c>
      <c r="F91" s="4" t="s">
        <v>29</v>
      </c>
      <c r="G91" s="4" t="s">
        <v>18</v>
      </c>
      <c r="H91" s="4">
        <v>2500</v>
      </c>
      <c r="I91" s="5">
        <v>45107</v>
      </c>
      <c r="J91" s="4"/>
      <c r="K91" s="4"/>
    </row>
    <row r="92" spans="1:11" x14ac:dyDescent="0.25">
      <c r="A92" s="4">
        <f t="shared" si="1"/>
        <v>91</v>
      </c>
      <c r="B92" s="4" t="s">
        <v>11</v>
      </c>
      <c r="C92" s="4">
        <v>14883</v>
      </c>
      <c r="D92" s="4">
        <v>2023</v>
      </c>
      <c r="E92" s="4" t="s">
        <v>32</v>
      </c>
      <c r="F92" s="4" t="s">
        <v>29</v>
      </c>
      <c r="G92" s="4" t="s">
        <v>18</v>
      </c>
      <c r="H92" s="4">
        <v>2500</v>
      </c>
      <c r="I92" s="5">
        <v>45107</v>
      </c>
      <c r="J92" s="4"/>
      <c r="K92" s="4"/>
    </row>
    <row r="93" spans="1:11" x14ac:dyDescent="0.25">
      <c r="A93" s="4">
        <f t="shared" si="1"/>
        <v>92</v>
      </c>
      <c r="B93" s="4" t="s">
        <v>11</v>
      </c>
      <c r="C93" s="4">
        <v>14930</v>
      </c>
      <c r="D93" s="4">
        <v>2023</v>
      </c>
      <c r="E93" s="4" t="s">
        <v>32</v>
      </c>
      <c r="F93" s="4" t="s">
        <v>29</v>
      </c>
      <c r="G93" s="4" t="s">
        <v>18</v>
      </c>
      <c r="H93" s="4">
        <v>2500</v>
      </c>
      <c r="I93" s="5">
        <v>45107</v>
      </c>
      <c r="J93" s="4"/>
      <c r="K93" s="4"/>
    </row>
    <row r="94" spans="1:11" x14ac:dyDescent="0.25">
      <c r="A94" s="4">
        <f t="shared" si="1"/>
        <v>93</v>
      </c>
      <c r="B94" s="4" t="s">
        <v>11</v>
      </c>
      <c r="C94" s="4">
        <v>14976</v>
      </c>
      <c r="D94" s="4">
        <v>2023</v>
      </c>
      <c r="E94" s="4" t="s">
        <v>32</v>
      </c>
      <c r="F94" s="4" t="s">
        <v>29</v>
      </c>
      <c r="G94" s="4" t="s">
        <v>15</v>
      </c>
      <c r="H94" s="4">
        <v>2500</v>
      </c>
      <c r="I94" s="5">
        <v>45107</v>
      </c>
      <c r="J94" s="4"/>
      <c r="K94" s="4"/>
    </row>
    <row r="95" spans="1:11" x14ac:dyDescent="0.25">
      <c r="A95" s="4">
        <f t="shared" si="1"/>
        <v>94</v>
      </c>
      <c r="B95" s="4" t="s">
        <v>11</v>
      </c>
      <c r="C95" s="4">
        <v>14980</v>
      </c>
      <c r="D95" s="4">
        <v>2023</v>
      </c>
      <c r="E95" s="4" t="s">
        <v>32</v>
      </c>
      <c r="F95" s="4" t="s">
        <v>29</v>
      </c>
      <c r="G95" s="4" t="s">
        <v>18</v>
      </c>
      <c r="H95" s="4">
        <v>2500</v>
      </c>
      <c r="I95" s="5">
        <v>45107</v>
      </c>
      <c r="J95" s="4"/>
      <c r="K95" s="4"/>
    </row>
    <row r="96" spans="1:11" x14ac:dyDescent="0.25">
      <c r="A96" s="4">
        <f t="shared" si="1"/>
        <v>95</v>
      </c>
      <c r="B96" s="4" t="s">
        <v>11</v>
      </c>
      <c r="C96" s="4">
        <v>14981</v>
      </c>
      <c r="D96" s="4">
        <v>2023</v>
      </c>
      <c r="E96" s="4" t="s">
        <v>32</v>
      </c>
      <c r="F96" s="4" t="s">
        <v>29</v>
      </c>
      <c r="G96" s="4" t="s">
        <v>12</v>
      </c>
      <c r="H96" s="4">
        <v>2500</v>
      </c>
      <c r="I96" s="5">
        <v>45107</v>
      </c>
      <c r="J96" s="4"/>
      <c r="K96" s="4"/>
    </row>
    <row r="97" spans="1:11" x14ac:dyDescent="0.25">
      <c r="A97" s="4">
        <f t="shared" si="1"/>
        <v>96</v>
      </c>
      <c r="B97" s="4" t="s">
        <v>11</v>
      </c>
      <c r="C97" s="4">
        <v>14982</v>
      </c>
      <c r="D97" s="4">
        <v>2023</v>
      </c>
      <c r="E97" s="4" t="s">
        <v>32</v>
      </c>
      <c r="F97" s="4" t="s">
        <v>29</v>
      </c>
      <c r="G97" s="4" t="s">
        <v>18</v>
      </c>
      <c r="H97" s="4">
        <v>2500</v>
      </c>
      <c r="I97" s="5">
        <v>45107</v>
      </c>
      <c r="J97" s="4"/>
      <c r="K97" s="4"/>
    </row>
    <row r="98" spans="1:11" x14ac:dyDescent="0.25">
      <c r="A98" s="4">
        <f t="shared" si="1"/>
        <v>97</v>
      </c>
      <c r="B98" s="4" t="s">
        <v>11</v>
      </c>
      <c r="C98" s="4">
        <v>14987</v>
      </c>
      <c r="D98" s="4">
        <v>2023</v>
      </c>
      <c r="E98" s="4" t="s">
        <v>32</v>
      </c>
      <c r="F98" s="4" t="s">
        <v>29</v>
      </c>
      <c r="G98" s="4" t="s">
        <v>18</v>
      </c>
      <c r="H98" s="4">
        <v>2500</v>
      </c>
      <c r="I98" s="5">
        <v>45107</v>
      </c>
      <c r="J98" s="4"/>
      <c r="K98" s="4"/>
    </row>
    <row r="99" spans="1:11" x14ac:dyDescent="0.25">
      <c r="A99" s="4">
        <f t="shared" si="1"/>
        <v>98</v>
      </c>
      <c r="B99" s="4" t="s">
        <v>11</v>
      </c>
      <c r="C99" s="4">
        <v>14995</v>
      </c>
      <c r="D99" s="4">
        <v>2023</v>
      </c>
      <c r="E99" s="4" t="s">
        <v>32</v>
      </c>
      <c r="F99" s="4" t="s">
        <v>29</v>
      </c>
      <c r="G99" s="4" t="s">
        <v>18</v>
      </c>
      <c r="H99" s="4">
        <v>2500</v>
      </c>
      <c r="I99" s="5">
        <v>45107</v>
      </c>
      <c r="J99" s="4"/>
      <c r="K99" s="4"/>
    </row>
    <row r="100" spans="1:11" x14ac:dyDescent="0.25">
      <c r="A100" s="4">
        <f t="shared" si="1"/>
        <v>99</v>
      </c>
      <c r="B100" s="4" t="s">
        <v>11</v>
      </c>
      <c r="C100" s="4">
        <v>14999</v>
      </c>
      <c r="D100" s="4">
        <v>2023</v>
      </c>
      <c r="E100" s="4" t="s">
        <v>32</v>
      </c>
      <c r="F100" s="4" t="s">
        <v>29</v>
      </c>
      <c r="G100" s="4" t="s">
        <v>16</v>
      </c>
      <c r="H100" s="4">
        <v>2500</v>
      </c>
      <c r="I100" s="5">
        <v>45107</v>
      </c>
      <c r="J100" s="4"/>
      <c r="K100" s="4"/>
    </row>
    <row r="101" spans="1:11" x14ac:dyDescent="0.25">
      <c r="A101" s="4">
        <f t="shared" si="1"/>
        <v>100</v>
      </c>
      <c r="B101" s="4" t="s">
        <v>11</v>
      </c>
      <c r="C101" s="4">
        <v>15013</v>
      </c>
      <c r="D101" s="4">
        <v>2023</v>
      </c>
      <c r="E101" s="4" t="s">
        <v>32</v>
      </c>
      <c r="F101" s="4" t="s">
        <v>29</v>
      </c>
      <c r="G101" s="4" t="s">
        <v>18</v>
      </c>
      <c r="H101" s="4">
        <v>2500</v>
      </c>
      <c r="I101" s="5">
        <v>45107</v>
      </c>
      <c r="J101" s="4"/>
      <c r="K101" s="4"/>
    </row>
    <row r="102" spans="1:11" x14ac:dyDescent="0.25">
      <c r="A102" s="4">
        <f t="shared" si="1"/>
        <v>101</v>
      </c>
      <c r="B102" s="4" t="s">
        <v>11</v>
      </c>
      <c r="C102" s="4">
        <v>15118</v>
      </c>
      <c r="D102" s="4">
        <v>2023</v>
      </c>
      <c r="E102" s="4" t="s">
        <v>32</v>
      </c>
      <c r="F102" s="4" t="s">
        <v>29</v>
      </c>
      <c r="G102" s="4" t="s">
        <v>18</v>
      </c>
      <c r="H102" s="4">
        <v>2500</v>
      </c>
      <c r="I102" s="5">
        <v>45107</v>
      </c>
      <c r="J102" s="4"/>
      <c r="K102" s="4"/>
    </row>
    <row r="103" spans="1:11" x14ac:dyDescent="0.25">
      <c r="A103" s="4">
        <f t="shared" si="1"/>
        <v>102</v>
      </c>
      <c r="B103" s="4" t="s">
        <v>11</v>
      </c>
      <c r="C103" s="4">
        <v>15125</v>
      </c>
      <c r="D103" s="4">
        <v>2023</v>
      </c>
      <c r="E103" s="4" t="s">
        <v>32</v>
      </c>
      <c r="F103" s="4" t="s">
        <v>29</v>
      </c>
      <c r="G103" s="4" t="s">
        <v>18</v>
      </c>
      <c r="H103" s="4">
        <v>2500</v>
      </c>
      <c r="I103" s="5">
        <v>45107</v>
      </c>
      <c r="J103" s="4"/>
      <c r="K103" s="4"/>
    </row>
    <row r="104" spans="1:11" x14ac:dyDescent="0.25">
      <c r="A104" s="4">
        <f t="shared" si="1"/>
        <v>103</v>
      </c>
      <c r="B104" s="4" t="s">
        <v>11</v>
      </c>
      <c r="C104" s="4">
        <v>15184</v>
      </c>
      <c r="D104" s="4">
        <v>2023</v>
      </c>
      <c r="E104" s="4" t="s">
        <v>32</v>
      </c>
      <c r="F104" s="4" t="s">
        <v>29</v>
      </c>
      <c r="G104" s="4" t="s">
        <v>18</v>
      </c>
      <c r="H104" s="4">
        <v>2500</v>
      </c>
      <c r="I104" s="5">
        <v>45107</v>
      </c>
      <c r="J104" s="4"/>
      <c r="K104" s="4"/>
    </row>
    <row r="105" spans="1:11" x14ac:dyDescent="0.25">
      <c r="A105" s="4">
        <f t="shared" si="1"/>
        <v>104</v>
      </c>
      <c r="B105" s="4" t="s">
        <v>11</v>
      </c>
      <c r="C105" s="4">
        <v>15265</v>
      </c>
      <c r="D105" s="4">
        <v>2023</v>
      </c>
      <c r="E105" s="4" t="s">
        <v>32</v>
      </c>
      <c r="F105" s="4" t="s">
        <v>29</v>
      </c>
      <c r="G105" s="4" t="s">
        <v>15</v>
      </c>
      <c r="H105" s="4">
        <v>2500</v>
      </c>
      <c r="I105" s="5">
        <v>45107</v>
      </c>
      <c r="J105" s="4"/>
      <c r="K105" s="4"/>
    </row>
    <row r="106" spans="1:11" x14ac:dyDescent="0.25">
      <c r="A106" s="4">
        <f t="shared" si="1"/>
        <v>105</v>
      </c>
      <c r="B106" s="4" t="s">
        <v>11</v>
      </c>
      <c r="C106" s="4">
        <v>15343</v>
      </c>
      <c r="D106" s="4">
        <v>2023</v>
      </c>
      <c r="E106" s="4" t="s">
        <v>32</v>
      </c>
      <c r="F106" s="4" t="s">
        <v>29</v>
      </c>
      <c r="G106" s="4" t="s">
        <v>36</v>
      </c>
      <c r="H106" s="4">
        <v>2500</v>
      </c>
      <c r="I106" s="5">
        <v>45107</v>
      </c>
      <c r="J106" s="4"/>
      <c r="K106" s="4"/>
    </row>
    <row r="107" spans="1:11" x14ac:dyDescent="0.25">
      <c r="A107" s="4">
        <f t="shared" si="1"/>
        <v>106</v>
      </c>
      <c r="B107" s="4" t="s">
        <v>11</v>
      </c>
      <c r="C107" s="4">
        <v>15407</v>
      </c>
      <c r="D107" s="4">
        <v>2023</v>
      </c>
      <c r="E107" s="4" t="s">
        <v>32</v>
      </c>
      <c r="F107" s="4" t="s">
        <v>29</v>
      </c>
      <c r="G107" s="4" t="s">
        <v>17</v>
      </c>
      <c r="H107" s="4">
        <v>2500</v>
      </c>
      <c r="I107" s="5">
        <v>45107</v>
      </c>
      <c r="J107" s="4"/>
      <c r="K107" s="4"/>
    </row>
    <row r="108" spans="1:11" x14ac:dyDescent="0.25">
      <c r="A108" s="4">
        <f t="shared" si="1"/>
        <v>107</v>
      </c>
      <c r="B108" s="4" t="s">
        <v>11</v>
      </c>
      <c r="C108" s="4">
        <v>15473</v>
      </c>
      <c r="D108" s="4">
        <v>2023</v>
      </c>
      <c r="E108" s="4" t="s">
        <v>32</v>
      </c>
      <c r="F108" s="4" t="s">
        <v>29</v>
      </c>
      <c r="G108" s="4" t="s">
        <v>17</v>
      </c>
      <c r="H108" s="4">
        <v>2500</v>
      </c>
      <c r="I108" s="5">
        <v>45107</v>
      </c>
      <c r="J108" s="4"/>
      <c r="K108" s="4"/>
    </row>
    <row r="109" spans="1:11" x14ac:dyDescent="0.25">
      <c r="A109" s="4">
        <f t="shared" si="1"/>
        <v>108</v>
      </c>
      <c r="B109" s="4" t="s">
        <v>11</v>
      </c>
      <c r="C109" s="4">
        <v>15562</v>
      </c>
      <c r="D109" s="4">
        <v>2023</v>
      </c>
      <c r="E109" s="4" t="s">
        <v>32</v>
      </c>
      <c r="F109" s="4" t="s">
        <v>29</v>
      </c>
      <c r="G109" s="4" t="s">
        <v>18</v>
      </c>
      <c r="H109" s="4">
        <v>2500</v>
      </c>
      <c r="I109" s="5">
        <v>45107</v>
      </c>
      <c r="J109" s="4"/>
      <c r="K109" s="4"/>
    </row>
    <row r="110" spans="1:11" x14ac:dyDescent="0.25">
      <c r="A110" s="4">
        <f t="shared" si="1"/>
        <v>109</v>
      </c>
      <c r="B110" s="4" t="s">
        <v>11</v>
      </c>
      <c r="C110" s="4">
        <v>15567</v>
      </c>
      <c r="D110" s="4">
        <v>2023</v>
      </c>
      <c r="E110" s="4" t="s">
        <v>32</v>
      </c>
      <c r="F110" s="4" t="s">
        <v>29</v>
      </c>
      <c r="G110" s="4" t="s">
        <v>18</v>
      </c>
      <c r="H110" s="4">
        <v>2500</v>
      </c>
      <c r="I110" s="5">
        <v>45107</v>
      </c>
      <c r="J110" s="4"/>
      <c r="K110" s="4"/>
    </row>
    <row r="111" spans="1:11" x14ac:dyDescent="0.25">
      <c r="A111" s="4">
        <f t="shared" si="1"/>
        <v>110</v>
      </c>
      <c r="B111" s="4" t="s">
        <v>11</v>
      </c>
      <c r="C111" s="4">
        <v>15572</v>
      </c>
      <c r="D111" s="4">
        <v>2023</v>
      </c>
      <c r="E111" s="4" t="s">
        <v>32</v>
      </c>
      <c r="F111" s="4" t="s">
        <v>29</v>
      </c>
      <c r="G111" s="4" t="s">
        <v>18</v>
      </c>
      <c r="H111" s="4">
        <v>2500</v>
      </c>
      <c r="I111" s="5">
        <v>45107</v>
      </c>
      <c r="J111" s="4"/>
      <c r="K111" s="4"/>
    </row>
    <row r="112" spans="1:11" x14ac:dyDescent="0.25">
      <c r="A112" s="4">
        <f t="shared" si="1"/>
        <v>111</v>
      </c>
      <c r="B112" s="4" t="s">
        <v>11</v>
      </c>
      <c r="C112" s="4">
        <v>15586</v>
      </c>
      <c r="D112" s="4">
        <v>2023</v>
      </c>
      <c r="E112" s="4" t="s">
        <v>32</v>
      </c>
      <c r="F112" s="4" t="s">
        <v>29</v>
      </c>
      <c r="G112" s="4" t="s">
        <v>18</v>
      </c>
      <c r="H112" s="4">
        <v>2500</v>
      </c>
      <c r="I112" s="5">
        <v>45107</v>
      </c>
      <c r="J112" s="4"/>
      <c r="K112" s="4"/>
    </row>
    <row r="113" spans="1:11" x14ac:dyDescent="0.25">
      <c r="A113" s="4">
        <f t="shared" si="1"/>
        <v>112</v>
      </c>
      <c r="B113" s="4" t="s">
        <v>11</v>
      </c>
      <c r="C113" s="4">
        <v>15595</v>
      </c>
      <c r="D113" s="4">
        <v>2023</v>
      </c>
      <c r="E113" s="4" t="s">
        <v>32</v>
      </c>
      <c r="F113" s="4" t="s">
        <v>29</v>
      </c>
      <c r="G113" s="4" t="s">
        <v>18</v>
      </c>
      <c r="H113" s="4">
        <v>2500</v>
      </c>
      <c r="I113" s="5">
        <v>45107</v>
      </c>
      <c r="J113" s="4"/>
      <c r="K113" s="4"/>
    </row>
    <row r="114" spans="1:11" x14ac:dyDescent="0.25">
      <c r="A114" s="4">
        <f t="shared" si="1"/>
        <v>113</v>
      </c>
      <c r="B114" s="4" t="s">
        <v>11</v>
      </c>
      <c r="C114" s="4">
        <v>15601</v>
      </c>
      <c r="D114" s="4">
        <v>2023</v>
      </c>
      <c r="E114" s="4" t="s">
        <v>32</v>
      </c>
      <c r="F114" s="4" t="s">
        <v>29</v>
      </c>
      <c r="G114" s="4" t="s">
        <v>18</v>
      </c>
      <c r="H114" s="4">
        <v>2500</v>
      </c>
      <c r="I114" s="5">
        <v>45107</v>
      </c>
      <c r="J114" s="4"/>
      <c r="K114" s="4"/>
    </row>
    <row r="115" spans="1:11" x14ac:dyDescent="0.25">
      <c r="A115" s="4">
        <f t="shared" si="1"/>
        <v>114</v>
      </c>
      <c r="B115" s="4" t="s">
        <v>11</v>
      </c>
      <c r="C115" s="4">
        <v>15607</v>
      </c>
      <c r="D115" s="4">
        <v>2023</v>
      </c>
      <c r="E115" s="4" t="s">
        <v>32</v>
      </c>
      <c r="F115" s="4" t="s">
        <v>29</v>
      </c>
      <c r="G115" s="4" t="s">
        <v>18</v>
      </c>
      <c r="H115" s="4">
        <v>2500</v>
      </c>
      <c r="I115" s="5">
        <v>45107</v>
      </c>
      <c r="J115" s="4"/>
      <c r="K115" s="4"/>
    </row>
    <row r="116" spans="1:11" x14ac:dyDescent="0.25">
      <c r="A116" s="4">
        <f t="shared" si="1"/>
        <v>115</v>
      </c>
      <c r="B116" s="4" t="s">
        <v>11</v>
      </c>
      <c r="C116" s="4">
        <v>15694</v>
      </c>
      <c r="D116" s="4">
        <v>2023</v>
      </c>
      <c r="E116" s="4" t="s">
        <v>32</v>
      </c>
      <c r="F116" s="4" t="s">
        <v>29</v>
      </c>
      <c r="G116" s="4" t="s">
        <v>18</v>
      </c>
      <c r="H116" s="4">
        <v>2500</v>
      </c>
      <c r="I116" s="5">
        <v>45107</v>
      </c>
      <c r="J116" s="4"/>
      <c r="K116" s="4"/>
    </row>
    <row r="117" spans="1:11" x14ac:dyDescent="0.25">
      <c r="A117" s="4">
        <f t="shared" si="1"/>
        <v>116</v>
      </c>
      <c r="B117" s="4" t="s">
        <v>11</v>
      </c>
      <c r="C117" s="4">
        <v>15707</v>
      </c>
      <c r="D117" s="4">
        <v>2023</v>
      </c>
      <c r="E117" s="4" t="s">
        <v>32</v>
      </c>
      <c r="F117" s="4" t="s">
        <v>29</v>
      </c>
      <c r="G117" s="4" t="s">
        <v>13</v>
      </c>
      <c r="H117" s="4">
        <v>2500</v>
      </c>
      <c r="I117" s="5">
        <v>45107</v>
      </c>
      <c r="J117" s="4"/>
      <c r="K117" s="4"/>
    </row>
    <row r="118" spans="1:11" x14ac:dyDescent="0.25">
      <c r="A118" s="4">
        <f t="shared" si="1"/>
        <v>117</v>
      </c>
      <c r="B118" s="4" t="s">
        <v>11</v>
      </c>
      <c r="C118" s="4">
        <v>15731</v>
      </c>
      <c r="D118" s="4">
        <v>2023</v>
      </c>
      <c r="E118" s="4" t="s">
        <v>32</v>
      </c>
      <c r="F118" s="4" t="s">
        <v>29</v>
      </c>
      <c r="G118" s="4" t="s">
        <v>13</v>
      </c>
      <c r="H118" s="4">
        <v>2500</v>
      </c>
      <c r="I118" s="5">
        <v>45107</v>
      </c>
      <c r="J118" s="4"/>
      <c r="K118" s="4"/>
    </row>
    <row r="119" spans="1:11" x14ac:dyDescent="0.25">
      <c r="A119" s="4">
        <f t="shared" si="1"/>
        <v>118</v>
      </c>
      <c r="B119" s="4" t="s">
        <v>11</v>
      </c>
      <c r="C119" s="4">
        <v>15830</v>
      </c>
      <c r="D119" s="4">
        <v>2023</v>
      </c>
      <c r="E119" s="4" t="s">
        <v>32</v>
      </c>
      <c r="F119" s="4" t="s">
        <v>29</v>
      </c>
      <c r="G119" s="4" t="s">
        <v>18</v>
      </c>
      <c r="H119" s="4">
        <v>2500</v>
      </c>
      <c r="I119" s="5">
        <v>45107</v>
      </c>
      <c r="J119" s="4"/>
      <c r="K119" s="4"/>
    </row>
    <row r="120" spans="1:11" x14ac:dyDescent="0.25">
      <c r="A120" s="4">
        <f t="shared" si="1"/>
        <v>119</v>
      </c>
      <c r="B120" s="4" t="s">
        <v>11</v>
      </c>
      <c r="C120" s="4">
        <v>15831</v>
      </c>
      <c r="D120" s="4">
        <v>2023</v>
      </c>
      <c r="E120" s="4" t="s">
        <v>32</v>
      </c>
      <c r="F120" s="4" t="s">
        <v>29</v>
      </c>
      <c r="G120" s="4" t="s">
        <v>13</v>
      </c>
      <c r="H120" s="4">
        <v>2500</v>
      </c>
      <c r="I120" s="5">
        <v>45107</v>
      </c>
      <c r="J120" s="4"/>
      <c r="K120" s="4"/>
    </row>
    <row r="121" spans="1:11" x14ac:dyDescent="0.25">
      <c r="A121" s="4">
        <f t="shared" si="1"/>
        <v>120</v>
      </c>
      <c r="B121" s="4" t="s">
        <v>11</v>
      </c>
      <c r="C121" s="4">
        <v>15835</v>
      </c>
      <c r="D121" s="4">
        <v>2023</v>
      </c>
      <c r="E121" s="4" t="s">
        <v>32</v>
      </c>
      <c r="F121" s="4" t="s">
        <v>29</v>
      </c>
      <c r="G121" s="4" t="s">
        <v>16</v>
      </c>
      <c r="H121" s="4">
        <v>2500</v>
      </c>
      <c r="I121" s="5">
        <v>45107</v>
      </c>
      <c r="J121" s="4"/>
      <c r="K121" s="4"/>
    </row>
    <row r="122" spans="1:11" x14ac:dyDescent="0.25">
      <c r="A122" s="4">
        <f t="shared" si="1"/>
        <v>121</v>
      </c>
      <c r="B122" s="4" t="s">
        <v>11</v>
      </c>
      <c r="C122" s="4">
        <v>15906</v>
      </c>
      <c r="D122" s="4">
        <v>2023</v>
      </c>
      <c r="E122" s="4" t="s">
        <v>32</v>
      </c>
      <c r="F122" s="4" t="s">
        <v>29</v>
      </c>
      <c r="G122" s="4" t="s">
        <v>18</v>
      </c>
      <c r="H122" s="4">
        <v>2500</v>
      </c>
      <c r="I122" s="5">
        <v>45107</v>
      </c>
      <c r="J122" s="4"/>
      <c r="K122" s="4"/>
    </row>
    <row r="123" spans="1:11" x14ac:dyDescent="0.25">
      <c r="A123" s="4">
        <f t="shared" si="1"/>
        <v>122</v>
      </c>
      <c r="B123" s="4" t="s">
        <v>11</v>
      </c>
      <c r="C123" s="4">
        <v>15912</v>
      </c>
      <c r="D123" s="4">
        <v>2023</v>
      </c>
      <c r="E123" s="4" t="s">
        <v>32</v>
      </c>
      <c r="F123" s="4" t="s">
        <v>29</v>
      </c>
      <c r="G123" s="4" t="s">
        <v>18</v>
      </c>
      <c r="H123" s="4">
        <v>2500</v>
      </c>
      <c r="I123" s="5">
        <v>45107</v>
      </c>
      <c r="J123" s="4"/>
      <c r="K123" s="4"/>
    </row>
    <row r="124" spans="1:11" x14ac:dyDescent="0.25">
      <c r="A124" s="4">
        <f t="shared" si="1"/>
        <v>123</v>
      </c>
      <c r="B124" s="4" t="s">
        <v>11</v>
      </c>
      <c r="C124" s="4">
        <v>15923</v>
      </c>
      <c r="D124" s="4">
        <v>2023</v>
      </c>
      <c r="E124" s="4" t="s">
        <v>32</v>
      </c>
      <c r="F124" s="4" t="s">
        <v>29</v>
      </c>
      <c r="G124" s="4" t="s">
        <v>18</v>
      </c>
      <c r="H124" s="4">
        <v>2500</v>
      </c>
      <c r="I124" s="5">
        <v>45107</v>
      </c>
      <c r="J124" s="4"/>
      <c r="K124" s="4"/>
    </row>
    <row r="125" spans="1:11" x14ac:dyDescent="0.25">
      <c r="A125" s="4">
        <f t="shared" si="1"/>
        <v>124</v>
      </c>
      <c r="B125" s="4" t="s">
        <v>11</v>
      </c>
      <c r="C125" s="4">
        <v>15926</v>
      </c>
      <c r="D125" s="4">
        <v>2023</v>
      </c>
      <c r="E125" s="4" t="s">
        <v>32</v>
      </c>
      <c r="F125" s="4" t="s">
        <v>29</v>
      </c>
      <c r="G125" s="4" t="s">
        <v>18</v>
      </c>
      <c r="H125" s="4">
        <v>2500</v>
      </c>
      <c r="I125" s="5">
        <v>45107</v>
      </c>
      <c r="J125" s="4"/>
      <c r="K125" s="4"/>
    </row>
    <row r="126" spans="1:11" x14ac:dyDescent="0.25">
      <c r="A126" s="4">
        <f t="shared" si="1"/>
        <v>125</v>
      </c>
      <c r="B126" s="4" t="s">
        <v>11</v>
      </c>
      <c r="C126" s="4">
        <v>15930</v>
      </c>
      <c r="D126" s="4">
        <v>2023</v>
      </c>
      <c r="E126" s="4" t="s">
        <v>32</v>
      </c>
      <c r="F126" s="4" t="s">
        <v>29</v>
      </c>
      <c r="G126" s="4" t="s">
        <v>18</v>
      </c>
      <c r="H126" s="4">
        <v>2500</v>
      </c>
      <c r="I126" s="5">
        <v>45107</v>
      </c>
      <c r="J126" s="4"/>
      <c r="K126" s="4"/>
    </row>
    <row r="127" spans="1:11" x14ac:dyDescent="0.25">
      <c r="A127" s="4">
        <f t="shared" si="1"/>
        <v>126</v>
      </c>
      <c r="B127" s="4" t="s">
        <v>11</v>
      </c>
      <c r="C127" s="4">
        <v>15933</v>
      </c>
      <c r="D127" s="4">
        <v>2023</v>
      </c>
      <c r="E127" s="4" t="s">
        <v>32</v>
      </c>
      <c r="F127" s="4" t="s">
        <v>29</v>
      </c>
      <c r="G127" s="4" t="s">
        <v>18</v>
      </c>
      <c r="H127" s="4">
        <v>2500</v>
      </c>
      <c r="I127" s="5">
        <v>45107</v>
      </c>
      <c r="J127" s="4"/>
      <c r="K127" s="4"/>
    </row>
    <row r="128" spans="1:11" x14ac:dyDescent="0.25">
      <c r="A128" s="4">
        <f t="shared" si="1"/>
        <v>127</v>
      </c>
      <c r="B128" s="4" t="s">
        <v>11</v>
      </c>
      <c r="C128" s="4">
        <v>15946</v>
      </c>
      <c r="D128" s="4">
        <v>2023</v>
      </c>
      <c r="E128" s="4" t="s">
        <v>32</v>
      </c>
      <c r="F128" s="4" t="s">
        <v>29</v>
      </c>
      <c r="G128" s="4" t="s">
        <v>18</v>
      </c>
      <c r="H128" s="4">
        <v>2500</v>
      </c>
      <c r="I128" s="5">
        <v>45107</v>
      </c>
      <c r="J128" s="4"/>
      <c r="K128" s="4"/>
    </row>
    <row r="129" spans="1:11" x14ac:dyDescent="0.25">
      <c r="A129" s="4">
        <f t="shared" si="1"/>
        <v>128</v>
      </c>
      <c r="B129" s="4" t="s">
        <v>11</v>
      </c>
      <c r="C129" s="4">
        <v>15957</v>
      </c>
      <c r="D129" s="4">
        <v>2023</v>
      </c>
      <c r="E129" s="4" t="s">
        <v>32</v>
      </c>
      <c r="F129" s="4" t="s">
        <v>29</v>
      </c>
      <c r="G129" s="4" t="s">
        <v>13</v>
      </c>
      <c r="H129" s="4">
        <v>2500</v>
      </c>
      <c r="I129" s="5">
        <v>45107</v>
      </c>
      <c r="J129" s="4"/>
      <c r="K129" s="4"/>
    </row>
    <row r="130" spans="1:11" x14ac:dyDescent="0.25">
      <c r="A130" s="4">
        <f t="shared" si="1"/>
        <v>129</v>
      </c>
      <c r="B130" s="4" t="s">
        <v>11</v>
      </c>
      <c r="C130" s="4">
        <v>16060</v>
      </c>
      <c r="D130" s="4">
        <v>2023</v>
      </c>
      <c r="E130" s="4" t="s">
        <v>32</v>
      </c>
      <c r="F130" s="4" t="s">
        <v>29</v>
      </c>
      <c r="G130" s="4" t="s">
        <v>18</v>
      </c>
      <c r="H130" s="4">
        <v>2500</v>
      </c>
      <c r="I130" s="5">
        <v>45107</v>
      </c>
      <c r="J130" s="4"/>
      <c r="K130" s="4"/>
    </row>
    <row r="131" spans="1:11" x14ac:dyDescent="0.25">
      <c r="A131" s="4">
        <f t="shared" si="1"/>
        <v>130</v>
      </c>
      <c r="B131" s="4" t="s">
        <v>11</v>
      </c>
      <c r="C131" s="4">
        <v>16063</v>
      </c>
      <c r="D131" s="4">
        <v>2023</v>
      </c>
      <c r="E131" s="4" t="s">
        <v>32</v>
      </c>
      <c r="F131" s="4" t="s">
        <v>29</v>
      </c>
      <c r="G131" s="4" t="s">
        <v>18</v>
      </c>
      <c r="H131" s="4">
        <v>2500</v>
      </c>
      <c r="I131" s="5">
        <v>45107</v>
      </c>
      <c r="J131" s="4"/>
      <c r="K131" s="4"/>
    </row>
    <row r="132" spans="1:11" x14ac:dyDescent="0.25">
      <c r="A132" s="4">
        <f t="shared" ref="A132:A195" si="2">A131+1</f>
        <v>131</v>
      </c>
      <c r="B132" s="4" t="s">
        <v>11</v>
      </c>
      <c r="C132" s="4">
        <v>16068</v>
      </c>
      <c r="D132" s="4">
        <v>2023</v>
      </c>
      <c r="E132" s="4" t="s">
        <v>32</v>
      </c>
      <c r="F132" s="4" t="s">
        <v>29</v>
      </c>
      <c r="G132" s="4" t="s">
        <v>18</v>
      </c>
      <c r="H132" s="4">
        <v>2500</v>
      </c>
      <c r="I132" s="5">
        <v>45107</v>
      </c>
      <c r="J132" s="4"/>
      <c r="K132" s="4"/>
    </row>
    <row r="133" spans="1:11" x14ac:dyDescent="0.25">
      <c r="A133" s="4">
        <f t="shared" si="2"/>
        <v>132</v>
      </c>
      <c r="B133" s="4" t="s">
        <v>11</v>
      </c>
      <c r="C133" s="4">
        <v>16075</v>
      </c>
      <c r="D133" s="4">
        <v>2023</v>
      </c>
      <c r="E133" s="4" t="s">
        <v>32</v>
      </c>
      <c r="F133" s="4" t="s">
        <v>29</v>
      </c>
      <c r="G133" s="4" t="s">
        <v>18</v>
      </c>
      <c r="H133" s="4">
        <v>2500</v>
      </c>
      <c r="I133" s="5">
        <v>45107</v>
      </c>
      <c r="J133" s="4"/>
      <c r="K133" s="4"/>
    </row>
    <row r="134" spans="1:11" x14ac:dyDescent="0.25">
      <c r="A134" s="4">
        <f t="shared" si="2"/>
        <v>133</v>
      </c>
      <c r="B134" s="4" t="s">
        <v>11</v>
      </c>
      <c r="C134" s="4">
        <v>16236</v>
      </c>
      <c r="D134" s="4">
        <v>2023</v>
      </c>
      <c r="E134" s="4" t="s">
        <v>32</v>
      </c>
      <c r="F134" s="4" t="s">
        <v>29</v>
      </c>
      <c r="G134" s="4" t="s">
        <v>18</v>
      </c>
      <c r="H134" s="4">
        <v>2500</v>
      </c>
      <c r="I134" s="5">
        <v>45107</v>
      </c>
      <c r="J134" s="4"/>
      <c r="K134" s="4"/>
    </row>
    <row r="135" spans="1:11" x14ac:dyDescent="0.25">
      <c r="A135" s="4">
        <f t="shared" si="2"/>
        <v>134</v>
      </c>
      <c r="B135" s="4" t="s">
        <v>11</v>
      </c>
      <c r="C135" s="4">
        <v>16248</v>
      </c>
      <c r="D135" s="4">
        <v>2023</v>
      </c>
      <c r="E135" s="4" t="s">
        <v>32</v>
      </c>
      <c r="F135" s="4" t="s">
        <v>29</v>
      </c>
      <c r="G135" s="4" t="s">
        <v>15</v>
      </c>
      <c r="H135" s="4">
        <v>2500</v>
      </c>
      <c r="I135" s="5">
        <v>45107</v>
      </c>
      <c r="J135" s="4"/>
      <c r="K135" s="4"/>
    </row>
    <row r="136" spans="1:11" x14ac:dyDescent="0.25">
      <c r="A136" s="4">
        <f t="shared" si="2"/>
        <v>135</v>
      </c>
      <c r="B136" s="4" t="s">
        <v>11</v>
      </c>
      <c r="C136" s="4">
        <v>16249</v>
      </c>
      <c r="D136" s="4">
        <v>2023</v>
      </c>
      <c r="E136" s="4" t="s">
        <v>32</v>
      </c>
      <c r="F136" s="4" t="s">
        <v>29</v>
      </c>
      <c r="G136" s="4" t="s">
        <v>18</v>
      </c>
      <c r="H136" s="4">
        <v>2500</v>
      </c>
      <c r="I136" s="5">
        <v>45107</v>
      </c>
      <c r="J136" s="4"/>
      <c r="K136" s="4"/>
    </row>
    <row r="137" spans="1:11" x14ac:dyDescent="0.25">
      <c r="A137" s="4">
        <f t="shared" si="2"/>
        <v>136</v>
      </c>
      <c r="B137" s="4" t="s">
        <v>11</v>
      </c>
      <c r="C137" s="4">
        <v>16315</v>
      </c>
      <c r="D137" s="4">
        <v>2023</v>
      </c>
      <c r="E137" s="4" t="s">
        <v>32</v>
      </c>
      <c r="F137" s="4" t="s">
        <v>29</v>
      </c>
      <c r="G137" s="4" t="s">
        <v>18</v>
      </c>
      <c r="H137" s="4">
        <v>2500</v>
      </c>
      <c r="I137" s="5">
        <v>45107</v>
      </c>
      <c r="J137" s="4"/>
      <c r="K137" s="4"/>
    </row>
    <row r="138" spans="1:11" x14ac:dyDescent="0.25">
      <c r="A138" s="4">
        <f t="shared" si="2"/>
        <v>137</v>
      </c>
      <c r="B138" s="4" t="s">
        <v>11</v>
      </c>
      <c r="C138" s="4">
        <v>16543</v>
      </c>
      <c r="D138" s="4">
        <v>2023</v>
      </c>
      <c r="E138" s="4" t="s">
        <v>32</v>
      </c>
      <c r="F138" s="4" t="s">
        <v>29</v>
      </c>
      <c r="G138" s="4" t="s">
        <v>25</v>
      </c>
      <c r="H138" s="4">
        <v>2500</v>
      </c>
      <c r="I138" s="5">
        <v>45107</v>
      </c>
      <c r="J138" s="4"/>
      <c r="K138" s="4"/>
    </row>
    <row r="139" spans="1:11" x14ac:dyDescent="0.25">
      <c r="A139" s="4">
        <f t="shared" si="2"/>
        <v>138</v>
      </c>
      <c r="B139" s="4" t="s">
        <v>11</v>
      </c>
      <c r="C139" s="4">
        <v>16594</v>
      </c>
      <c r="D139" s="4">
        <v>2023</v>
      </c>
      <c r="E139" s="4" t="s">
        <v>32</v>
      </c>
      <c r="F139" s="4" t="s">
        <v>29</v>
      </c>
      <c r="G139" s="4" t="s">
        <v>18</v>
      </c>
      <c r="H139" s="4">
        <v>2500</v>
      </c>
      <c r="I139" s="5">
        <v>45107</v>
      </c>
      <c r="J139" s="4"/>
      <c r="K139" s="4"/>
    </row>
    <row r="140" spans="1:11" x14ac:dyDescent="0.25">
      <c r="A140" s="4">
        <f t="shared" si="2"/>
        <v>139</v>
      </c>
      <c r="B140" s="4" t="s">
        <v>11</v>
      </c>
      <c r="C140" s="4">
        <v>16596</v>
      </c>
      <c r="D140" s="4">
        <v>2023</v>
      </c>
      <c r="E140" s="4" t="s">
        <v>32</v>
      </c>
      <c r="F140" s="4" t="s">
        <v>29</v>
      </c>
      <c r="G140" s="4" t="s">
        <v>18</v>
      </c>
      <c r="H140" s="4">
        <v>2500</v>
      </c>
      <c r="I140" s="5">
        <v>45107</v>
      </c>
      <c r="J140" s="4"/>
      <c r="K140" s="4"/>
    </row>
    <row r="141" spans="1:11" x14ac:dyDescent="0.25">
      <c r="A141" s="4">
        <f t="shared" si="2"/>
        <v>140</v>
      </c>
      <c r="B141" s="4" t="s">
        <v>11</v>
      </c>
      <c r="C141" s="4">
        <v>16597</v>
      </c>
      <c r="D141" s="4">
        <v>2023</v>
      </c>
      <c r="E141" s="4" t="s">
        <v>32</v>
      </c>
      <c r="F141" s="4" t="s">
        <v>29</v>
      </c>
      <c r="G141" s="4" t="s">
        <v>18</v>
      </c>
      <c r="H141" s="4">
        <v>2500</v>
      </c>
      <c r="I141" s="5">
        <v>45107</v>
      </c>
      <c r="J141" s="4"/>
      <c r="K141" s="4"/>
    </row>
    <row r="142" spans="1:11" x14ac:dyDescent="0.25">
      <c r="A142" s="4">
        <f t="shared" si="2"/>
        <v>141</v>
      </c>
      <c r="B142" s="4" t="s">
        <v>11</v>
      </c>
      <c r="C142" s="4">
        <v>16599</v>
      </c>
      <c r="D142" s="4">
        <v>2023</v>
      </c>
      <c r="E142" s="4" t="s">
        <v>32</v>
      </c>
      <c r="F142" s="4" t="s">
        <v>29</v>
      </c>
      <c r="G142" s="4" t="s">
        <v>18</v>
      </c>
      <c r="H142" s="4">
        <v>2500</v>
      </c>
      <c r="I142" s="5">
        <v>45107</v>
      </c>
      <c r="J142" s="4"/>
      <c r="K142" s="4"/>
    </row>
    <row r="143" spans="1:11" x14ac:dyDescent="0.25">
      <c r="A143" s="4">
        <f t="shared" si="2"/>
        <v>142</v>
      </c>
      <c r="B143" s="4" t="s">
        <v>11</v>
      </c>
      <c r="C143" s="4">
        <v>16620</v>
      </c>
      <c r="D143" s="4">
        <v>2023</v>
      </c>
      <c r="E143" s="4" t="s">
        <v>32</v>
      </c>
      <c r="F143" s="4" t="s">
        <v>29</v>
      </c>
      <c r="G143" s="4" t="s">
        <v>18</v>
      </c>
      <c r="H143" s="4">
        <v>2500</v>
      </c>
      <c r="I143" s="5">
        <v>45107</v>
      </c>
      <c r="J143" s="4"/>
      <c r="K143" s="4"/>
    </row>
    <row r="144" spans="1:11" x14ac:dyDescent="0.25">
      <c r="A144" s="4">
        <f t="shared" si="2"/>
        <v>143</v>
      </c>
      <c r="B144" s="4" t="s">
        <v>11</v>
      </c>
      <c r="C144" s="4">
        <v>23543</v>
      </c>
      <c r="D144" s="4">
        <v>2006</v>
      </c>
      <c r="E144" s="8" t="s">
        <v>56</v>
      </c>
      <c r="F144" s="4" t="s">
        <v>28</v>
      </c>
      <c r="G144" s="4" t="s">
        <v>14</v>
      </c>
      <c r="H144" s="8">
        <v>5000</v>
      </c>
      <c r="I144" s="5">
        <v>45138</v>
      </c>
      <c r="J144" s="4"/>
      <c r="K144" s="4"/>
    </row>
    <row r="145" spans="1:11" x14ac:dyDescent="0.25">
      <c r="A145" s="4">
        <f t="shared" si="2"/>
        <v>144</v>
      </c>
      <c r="B145" s="4" t="s">
        <v>23</v>
      </c>
      <c r="C145" s="4">
        <v>916</v>
      </c>
      <c r="D145" s="4">
        <v>2010</v>
      </c>
      <c r="E145" s="8" t="s">
        <v>56</v>
      </c>
      <c r="F145" s="4" t="s">
        <v>28</v>
      </c>
      <c r="G145" s="4" t="s">
        <v>33</v>
      </c>
      <c r="H145" s="8">
        <v>5000</v>
      </c>
      <c r="I145" s="5">
        <v>45138</v>
      </c>
      <c r="J145" s="4"/>
      <c r="K145" s="4"/>
    </row>
    <row r="146" spans="1:11" x14ac:dyDescent="0.25">
      <c r="A146" s="4">
        <f t="shared" si="2"/>
        <v>145</v>
      </c>
      <c r="B146" s="4" t="s">
        <v>11</v>
      </c>
      <c r="C146" s="4">
        <v>414</v>
      </c>
      <c r="D146" s="4">
        <v>2011</v>
      </c>
      <c r="E146" s="8" t="s">
        <v>56</v>
      </c>
      <c r="F146" s="4" t="s">
        <v>28</v>
      </c>
      <c r="G146" s="4" t="s">
        <v>17</v>
      </c>
      <c r="H146" s="8">
        <v>5000</v>
      </c>
      <c r="I146" s="5">
        <v>45138</v>
      </c>
      <c r="J146" s="4"/>
      <c r="K146" s="4"/>
    </row>
    <row r="147" spans="1:11" x14ac:dyDescent="0.25">
      <c r="A147" s="4">
        <f t="shared" si="2"/>
        <v>146</v>
      </c>
      <c r="B147" s="4" t="s">
        <v>23</v>
      </c>
      <c r="C147" s="4">
        <v>751</v>
      </c>
      <c r="D147" s="4">
        <v>2011</v>
      </c>
      <c r="E147" s="8" t="s">
        <v>56</v>
      </c>
      <c r="F147" s="4" t="s">
        <v>28</v>
      </c>
      <c r="G147" s="4" t="s">
        <v>43</v>
      </c>
      <c r="H147" s="8">
        <v>5000</v>
      </c>
      <c r="I147" s="5">
        <v>45138</v>
      </c>
      <c r="J147" s="4"/>
      <c r="K147" s="4"/>
    </row>
    <row r="148" spans="1:11" x14ac:dyDescent="0.25">
      <c r="A148" s="4">
        <f t="shared" si="2"/>
        <v>147</v>
      </c>
      <c r="B148" s="4" t="s">
        <v>23</v>
      </c>
      <c r="C148" s="4">
        <v>822</v>
      </c>
      <c r="D148" s="4">
        <v>2011</v>
      </c>
      <c r="E148" s="8" t="s">
        <v>56</v>
      </c>
      <c r="F148" s="4" t="s">
        <v>28</v>
      </c>
      <c r="G148" s="4" t="s">
        <v>57</v>
      </c>
      <c r="H148" s="8">
        <v>5000</v>
      </c>
      <c r="I148" s="5">
        <v>45138</v>
      </c>
      <c r="J148" s="4"/>
      <c r="K148" s="4"/>
    </row>
    <row r="149" spans="1:11" x14ac:dyDescent="0.25">
      <c r="A149" s="4">
        <f t="shared" si="2"/>
        <v>148</v>
      </c>
      <c r="B149" s="4" t="s">
        <v>23</v>
      </c>
      <c r="C149" s="4">
        <v>956</v>
      </c>
      <c r="D149" s="4">
        <v>2011</v>
      </c>
      <c r="E149" s="8" t="s">
        <v>56</v>
      </c>
      <c r="F149" s="4" t="s">
        <v>28</v>
      </c>
      <c r="G149" s="4" t="s">
        <v>14</v>
      </c>
      <c r="H149" s="8">
        <v>5000</v>
      </c>
      <c r="I149" s="5">
        <v>45138</v>
      </c>
      <c r="J149" s="4"/>
      <c r="K149" s="4"/>
    </row>
    <row r="150" spans="1:11" x14ac:dyDescent="0.25">
      <c r="A150" s="4">
        <f t="shared" si="2"/>
        <v>149</v>
      </c>
      <c r="B150" s="4" t="s">
        <v>11</v>
      </c>
      <c r="C150" s="4">
        <v>22379</v>
      </c>
      <c r="D150" s="4">
        <v>2011</v>
      </c>
      <c r="E150" s="8" t="s">
        <v>56</v>
      </c>
      <c r="F150" s="4" t="s">
        <v>28</v>
      </c>
      <c r="G150" s="4" t="s">
        <v>14</v>
      </c>
      <c r="H150" s="8">
        <v>5000</v>
      </c>
      <c r="I150" s="5">
        <v>45138</v>
      </c>
      <c r="J150" s="4"/>
      <c r="K150" s="4"/>
    </row>
    <row r="151" spans="1:11" x14ac:dyDescent="0.25">
      <c r="A151" s="4">
        <f t="shared" si="2"/>
        <v>150</v>
      </c>
      <c r="B151" s="4" t="s">
        <v>11</v>
      </c>
      <c r="C151" s="4">
        <v>33842</v>
      </c>
      <c r="D151" s="4">
        <v>2011</v>
      </c>
      <c r="E151" s="8" t="s">
        <v>56</v>
      </c>
      <c r="F151" s="4" t="s">
        <v>28</v>
      </c>
      <c r="G151" s="4" t="s">
        <v>33</v>
      </c>
      <c r="H151" s="8">
        <v>5000</v>
      </c>
      <c r="I151" s="5">
        <v>45138</v>
      </c>
      <c r="J151" s="4"/>
      <c r="K151" s="4"/>
    </row>
    <row r="152" spans="1:11" x14ac:dyDescent="0.25">
      <c r="A152" s="4">
        <f t="shared" si="2"/>
        <v>151</v>
      </c>
      <c r="B152" s="4" t="s">
        <v>11</v>
      </c>
      <c r="C152" s="4">
        <v>33877</v>
      </c>
      <c r="D152" s="4">
        <v>2011</v>
      </c>
      <c r="E152" s="8" t="s">
        <v>56</v>
      </c>
      <c r="F152" s="4" t="s">
        <v>28</v>
      </c>
      <c r="G152" s="4" t="s">
        <v>33</v>
      </c>
      <c r="H152" s="8">
        <v>5000</v>
      </c>
      <c r="I152" s="5">
        <v>45138</v>
      </c>
      <c r="J152" s="4"/>
      <c r="K152" s="4"/>
    </row>
    <row r="153" spans="1:11" x14ac:dyDescent="0.25">
      <c r="A153" s="4">
        <f t="shared" si="2"/>
        <v>152</v>
      </c>
      <c r="B153" s="4" t="s">
        <v>11</v>
      </c>
      <c r="C153" s="4">
        <v>35789</v>
      </c>
      <c r="D153" s="4">
        <v>2012</v>
      </c>
      <c r="E153" s="8" t="s">
        <v>56</v>
      </c>
      <c r="F153" s="4" t="s">
        <v>28</v>
      </c>
      <c r="G153" s="4" t="s">
        <v>43</v>
      </c>
      <c r="H153" s="8">
        <v>5000</v>
      </c>
      <c r="I153" s="5">
        <v>45138</v>
      </c>
      <c r="J153" s="4"/>
      <c r="K153" s="4"/>
    </row>
    <row r="154" spans="1:11" x14ac:dyDescent="0.25">
      <c r="A154" s="4">
        <f t="shared" si="2"/>
        <v>153</v>
      </c>
      <c r="B154" s="4" t="s">
        <v>11</v>
      </c>
      <c r="C154" s="4">
        <v>36110</v>
      </c>
      <c r="D154" s="4">
        <v>2012</v>
      </c>
      <c r="E154" s="8" t="s">
        <v>56</v>
      </c>
      <c r="F154" s="4" t="s">
        <v>28</v>
      </c>
      <c r="G154" s="4" t="s">
        <v>57</v>
      </c>
      <c r="H154" s="8">
        <v>5000</v>
      </c>
      <c r="I154" s="5">
        <v>45138</v>
      </c>
      <c r="J154" s="4"/>
      <c r="K154" s="4"/>
    </row>
    <row r="155" spans="1:11" x14ac:dyDescent="0.25">
      <c r="A155" s="4">
        <f t="shared" si="2"/>
        <v>154</v>
      </c>
      <c r="B155" s="4" t="s">
        <v>11</v>
      </c>
      <c r="C155" s="4">
        <v>5945</v>
      </c>
      <c r="D155" s="4">
        <v>2014</v>
      </c>
      <c r="E155" s="8" t="s">
        <v>56</v>
      </c>
      <c r="F155" s="4" t="s">
        <v>28</v>
      </c>
      <c r="G155" s="4" t="s">
        <v>43</v>
      </c>
      <c r="H155" s="8">
        <v>5000</v>
      </c>
      <c r="I155" s="5">
        <v>45138</v>
      </c>
      <c r="J155" s="4"/>
      <c r="K155" s="4"/>
    </row>
    <row r="156" spans="1:11" x14ac:dyDescent="0.25">
      <c r="A156" s="4">
        <f t="shared" si="2"/>
        <v>155</v>
      </c>
      <c r="B156" s="4" t="s">
        <v>11</v>
      </c>
      <c r="C156" s="4">
        <v>11987</v>
      </c>
      <c r="D156" s="4">
        <v>2014</v>
      </c>
      <c r="E156" s="8" t="s">
        <v>56</v>
      </c>
      <c r="F156" s="4" t="s">
        <v>28</v>
      </c>
      <c r="G156" s="4" t="s">
        <v>30</v>
      </c>
      <c r="H156" s="8">
        <v>5000</v>
      </c>
      <c r="I156" s="5">
        <v>45138</v>
      </c>
      <c r="J156" s="4"/>
      <c r="K156" s="4"/>
    </row>
    <row r="157" spans="1:11" x14ac:dyDescent="0.25">
      <c r="A157" s="4">
        <f t="shared" si="2"/>
        <v>156</v>
      </c>
      <c r="B157" s="4" t="s">
        <v>11</v>
      </c>
      <c r="C157" s="4">
        <v>22245</v>
      </c>
      <c r="D157" s="4">
        <v>2014</v>
      </c>
      <c r="E157" s="8" t="s">
        <v>56</v>
      </c>
      <c r="F157" s="4" t="s">
        <v>28</v>
      </c>
      <c r="G157" s="4" t="s">
        <v>24</v>
      </c>
      <c r="H157" s="8">
        <v>5000</v>
      </c>
      <c r="I157" s="5">
        <v>45138</v>
      </c>
      <c r="J157" s="4"/>
      <c r="K157" s="4"/>
    </row>
    <row r="158" spans="1:11" x14ac:dyDescent="0.25">
      <c r="A158" s="4">
        <f t="shared" si="2"/>
        <v>157</v>
      </c>
      <c r="B158" s="4" t="s">
        <v>31</v>
      </c>
      <c r="C158" s="4">
        <v>655</v>
      </c>
      <c r="D158" s="4">
        <v>2016</v>
      </c>
      <c r="E158" s="8" t="s">
        <v>56</v>
      </c>
      <c r="F158" s="4" t="s">
        <v>28</v>
      </c>
      <c r="G158" s="4" t="s">
        <v>14</v>
      </c>
      <c r="H158" s="8">
        <v>5000</v>
      </c>
      <c r="I158" s="5">
        <v>45138</v>
      </c>
      <c r="J158" s="4"/>
      <c r="K158" s="4"/>
    </row>
    <row r="159" spans="1:11" x14ac:dyDescent="0.25">
      <c r="A159" s="4">
        <f t="shared" si="2"/>
        <v>158</v>
      </c>
      <c r="B159" s="4" t="s">
        <v>31</v>
      </c>
      <c r="C159" s="4">
        <v>1182</v>
      </c>
      <c r="D159" s="4">
        <v>2016</v>
      </c>
      <c r="E159" s="8" t="s">
        <v>56</v>
      </c>
      <c r="F159" s="4" t="s">
        <v>28</v>
      </c>
      <c r="G159" s="4" t="s">
        <v>13</v>
      </c>
      <c r="H159" s="8">
        <v>5000</v>
      </c>
      <c r="I159" s="5">
        <v>45138</v>
      </c>
      <c r="J159" s="4"/>
      <c r="K159" s="4"/>
    </row>
    <row r="160" spans="1:11" x14ac:dyDescent="0.25">
      <c r="A160" s="4">
        <f t="shared" si="2"/>
        <v>159</v>
      </c>
      <c r="B160" s="4" t="s">
        <v>11</v>
      </c>
      <c r="C160" s="4">
        <v>3468</v>
      </c>
      <c r="D160" s="4">
        <v>2016</v>
      </c>
      <c r="E160" s="8" t="s">
        <v>56</v>
      </c>
      <c r="F160" s="4" t="s">
        <v>28</v>
      </c>
      <c r="G160" s="4" t="s">
        <v>33</v>
      </c>
      <c r="H160" s="8">
        <v>5000</v>
      </c>
      <c r="I160" s="5">
        <v>45138</v>
      </c>
      <c r="J160" s="4"/>
      <c r="K160" s="4"/>
    </row>
    <row r="161" spans="1:11" x14ac:dyDescent="0.25">
      <c r="A161" s="4">
        <f t="shared" si="2"/>
        <v>160</v>
      </c>
      <c r="B161" s="4" t="s">
        <v>31</v>
      </c>
      <c r="C161" s="4">
        <v>25986</v>
      </c>
      <c r="D161" s="4">
        <v>2016</v>
      </c>
      <c r="E161" s="8" t="s">
        <v>56</v>
      </c>
      <c r="F161" s="4" t="s">
        <v>21</v>
      </c>
      <c r="G161" s="4" t="s">
        <v>20</v>
      </c>
      <c r="H161" s="8">
        <v>10000</v>
      </c>
      <c r="I161" s="5">
        <v>45138</v>
      </c>
      <c r="J161" s="4"/>
      <c r="K161" s="4"/>
    </row>
    <row r="162" spans="1:11" x14ac:dyDescent="0.25">
      <c r="A162" s="4">
        <f t="shared" si="2"/>
        <v>161</v>
      </c>
      <c r="B162" s="4" t="s">
        <v>37</v>
      </c>
      <c r="C162" s="4">
        <v>178</v>
      </c>
      <c r="D162" s="4">
        <v>2018</v>
      </c>
      <c r="E162" s="8" t="s">
        <v>56</v>
      </c>
      <c r="F162" s="4" t="s">
        <v>28</v>
      </c>
      <c r="G162" s="4" t="s">
        <v>12</v>
      </c>
      <c r="H162" s="8">
        <v>5000</v>
      </c>
      <c r="I162" s="5">
        <v>45138</v>
      </c>
      <c r="J162" s="4"/>
      <c r="K162" s="4"/>
    </row>
    <row r="163" spans="1:11" x14ac:dyDescent="0.25">
      <c r="A163" s="4">
        <f t="shared" si="2"/>
        <v>162</v>
      </c>
      <c r="B163" s="4" t="s">
        <v>11</v>
      </c>
      <c r="C163" s="4">
        <v>1612</v>
      </c>
      <c r="D163" s="4">
        <v>2018</v>
      </c>
      <c r="E163" s="8" t="s">
        <v>56</v>
      </c>
      <c r="F163" s="4" t="s">
        <v>21</v>
      </c>
      <c r="G163" s="4" t="s">
        <v>58</v>
      </c>
      <c r="H163" s="8">
        <v>10000</v>
      </c>
      <c r="I163" s="5">
        <v>45138</v>
      </c>
      <c r="J163" s="4"/>
      <c r="K163" s="4"/>
    </row>
    <row r="164" spans="1:11" x14ac:dyDescent="0.25">
      <c r="A164" s="4">
        <f t="shared" si="2"/>
        <v>163</v>
      </c>
      <c r="B164" s="4" t="s">
        <v>11</v>
      </c>
      <c r="C164" s="4">
        <v>20394</v>
      </c>
      <c r="D164" s="4">
        <v>2018</v>
      </c>
      <c r="E164" s="8" t="s">
        <v>56</v>
      </c>
      <c r="F164" s="4" t="s">
        <v>28</v>
      </c>
      <c r="G164" s="4" t="s">
        <v>33</v>
      </c>
      <c r="H164" s="8">
        <v>5000</v>
      </c>
      <c r="I164" s="5">
        <v>45138</v>
      </c>
      <c r="J164" s="4"/>
      <c r="K164" s="4"/>
    </row>
    <row r="165" spans="1:11" x14ac:dyDescent="0.25">
      <c r="A165" s="4">
        <f t="shared" si="2"/>
        <v>164</v>
      </c>
      <c r="B165" s="4" t="s">
        <v>11</v>
      </c>
      <c r="C165" s="4">
        <v>22283</v>
      </c>
      <c r="D165" s="4">
        <v>2021</v>
      </c>
      <c r="E165" s="8" t="s">
        <v>56</v>
      </c>
      <c r="F165" s="4" t="s">
        <v>29</v>
      </c>
      <c r="G165" s="4" t="s">
        <v>24</v>
      </c>
      <c r="H165" s="8">
        <v>2500</v>
      </c>
      <c r="I165" s="5">
        <v>45138</v>
      </c>
      <c r="J165" s="4"/>
      <c r="K165" s="4"/>
    </row>
    <row r="166" spans="1:11" x14ac:dyDescent="0.25">
      <c r="A166" s="4">
        <f t="shared" si="2"/>
        <v>165</v>
      </c>
      <c r="B166" s="4" t="s">
        <v>11</v>
      </c>
      <c r="C166" s="4">
        <v>23530</v>
      </c>
      <c r="D166" s="4">
        <v>2021</v>
      </c>
      <c r="E166" s="8" t="s">
        <v>56</v>
      </c>
      <c r="F166" s="4" t="s">
        <v>29</v>
      </c>
      <c r="G166" s="4" t="s">
        <v>24</v>
      </c>
      <c r="H166" s="8">
        <v>2500</v>
      </c>
      <c r="I166" s="5">
        <v>45138</v>
      </c>
      <c r="J166" s="4"/>
      <c r="K166" s="4"/>
    </row>
    <row r="167" spans="1:11" x14ac:dyDescent="0.25">
      <c r="A167" s="4">
        <f t="shared" si="2"/>
        <v>166</v>
      </c>
      <c r="B167" s="4" t="s">
        <v>11</v>
      </c>
      <c r="C167" s="4">
        <v>26448</v>
      </c>
      <c r="D167" s="4">
        <v>2021</v>
      </c>
      <c r="E167" s="8" t="s">
        <v>56</v>
      </c>
      <c r="F167" s="4" t="s">
        <v>28</v>
      </c>
      <c r="G167" s="4" t="s">
        <v>15</v>
      </c>
      <c r="H167" s="8">
        <v>5000</v>
      </c>
      <c r="I167" s="5">
        <v>45138</v>
      </c>
      <c r="J167" s="4"/>
      <c r="K167" s="4"/>
    </row>
    <row r="168" spans="1:11" x14ac:dyDescent="0.25">
      <c r="A168" s="4">
        <f t="shared" si="2"/>
        <v>167</v>
      </c>
      <c r="B168" s="4" t="s">
        <v>11</v>
      </c>
      <c r="C168" s="4">
        <v>34290</v>
      </c>
      <c r="D168" s="4">
        <v>2021</v>
      </c>
      <c r="E168" s="8" t="s">
        <v>56</v>
      </c>
      <c r="F168" s="4" t="s">
        <v>21</v>
      </c>
      <c r="G168" s="4" t="s">
        <v>42</v>
      </c>
      <c r="H168" s="8">
        <v>10000</v>
      </c>
      <c r="I168" s="5">
        <v>45138</v>
      </c>
      <c r="J168" s="4"/>
      <c r="K168" s="4"/>
    </row>
    <row r="169" spans="1:11" x14ac:dyDescent="0.25">
      <c r="A169" s="4">
        <f t="shared" si="2"/>
        <v>168</v>
      </c>
      <c r="B169" s="4" t="s">
        <v>11</v>
      </c>
      <c r="C169" s="9">
        <v>7324</v>
      </c>
      <c r="D169" s="4">
        <v>2022</v>
      </c>
      <c r="E169" s="8" t="s">
        <v>56</v>
      </c>
      <c r="F169" s="4" t="s">
        <v>21</v>
      </c>
      <c r="G169" s="4" t="s">
        <v>18</v>
      </c>
      <c r="H169" s="8">
        <v>10000</v>
      </c>
      <c r="I169" s="5">
        <v>45138</v>
      </c>
      <c r="J169" s="4"/>
      <c r="K169" s="4"/>
    </row>
    <row r="170" spans="1:11" x14ac:dyDescent="0.25">
      <c r="A170" s="4">
        <f t="shared" si="2"/>
        <v>169</v>
      </c>
      <c r="B170" s="4" t="s">
        <v>11</v>
      </c>
      <c r="C170" s="4">
        <v>9136</v>
      </c>
      <c r="D170" s="4">
        <v>2022</v>
      </c>
      <c r="E170" s="8" t="s">
        <v>56</v>
      </c>
      <c r="F170" s="4" t="s">
        <v>21</v>
      </c>
      <c r="G170" s="4" t="s">
        <v>16</v>
      </c>
      <c r="H170" s="8">
        <v>10000</v>
      </c>
      <c r="I170" s="5">
        <v>45138</v>
      </c>
      <c r="J170" s="4"/>
      <c r="K170" s="4"/>
    </row>
    <row r="171" spans="1:11" x14ac:dyDescent="0.25">
      <c r="A171" s="4">
        <f t="shared" si="2"/>
        <v>170</v>
      </c>
      <c r="B171" s="4" t="s">
        <v>31</v>
      </c>
      <c r="C171" s="4">
        <v>618</v>
      </c>
      <c r="D171" s="4">
        <v>2023</v>
      </c>
      <c r="E171" s="8" t="s">
        <v>56</v>
      </c>
      <c r="F171" s="4" t="s">
        <v>28</v>
      </c>
      <c r="G171" s="4" t="s">
        <v>26</v>
      </c>
      <c r="H171" s="8">
        <v>5000</v>
      </c>
      <c r="I171" s="5">
        <v>45138</v>
      </c>
      <c r="J171" s="4"/>
      <c r="K171" s="4"/>
    </row>
    <row r="172" spans="1:11" x14ac:dyDescent="0.25">
      <c r="A172" s="4">
        <f t="shared" si="2"/>
        <v>171</v>
      </c>
      <c r="B172" s="4" t="s">
        <v>31</v>
      </c>
      <c r="C172" s="4">
        <v>629</v>
      </c>
      <c r="D172" s="4">
        <v>2023</v>
      </c>
      <c r="E172" s="8" t="s">
        <v>56</v>
      </c>
      <c r="F172" s="4" t="s">
        <v>28</v>
      </c>
      <c r="G172" s="4" t="s">
        <v>26</v>
      </c>
      <c r="H172" s="8">
        <v>5000</v>
      </c>
      <c r="I172" s="5">
        <v>45138</v>
      </c>
      <c r="J172" s="4"/>
      <c r="K172" s="4"/>
    </row>
    <row r="173" spans="1:11" x14ac:dyDescent="0.25">
      <c r="A173" s="4">
        <f t="shared" si="2"/>
        <v>172</v>
      </c>
      <c r="B173" s="4" t="s">
        <v>23</v>
      </c>
      <c r="C173" s="4">
        <v>656</v>
      </c>
      <c r="D173" s="4">
        <v>2023</v>
      </c>
      <c r="E173" s="8" t="s">
        <v>56</v>
      </c>
      <c r="F173" s="4" t="s">
        <v>28</v>
      </c>
      <c r="G173" s="4" t="s">
        <v>17</v>
      </c>
      <c r="H173" s="8">
        <v>5000</v>
      </c>
      <c r="I173" s="5">
        <v>45138</v>
      </c>
      <c r="J173" s="4"/>
      <c r="K173" s="4"/>
    </row>
    <row r="174" spans="1:11" x14ac:dyDescent="0.25">
      <c r="A174" s="4">
        <f t="shared" si="2"/>
        <v>173</v>
      </c>
      <c r="B174" s="4" t="s">
        <v>23</v>
      </c>
      <c r="C174" s="9">
        <v>1090</v>
      </c>
      <c r="D174" s="4">
        <v>2023</v>
      </c>
      <c r="E174" s="8" t="s">
        <v>56</v>
      </c>
      <c r="F174" s="4" t="s">
        <v>28</v>
      </c>
      <c r="G174" s="4" t="s">
        <v>18</v>
      </c>
      <c r="H174" s="8">
        <v>5000</v>
      </c>
      <c r="I174" s="5">
        <v>45138</v>
      </c>
      <c r="J174" s="4"/>
      <c r="K174" s="4"/>
    </row>
    <row r="175" spans="1:11" x14ac:dyDescent="0.25">
      <c r="A175" s="4">
        <f t="shared" si="2"/>
        <v>174</v>
      </c>
      <c r="B175" s="4" t="s">
        <v>11</v>
      </c>
      <c r="C175" s="4">
        <v>2662</v>
      </c>
      <c r="D175" s="4">
        <v>2023</v>
      </c>
      <c r="E175" s="8" t="s">
        <v>56</v>
      </c>
      <c r="F175" s="4" t="s">
        <v>28</v>
      </c>
      <c r="G175" s="4" t="s">
        <v>13</v>
      </c>
      <c r="H175" s="8">
        <v>5000</v>
      </c>
      <c r="I175" s="5">
        <v>45138</v>
      </c>
      <c r="J175" s="4"/>
      <c r="K175" s="4"/>
    </row>
    <row r="176" spans="1:11" x14ac:dyDescent="0.25">
      <c r="A176" s="4">
        <f t="shared" si="2"/>
        <v>175</v>
      </c>
      <c r="B176" s="4" t="s">
        <v>11</v>
      </c>
      <c r="C176" s="4">
        <v>6294</v>
      </c>
      <c r="D176" s="4">
        <v>2023</v>
      </c>
      <c r="E176" s="8" t="s">
        <v>56</v>
      </c>
      <c r="F176" s="4" t="s">
        <v>22</v>
      </c>
      <c r="G176" s="4" t="s">
        <v>34</v>
      </c>
      <c r="H176" s="8">
        <v>10000</v>
      </c>
      <c r="I176" s="5">
        <v>45138</v>
      </c>
      <c r="J176" s="4"/>
      <c r="K176" s="4"/>
    </row>
    <row r="177" spans="1:11" x14ac:dyDescent="0.25">
      <c r="A177" s="4">
        <f t="shared" si="2"/>
        <v>176</v>
      </c>
      <c r="B177" s="4" t="s">
        <v>11</v>
      </c>
      <c r="C177" s="4">
        <v>8959</v>
      </c>
      <c r="D177" s="4">
        <v>2023</v>
      </c>
      <c r="E177" s="8" t="s">
        <v>56</v>
      </c>
      <c r="F177" s="4" t="s">
        <v>21</v>
      </c>
      <c r="G177" s="4" t="s">
        <v>34</v>
      </c>
      <c r="H177" s="8">
        <v>10000</v>
      </c>
      <c r="I177" s="5">
        <v>45138</v>
      </c>
      <c r="J177" s="4"/>
      <c r="K177" s="4"/>
    </row>
    <row r="178" spans="1:11" x14ac:dyDescent="0.25">
      <c r="A178" s="4">
        <f t="shared" si="2"/>
        <v>177</v>
      </c>
      <c r="B178" s="4" t="s">
        <v>11</v>
      </c>
      <c r="C178" s="9">
        <v>9554</v>
      </c>
      <c r="D178" s="4">
        <v>2023</v>
      </c>
      <c r="E178" s="8" t="s">
        <v>56</v>
      </c>
      <c r="F178" s="4" t="s">
        <v>21</v>
      </c>
      <c r="G178" s="4" t="s">
        <v>18</v>
      </c>
      <c r="H178" s="8">
        <v>10000</v>
      </c>
      <c r="I178" s="5">
        <v>45138</v>
      </c>
      <c r="J178" s="4"/>
      <c r="K178" s="4"/>
    </row>
    <row r="179" spans="1:11" x14ac:dyDescent="0.25">
      <c r="A179" s="4">
        <f t="shared" si="2"/>
        <v>178</v>
      </c>
      <c r="B179" s="4" t="s">
        <v>11</v>
      </c>
      <c r="C179" s="4">
        <v>12631</v>
      </c>
      <c r="D179" s="4">
        <v>2023</v>
      </c>
      <c r="E179" s="8" t="s">
        <v>56</v>
      </c>
      <c r="F179" s="4" t="s">
        <v>22</v>
      </c>
      <c r="G179" s="4" t="s">
        <v>57</v>
      </c>
      <c r="H179" s="8">
        <v>10000</v>
      </c>
      <c r="I179" s="5">
        <v>45138</v>
      </c>
      <c r="J179" s="4"/>
      <c r="K179" s="4"/>
    </row>
    <row r="180" spans="1:11" x14ac:dyDescent="0.25">
      <c r="A180" s="4">
        <f t="shared" si="2"/>
        <v>179</v>
      </c>
      <c r="B180" s="4" t="s">
        <v>11</v>
      </c>
      <c r="C180" s="4">
        <v>13766</v>
      </c>
      <c r="D180" s="4">
        <v>2023</v>
      </c>
      <c r="E180" s="8" t="s">
        <v>56</v>
      </c>
      <c r="F180" s="4" t="s">
        <v>22</v>
      </c>
      <c r="G180" s="4" t="s">
        <v>34</v>
      </c>
      <c r="H180" s="8">
        <v>10000</v>
      </c>
      <c r="I180" s="5">
        <v>45138</v>
      </c>
      <c r="J180" s="4"/>
      <c r="K180" s="4"/>
    </row>
    <row r="181" spans="1:11" x14ac:dyDescent="0.25">
      <c r="A181" s="4">
        <f t="shared" si="2"/>
        <v>180</v>
      </c>
      <c r="B181" s="4" t="s">
        <v>11</v>
      </c>
      <c r="C181" s="4">
        <v>13917</v>
      </c>
      <c r="D181" s="4">
        <v>2023</v>
      </c>
      <c r="E181" s="8" t="s">
        <v>56</v>
      </c>
      <c r="F181" s="4" t="s">
        <v>21</v>
      </c>
      <c r="G181" s="4" t="s">
        <v>34</v>
      </c>
      <c r="H181" s="8">
        <v>10000</v>
      </c>
      <c r="I181" s="5">
        <v>45138</v>
      </c>
      <c r="J181" s="4"/>
      <c r="K181" s="4"/>
    </row>
    <row r="182" spans="1:11" x14ac:dyDescent="0.25">
      <c r="A182" s="4">
        <f t="shared" si="2"/>
        <v>181</v>
      </c>
      <c r="B182" s="4" t="s">
        <v>11</v>
      </c>
      <c r="C182" s="9">
        <v>14088</v>
      </c>
      <c r="D182" s="4">
        <v>2023</v>
      </c>
      <c r="E182" s="8" t="s">
        <v>56</v>
      </c>
      <c r="F182" s="4" t="s">
        <v>21</v>
      </c>
      <c r="G182" s="4" t="s">
        <v>18</v>
      </c>
      <c r="H182" s="8">
        <v>10000</v>
      </c>
      <c r="I182" s="5">
        <v>45138</v>
      </c>
      <c r="J182" s="4"/>
      <c r="K182" s="4"/>
    </row>
    <row r="183" spans="1:11" x14ac:dyDescent="0.25">
      <c r="A183" s="4">
        <f t="shared" si="2"/>
        <v>182</v>
      </c>
      <c r="B183" s="4" t="s">
        <v>11</v>
      </c>
      <c r="C183" s="4">
        <v>15406</v>
      </c>
      <c r="D183" s="4">
        <v>2023</v>
      </c>
      <c r="E183" s="8" t="s">
        <v>56</v>
      </c>
      <c r="F183" s="4" t="s">
        <v>22</v>
      </c>
      <c r="G183" s="4" t="s">
        <v>26</v>
      </c>
      <c r="H183" s="8">
        <v>10000</v>
      </c>
      <c r="I183" s="5">
        <v>45138</v>
      </c>
      <c r="J183" s="4"/>
      <c r="K183" s="4"/>
    </row>
    <row r="184" spans="1:11" x14ac:dyDescent="0.25">
      <c r="A184" s="4">
        <f t="shared" si="2"/>
        <v>183</v>
      </c>
      <c r="B184" s="4" t="s">
        <v>11</v>
      </c>
      <c r="C184" s="4">
        <v>16061</v>
      </c>
      <c r="D184" s="4">
        <v>2023</v>
      </c>
      <c r="E184" s="8" t="s">
        <v>56</v>
      </c>
      <c r="F184" s="4" t="s">
        <v>21</v>
      </c>
      <c r="G184" s="4" t="s">
        <v>12</v>
      </c>
      <c r="H184" s="8">
        <v>10000</v>
      </c>
      <c r="I184" s="5">
        <v>45138</v>
      </c>
      <c r="J184" s="4"/>
      <c r="K184" s="4"/>
    </row>
    <row r="185" spans="1:11" x14ac:dyDescent="0.25">
      <c r="A185" s="4">
        <f t="shared" si="2"/>
        <v>184</v>
      </c>
      <c r="B185" s="4" t="s">
        <v>11</v>
      </c>
      <c r="C185" s="9">
        <v>16771</v>
      </c>
      <c r="D185" s="4">
        <v>2023</v>
      </c>
      <c r="E185" s="8" t="s">
        <v>56</v>
      </c>
      <c r="F185" s="4" t="s">
        <v>29</v>
      </c>
      <c r="G185" s="4" t="s">
        <v>18</v>
      </c>
      <c r="H185" s="8">
        <v>2500</v>
      </c>
      <c r="I185" s="5">
        <v>45138</v>
      </c>
      <c r="J185" s="4"/>
      <c r="K185" s="4"/>
    </row>
    <row r="186" spans="1:11" x14ac:dyDescent="0.25">
      <c r="A186" s="4">
        <f t="shared" si="2"/>
        <v>185</v>
      </c>
      <c r="B186" s="4" t="s">
        <v>11</v>
      </c>
      <c r="C186" s="9">
        <v>16773</v>
      </c>
      <c r="D186" s="4">
        <v>2023</v>
      </c>
      <c r="E186" s="8" t="s">
        <v>56</v>
      </c>
      <c r="F186" s="4" t="s">
        <v>29</v>
      </c>
      <c r="G186" s="4" t="s">
        <v>18</v>
      </c>
      <c r="H186" s="8">
        <v>2500</v>
      </c>
      <c r="I186" s="5">
        <v>45138</v>
      </c>
      <c r="J186" s="4"/>
      <c r="K186" s="4"/>
    </row>
    <row r="187" spans="1:11" x14ac:dyDescent="0.25">
      <c r="A187" s="4">
        <f t="shared" si="2"/>
        <v>186</v>
      </c>
      <c r="B187" s="4" t="s">
        <v>11</v>
      </c>
      <c r="C187" s="9">
        <v>16775</v>
      </c>
      <c r="D187" s="4">
        <v>2023</v>
      </c>
      <c r="E187" s="8" t="s">
        <v>56</v>
      </c>
      <c r="F187" s="4" t="s">
        <v>29</v>
      </c>
      <c r="G187" s="4" t="s">
        <v>18</v>
      </c>
      <c r="H187" s="8">
        <v>2500</v>
      </c>
      <c r="I187" s="5">
        <v>45138</v>
      </c>
      <c r="J187" s="4"/>
      <c r="K187" s="4"/>
    </row>
    <row r="188" spans="1:11" x14ac:dyDescent="0.25">
      <c r="A188" s="4">
        <f t="shared" si="2"/>
        <v>187</v>
      </c>
      <c r="B188" s="4" t="s">
        <v>11</v>
      </c>
      <c r="C188" s="9">
        <v>16786</v>
      </c>
      <c r="D188" s="4">
        <v>2023</v>
      </c>
      <c r="E188" s="8" t="s">
        <v>56</v>
      </c>
      <c r="F188" s="4" t="s">
        <v>29</v>
      </c>
      <c r="G188" s="4" t="s">
        <v>18</v>
      </c>
      <c r="H188" s="8">
        <v>2500</v>
      </c>
      <c r="I188" s="5">
        <v>45138</v>
      </c>
      <c r="J188" s="4"/>
      <c r="K188" s="4"/>
    </row>
    <row r="189" spans="1:11" x14ac:dyDescent="0.25">
      <c r="A189" s="4">
        <f t="shared" si="2"/>
        <v>188</v>
      </c>
      <c r="B189" s="4" t="s">
        <v>11</v>
      </c>
      <c r="C189" s="9">
        <v>16797</v>
      </c>
      <c r="D189" s="4">
        <v>2023</v>
      </c>
      <c r="E189" s="8" t="s">
        <v>56</v>
      </c>
      <c r="F189" s="4" t="s">
        <v>29</v>
      </c>
      <c r="G189" s="4" t="s">
        <v>18</v>
      </c>
      <c r="H189" s="8">
        <v>2500</v>
      </c>
      <c r="I189" s="5">
        <v>45138</v>
      </c>
      <c r="J189" s="4"/>
      <c r="K189" s="4"/>
    </row>
    <row r="190" spans="1:11" x14ac:dyDescent="0.25">
      <c r="A190" s="4">
        <f t="shared" si="2"/>
        <v>189</v>
      </c>
      <c r="B190" s="4" t="s">
        <v>11</v>
      </c>
      <c r="C190" s="9">
        <v>16843</v>
      </c>
      <c r="D190" s="4">
        <v>2023</v>
      </c>
      <c r="E190" s="8" t="s">
        <v>56</v>
      </c>
      <c r="F190" s="4" t="s">
        <v>29</v>
      </c>
      <c r="G190" s="4" t="s">
        <v>18</v>
      </c>
      <c r="H190" s="8">
        <v>2500</v>
      </c>
      <c r="I190" s="5">
        <v>45138</v>
      </c>
      <c r="J190" s="4"/>
      <c r="K190" s="4"/>
    </row>
    <row r="191" spans="1:11" x14ac:dyDescent="0.25">
      <c r="A191" s="4">
        <f t="shared" si="2"/>
        <v>190</v>
      </c>
      <c r="B191" s="4" t="s">
        <v>11</v>
      </c>
      <c r="C191" s="9">
        <v>16844</v>
      </c>
      <c r="D191" s="4">
        <v>2023</v>
      </c>
      <c r="E191" s="8" t="s">
        <v>56</v>
      </c>
      <c r="F191" s="4" t="s">
        <v>29</v>
      </c>
      <c r="G191" s="4" t="s">
        <v>18</v>
      </c>
      <c r="H191" s="8">
        <v>2500</v>
      </c>
      <c r="I191" s="5">
        <v>45138</v>
      </c>
      <c r="J191" s="4"/>
      <c r="K191" s="4"/>
    </row>
    <row r="192" spans="1:11" x14ac:dyDescent="0.25">
      <c r="A192" s="4">
        <f t="shared" si="2"/>
        <v>191</v>
      </c>
      <c r="B192" s="4" t="s">
        <v>11</v>
      </c>
      <c r="C192" s="9">
        <v>16916</v>
      </c>
      <c r="D192" s="4">
        <v>2023</v>
      </c>
      <c r="E192" s="8" t="s">
        <v>56</v>
      </c>
      <c r="F192" s="4" t="s">
        <v>29</v>
      </c>
      <c r="G192" s="4" t="s">
        <v>18</v>
      </c>
      <c r="H192" s="8">
        <v>2500</v>
      </c>
      <c r="I192" s="5">
        <v>45138</v>
      </c>
      <c r="J192" s="4"/>
      <c r="K192" s="4"/>
    </row>
    <row r="193" spans="1:11" x14ac:dyDescent="0.25">
      <c r="A193" s="4">
        <f t="shared" si="2"/>
        <v>192</v>
      </c>
      <c r="B193" s="4" t="s">
        <v>11</v>
      </c>
      <c r="C193" s="9">
        <v>17061</v>
      </c>
      <c r="D193" s="4">
        <v>2023</v>
      </c>
      <c r="E193" s="8" t="s">
        <v>56</v>
      </c>
      <c r="F193" s="4" t="s">
        <v>29</v>
      </c>
      <c r="G193" s="4" t="s">
        <v>18</v>
      </c>
      <c r="H193" s="8">
        <v>2500</v>
      </c>
      <c r="I193" s="5">
        <v>45138</v>
      </c>
      <c r="J193" s="4"/>
      <c r="K193" s="4"/>
    </row>
    <row r="194" spans="1:11" x14ac:dyDescent="0.25">
      <c r="A194" s="4">
        <f t="shared" si="2"/>
        <v>193</v>
      </c>
      <c r="B194" s="4" t="s">
        <v>11</v>
      </c>
      <c r="C194" s="9">
        <v>17071</v>
      </c>
      <c r="D194" s="4">
        <v>2023</v>
      </c>
      <c r="E194" s="8" t="s">
        <v>56</v>
      </c>
      <c r="F194" s="4" t="s">
        <v>29</v>
      </c>
      <c r="G194" s="4" t="s">
        <v>18</v>
      </c>
      <c r="H194" s="8">
        <v>2500</v>
      </c>
      <c r="I194" s="5">
        <v>45138</v>
      </c>
      <c r="J194" s="4"/>
      <c r="K194" s="4"/>
    </row>
    <row r="195" spans="1:11" x14ac:dyDescent="0.25">
      <c r="A195" s="4">
        <f t="shared" si="2"/>
        <v>194</v>
      </c>
      <c r="B195" s="4" t="s">
        <v>11</v>
      </c>
      <c r="C195" s="9">
        <v>17221</v>
      </c>
      <c r="D195" s="4">
        <v>2023</v>
      </c>
      <c r="E195" s="8" t="s">
        <v>56</v>
      </c>
      <c r="F195" s="4" t="s">
        <v>29</v>
      </c>
      <c r="G195" s="4" t="s">
        <v>18</v>
      </c>
      <c r="H195" s="8">
        <v>2500</v>
      </c>
      <c r="I195" s="5">
        <v>45138</v>
      </c>
      <c r="J195" s="4"/>
      <c r="K195" s="4"/>
    </row>
    <row r="196" spans="1:11" x14ac:dyDescent="0.25">
      <c r="A196" s="4">
        <f t="shared" ref="A196:A259" si="3">A195+1</f>
        <v>195</v>
      </c>
      <c r="B196" s="4" t="s">
        <v>11</v>
      </c>
      <c r="C196" s="9">
        <v>17222</v>
      </c>
      <c r="D196" s="4">
        <v>2023</v>
      </c>
      <c r="E196" s="8" t="s">
        <v>56</v>
      </c>
      <c r="F196" s="4" t="s">
        <v>29</v>
      </c>
      <c r="G196" s="4" t="s">
        <v>18</v>
      </c>
      <c r="H196" s="8">
        <v>2500</v>
      </c>
      <c r="I196" s="5">
        <v>45138</v>
      </c>
      <c r="J196" s="4"/>
      <c r="K196" s="4"/>
    </row>
    <row r="197" spans="1:11" x14ac:dyDescent="0.25">
      <c r="A197" s="4">
        <f t="shared" si="3"/>
        <v>196</v>
      </c>
      <c r="B197" s="4" t="s">
        <v>11</v>
      </c>
      <c r="C197" s="4">
        <v>17238</v>
      </c>
      <c r="D197" s="4">
        <v>2023</v>
      </c>
      <c r="E197" s="8" t="s">
        <v>56</v>
      </c>
      <c r="F197" s="4" t="s">
        <v>29</v>
      </c>
      <c r="G197" s="4" t="s">
        <v>24</v>
      </c>
      <c r="H197" s="8">
        <v>2500</v>
      </c>
      <c r="I197" s="5">
        <v>45138</v>
      </c>
      <c r="J197" s="4"/>
      <c r="K197" s="4"/>
    </row>
    <row r="198" spans="1:11" x14ac:dyDescent="0.25">
      <c r="A198" s="4">
        <f t="shared" si="3"/>
        <v>197</v>
      </c>
      <c r="B198" s="4" t="s">
        <v>11</v>
      </c>
      <c r="C198" s="9">
        <v>17241</v>
      </c>
      <c r="D198" s="4">
        <v>2023</v>
      </c>
      <c r="E198" s="8" t="s">
        <v>56</v>
      </c>
      <c r="F198" s="4" t="s">
        <v>29</v>
      </c>
      <c r="G198" s="4" t="s">
        <v>18</v>
      </c>
      <c r="H198" s="8">
        <v>2500</v>
      </c>
      <c r="I198" s="5">
        <v>45138</v>
      </c>
      <c r="J198" s="4"/>
      <c r="K198" s="4"/>
    </row>
    <row r="199" spans="1:11" x14ac:dyDescent="0.25">
      <c r="A199" s="4">
        <f t="shared" si="3"/>
        <v>198</v>
      </c>
      <c r="B199" s="4" t="s">
        <v>11</v>
      </c>
      <c r="C199" s="9">
        <v>17295</v>
      </c>
      <c r="D199" s="4">
        <v>2023</v>
      </c>
      <c r="E199" s="8" t="s">
        <v>56</v>
      </c>
      <c r="F199" s="4" t="s">
        <v>29</v>
      </c>
      <c r="G199" s="4" t="s">
        <v>18</v>
      </c>
      <c r="H199" s="8">
        <v>2500</v>
      </c>
      <c r="I199" s="5">
        <v>45138</v>
      </c>
      <c r="J199" s="4"/>
      <c r="K199" s="4"/>
    </row>
    <row r="200" spans="1:11" x14ac:dyDescent="0.25">
      <c r="A200" s="4">
        <f t="shared" si="3"/>
        <v>199</v>
      </c>
      <c r="B200" s="4" t="s">
        <v>11</v>
      </c>
      <c r="C200" s="9">
        <v>17399</v>
      </c>
      <c r="D200" s="4">
        <v>2023</v>
      </c>
      <c r="E200" s="8" t="s">
        <v>56</v>
      </c>
      <c r="F200" s="4" t="s">
        <v>29</v>
      </c>
      <c r="G200" s="4" t="s">
        <v>18</v>
      </c>
      <c r="H200" s="8">
        <v>2500</v>
      </c>
      <c r="I200" s="5">
        <v>45138</v>
      </c>
      <c r="J200" s="4"/>
      <c r="K200" s="4"/>
    </row>
    <row r="201" spans="1:11" x14ac:dyDescent="0.25">
      <c r="A201" s="4">
        <f t="shared" si="3"/>
        <v>200</v>
      </c>
      <c r="B201" s="4" t="s">
        <v>11</v>
      </c>
      <c r="C201" s="4">
        <v>17581</v>
      </c>
      <c r="D201" s="4">
        <v>2023</v>
      </c>
      <c r="E201" s="8" t="s">
        <v>56</v>
      </c>
      <c r="F201" s="4" t="s">
        <v>29</v>
      </c>
      <c r="G201" s="4" t="s">
        <v>15</v>
      </c>
      <c r="H201" s="8">
        <v>2500</v>
      </c>
      <c r="I201" s="5">
        <v>45138</v>
      </c>
      <c r="J201" s="4"/>
      <c r="K201" s="4"/>
    </row>
    <row r="202" spans="1:11" x14ac:dyDescent="0.25">
      <c r="A202" s="4">
        <f t="shared" si="3"/>
        <v>201</v>
      </c>
      <c r="B202" s="4" t="s">
        <v>11</v>
      </c>
      <c r="C202" s="4">
        <v>17583</v>
      </c>
      <c r="D202" s="4">
        <v>2023</v>
      </c>
      <c r="E202" s="8" t="s">
        <v>56</v>
      </c>
      <c r="F202" s="4" t="s">
        <v>29</v>
      </c>
      <c r="G202" s="4" t="s">
        <v>12</v>
      </c>
      <c r="H202" s="8">
        <v>2500</v>
      </c>
      <c r="I202" s="5">
        <v>45138</v>
      </c>
      <c r="J202" s="4"/>
      <c r="K202" s="4"/>
    </row>
    <row r="203" spans="1:11" x14ac:dyDescent="0.25">
      <c r="A203" s="4">
        <f t="shared" si="3"/>
        <v>202</v>
      </c>
      <c r="B203" s="4" t="s">
        <v>11</v>
      </c>
      <c r="C203" s="9">
        <v>17669</v>
      </c>
      <c r="D203" s="4">
        <v>2023</v>
      </c>
      <c r="E203" s="8" t="s">
        <v>56</v>
      </c>
      <c r="F203" s="4" t="s">
        <v>29</v>
      </c>
      <c r="G203" s="4" t="s">
        <v>18</v>
      </c>
      <c r="H203" s="8">
        <v>2500</v>
      </c>
      <c r="I203" s="5">
        <v>45138</v>
      </c>
      <c r="J203" s="4"/>
      <c r="K203" s="4"/>
    </row>
    <row r="204" spans="1:11" x14ac:dyDescent="0.25">
      <c r="A204" s="4">
        <f t="shared" si="3"/>
        <v>203</v>
      </c>
      <c r="B204" s="4" t="s">
        <v>11</v>
      </c>
      <c r="C204" s="4">
        <v>17676</v>
      </c>
      <c r="D204" s="4">
        <v>2023</v>
      </c>
      <c r="E204" s="8" t="s">
        <v>56</v>
      </c>
      <c r="F204" s="4" t="s">
        <v>29</v>
      </c>
      <c r="G204" s="4" t="s">
        <v>16</v>
      </c>
      <c r="H204" s="8">
        <v>2500</v>
      </c>
      <c r="I204" s="5">
        <v>45138</v>
      </c>
      <c r="J204" s="4"/>
      <c r="K204" s="4"/>
    </row>
    <row r="205" spans="1:11" x14ac:dyDescent="0.25">
      <c r="A205" s="4">
        <f t="shared" si="3"/>
        <v>204</v>
      </c>
      <c r="B205" s="4" t="s">
        <v>11</v>
      </c>
      <c r="C205" s="9">
        <v>17684</v>
      </c>
      <c r="D205" s="4">
        <v>2023</v>
      </c>
      <c r="E205" s="8" t="s">
        <v>56</v>
      </c>
      <c r="F205" s="4" t="s">
        <v>29</v>
      </c>
      <c r="G205" s="4" t="s">
        <v>18</v>
      </c>
      <c r="H205" s="8">
        <v>2500</v>
      </c>
      <c r="I205" s="5">
        <v>45138</v>
      </c>
      <c r="J205" s="4"/>
      <c r="K205" s="4"/>
    </row>
    <row r="206" spans="1:11" x14ac:dyDescent="0.25">
      <c r="A206" s="4">
        <f t="shared" si="3"/>
        <v>205</v>
      </c>
      <c r="B206" s="4" t="s">
        <v>11</v>
      </c>
      <c r="C206" s="9">
        <v>17740</v>
      </c>
      <c r="D206" s="4">
        <v>2023</v>
      </c>
      <c r="E206" s="8" t="s">
        <v>56</v>
      </c>
      <c r="F206" s="4" t="s">
        <v>29</v>
      </c>
      <c r="G206" s="4" t="s">
        <v>18</v>
      </c>
      <c r="H206" s="8">
        <v>2500</v>
      </c>
      <c r="I206" s="5">
        <v>45138</v>
      </c>
      <c r="J206" s="4"/>
      <c r="K206" s="4"/>
    </row>
    <row r="207" spans="1:11" x14ac:dyDescent="0.25">
      <c r="A207" s="4">
        <f t="shared" si="3"/>
        <v>206</v>
      </c>
      <c r="B207" s="4" t="s">
        <v>11</v>
      </c>
      <c r="C207" s="9">
        <v>17748</v>
      </c>
      <c r="D207" s="4">
        <v>2023</v>
      </c>
      <c r="E207" s="8" t="s">
        <v>56</v>
      </c>
      <c r="F207" s="4" t="s">
        <v>29</v>
      </c>
      <c r="G207" s="4" t="s">
        <v>18</v>
      </c>
      <c r="H207" s="8">
        <v>2500</v>
      </c>
      <c r="I207" s="5">
        <v>45138</v>
      </c>
      <c r="J207" s="4"/>
      <c r="K207" s="4"/>
    </row>
    <row r="208" spans="1:11" x14ac:dyDescent="0.25">
      <c r="A208" s="4">
        <f t="shared" si="3"/>
        <v>207</v>
      </c>
      <c r="B208" s="4" t="s">
        <v>11</v>
      </c>
      <c r="C208" s="4">
        <v>17882</v>
      </c>
      <c r="D208" s="4">
        <v>2023</v>
      </c>
      <c r="E208" s="8" t="s">
        <v>56</v>
      </c>
      <c r="F208" s="4" t="s">
        <v>29</v>
      </c>
      <c r="G208" s="4" t="s">
        <v>16</v>
      </c>
      <c r="H208" s="8">
        <v>2500</v>
      </c>
      <c r="I208" s="5">
        <v>45138</v>
      </c>
      <c r="J208" s="4"/>
      <c r="K208" s="4"/>
    </row>
    <row r="209" spans="1:11" x14ac:dyDescent="0.25">
      <c r="A209" s="4">
        <f t="shared" si="3"/>
        <v>208</v>
      </c>
      <c r="B209" s="4" t="s">
        <v>11</v>
      </c>
      <c r="C209" s="4">
        <v>17898</v>
      </c>
      <c r="D209" s="4">
        <v>2023</v>
      </c>
      <c r="E209" s="8" t="s">
        <v>56</v>
      </c>
      <c r="F209" s="4" t="s">
        <v>29</v>
      </c>
      <c r="G209" s="4" t="s">
        <v>16</v>
      </c>
      <c r="H209" s="8">
        <v>2500</v>
      </c>
      <c r="I209" s="5">
        <v>45138</v>
      </c>
      <c r="J209" s="4"/>
      <c r="K209" s="4"/>
    </row>
    <row r="210" spans="1:11" x14ac:dyDescent="0.25">
      <c r="A210" s="4">
        <f t="shared" si="3"/>
        <v>209</v>
      </c>
      <c r="B210" s="4" t="s">
        <v>11</v>
      </c>
      <c r="C210" s="9">
        <v>18120</v>
      </c>
      <c r="D210" s="4">
        <v>2023</v>
      </c>
      <c r="E210" s="8" t="s">
        <v>56</v>
      </c>
      <c r="F210" s="4" t="s">
        <v>29</v>
      </c>
      <c r="G210" s="4" t="s">
        <v>18</v>
      </c>
      <c r="H210" s="8">
        <v>2500</v>
      </c>
      <c r="I210" s="5">
        <v>45138</v>
      </c>
      <c r="J210" s="4"/>
      <c r="K210" s="4"/>
    </row>
    <row r="211" spans="1:11" x14ac:dyDescent="0.25">
      <c r="A211" s="4">
        <f t="shared" si="3"/>
        <v>210</v>
      </c>
      <c r="B211" s="4" t="s">
        <v>11</v>
      </c>
      <c r="C211" s="9">
        <v>18175</v>
      </c>
      <c r="D211" s="4">
        <v>2023</v>
      </c>
      <c r="E211" s="8" t="s">
        <v>56</v>
      </c>
      <c r="F211" s="4" t="s">
        <v>29</v>
      </c>
      <c r="G211" s="4" t="s">
        <v>18</v>
      </c>
      <c r="H211" s="8">
        <v>2500</v>
      </c>
      <c r="I211" s="5">
        <v>45138</v>
      </c>
      <c r="J211" s="4"/>
      <c r="K211" s="4"/>
    </row>
    <row r="212" spans="1:11" x14ac:dyDescent="0.25">
      <c r="A212" s="4">
        <f t="shared" si="3"/>
        <v>211</v>
      </c>
      <c r="B212" s="4" t="s">
        <v>11</v>
      </c>
      <c r="C212" s="9">
        <v>18184</v>
      </c>
      <c r="D212" s="4">
        <v>2023</v>
      </c>
      <c r="E212" s="8" t="s">
        <v>56</v>
      </c>
      <c r="F212" s="4" t="s">
        <v>29</v>
      </c>
      <c r="G212" s="4" t="s">
        <v>18</v>
      </c>
      <c r="H212" s="8">
        <v>2500</v>
      </c>
      <c r="I212" s="5">
        <v>45138</v>
      </c>
      <c r="J212" s="4"/>
      <c r="K212" s="4"/>
    </row>
    <row r="213" spans="1:11" x14ac:dyDescent="0.25">
      <c r="A213" s="4">
        <f t="shared" si="3"/>
        <v>212</v>
      </c>
      <c r="B213" s="4" t="s">
        <v>11</v>
      </c>
      <c r="C213" s="4">
        <v>18191</v>
      </c>
      <c r="D213" s="4">
        <v>2023</v>
      </c>
      <c r="E213" s="8" t="s">
        <v>56</v>
      </c>
      <c r="F213" s="4" t="s">
        <v>29</v>
      </c>
      <c r="G213" s="4" t="s">
        <v>15</v>
      </c>
      <c r="H213" s="8">
        <v>2500</v>
      </c>
      <c r="I213" s="5">
        <v>45138</v>
      </c>
      <c r="J213" s="4"/>
      <c r="K213" s="4"/>
    </row>
    <row r="214" spans="1:11" x14ac:dyDescent="0.25">
      <c r="A214" s="4">
        <f t="shared" si="3"/>
        <v>213</v>
      </c>
      <c r="B214" s="4" t="s">
        <v>11</v>
      </c>
      <c r="C214" s="4">
        <v>18250</v>
      </c>
      <c r="D214" s="4">
        <v>2023</v>
      </c>
      <c r="E214" s="8" t="s">
        <v>56</v>
      </c>
      <c r="F214" s="4" t="s">
        <v>29</v>
      </c>
      <c r="G214" s="4" t="s">
        <v>25</v>
      </c>
      <c r="H214" s="8">
        <v>2500</v>
      </c>
      <c r="I214" s="5">
        <v>45138</v>
      </c>
      <c r="J214" s="4"/>
      <c r="K214" s="4"/>
    </row>
    <row r="215" spans="1:11" x14ac:dyDescent="0.25">
      <c r="A215" s="4">
        <f t="shared" si="3"/>
        <v>214</v>
      </c>
      <c r="B215" s="4" t="s">
        <v>11</v>
      </c>
      <c r="C215" s="9">
        <v>18282</v>
      </c>
      <c r="D215" s="4">
        <v>2023</v>
      </c>
      <c r="E215" s="8" t="s">
        <v>56</v>
      </c>
      <c r="F215" s="4" t="s">
        <v>29</v>
      </c>
      <c r="G215" s="4" t="s">
        <v>18</v>
      </c>
      <c r="H215" s="8">
        <v>2500</v>
      </c>
      <c r="I215" s="5">
        <v>45138</v>
      </c>
      <c r="J215" s="4"/>
      <c r="K215" s="4"/>
    </row>
    <row r="216" spans="1:11" x14ac:dyDescent="0.25">
      <c r="A216" s="4">
        <f t="shared" si="3"/>
        <v>215</v>
      </c>
      <c r="B216" s="4" t="s">
        <v>11</v>
      </c>
      <c r="C216" s="9">
        <v>18307</v>
      </c>
      <c r="D216" s="4">
        <v>2023</v>
      </c>
      <c r="E216" s="8" t="s">
        <v>56</v>
      </c>
      <c r="F216" s="4" t="s">
        <v>29</v>
      </c>
      <c r="G216" s="4" t="s">
        <v>18</v>
      </c>
      <c r="H216" s="8">
        <v>2500</v>
      </c>
      <c r="I216" s="5">
        <v>45138</v>
      </c>
      <c r="J216" s="4"/>
      <c r="K216" s="4"/>
    </row>
    <row r="217" spans="1:11" x14ac:dyDescent="0.25">
      <c r="A217" s="4">
        <f t="shared" si="3"/>
        <v>216</v>
      </c>
      <c r="B217" s="4" t="s">
        <v>11</v>
      </c>
      <c r="C217" s="4">
        <v>18348</v>
      </c>
      <c r="D217" s="4">
        <v>2023</v>
      </c>
      <c r="E217" s="8" t="s">
        <v>56</v>
      </c>
      <c r="F217" s="4" t="s">
        <v>29</v>
      </c>
      <c r="G217" s="4" t="s">
        <v>42</v>
      </c>
      <c r="H217" s="8">
        <v>2500</v>
      </c>
      <c r="I217" s="5">
        <v>45138</v>
      </c>
      <c r="J217" s="4"/>
      <c r="K217" s="4"/>
    </row>
    <row r="218" spans="1:11" x14ac:dyDescent="0.25">
      <c r="A218" s="4">
        <f t="shared" si="3"/>
        <v>217</v>
      </c>
      <c r="B218" s="4" t="s">
        <v>11</v>
      </c>
      <c r="C218" s="9">
        <v>18498</v>
      </c>
      <c r="D218" s="4">
        <v>2023</v>
      </c>
      <c r="E218" s="8" t="s">
        <v>56</v>
      </c>
      <c r="F218" s="4" t="s">
        <v>29</v>
      </c>
      <c r="G218" s="4" t="s">
        <v>18</v>
      </c>
      <c r="H218" s="8">
        <v>2500</v>
      </c>
      <c r="I218" s="5">
        <v>45138</v>
      </c>
      <c r="J218" s="4"/>
      <c r="K218" s="4"/>
    </row>
    <row r="219" spans="1:11" x14ac:dyDescent="0.25">
      <c r="A219" s="4">
        <f t="shared" si="3"/>
        <v>218</v>
      </c>
      <c r="B219" s="4" t="s">
        <v>11</v>
      </c>
      <c r="C219" s="4">
        <v>18511</v>
      </c>
      <c r="D219" s="4">
        <v>2023</v>
      </c>
      <c r="E219" s="8" t="s">
        <v>56</v>
      </c>
      <c r="F219" s="4" t="s">
        <v>29</v>
      </c>
      <c r="G219" s="4" t="s">
        <v>15</v>
      </c>
      <c r="H219" s="8">
        <v>2500</v>
      </c>
      <c r="I219" s="5">
        <v>45138</v>
      </c>
      <c r="J219" s="4"/>
      <c r="K219" s="4"/>
    </row>
    <row r="220" spans="1:11" x14ac:dyDescent="0.25">
      <c r="A220" s="4">
        <f t="shared" si="3"/>
        <v>219</v>
      </c>
      <c r="B220" s="4" t="s">
        <v>11</v>
      </c>
      <c r="C220" s="9">
        <v>18543</v>
      </c>
      <c r="D220" s="4">
        <v>2023</v>
      </c>
      <c r="E220" s="8" t="s">
        <v>56</v>
      </c>
      <c r="F220" s="4" t="s">
        <v>29</v>
      </c>
      <c r="G220" s="4" t="s">
        <v>18</v>
      </c>
      <c r="H220" s="8">
        <v>2500</v>
      </c>
      <c r="I220" s="5">
        <v>45138</v>
      </c>
      <c r="J220" s="4"/>
      <c r="K220" s="4"/>
    </row>
    <row r="221" spans="1:11" x14ac:dyDescent="0.25">
      <c r="A221" s="4">
        <f t="shared" si="3"/>
        <v>220</v>
      </c>
      <c r="B221" s="4" t="s">
        <v>11</v>
      </c>
      <c r="C221" s="9">
        <v>18661</v>
      </c>
      <c r="D221" s="4">
        <v>2023</v>
      </c>
      <c r="E221" s="8" t="s">
        <v>56</v>
      </c>
      <c r="F221" s="4" t="s">
        <v>29</v>
      </c>
      <c r="G221" s="4" t="s">
        <v>18</v>
      </c>
      <c r="H221" s="8">
        <v>2500</v>
      </c>
      <c r="I221" s="5">
        <v>45138</v>
      </c>
      <c r="J221" s="4"/>
      <c r="K221" s="4"/>
    </row>
    <row r="222" spans="1:11" x14ac:dyDescent="0.25">
      <c r="A222" s="4">
        <f t="shared" si="3"/>
        <v>221</v>
      </c>
      <c r="B222" s="4" t="s">
        <v>11</v>
      </c>
      <c r="C222" s="9">
        <v>18912</v>
      </c>
      <c r="D222" s="4">
        <v>2023</v>
      </c>
      <c r="E222" s="8" t="s">
        <v>56</v>
      </c>
      <c r="F222" s="4" t="s">
        <v>29</v>
      </c>
      <c r="G222" s="4" t="s">
        <v>18</v>
      </c>
      <c r="H222" s="8">
        <v>2500</v>
      </c>
      <c r="I222" s="5">
        <v>45138</v>
      </c>
      <c r="J222" s="4"/>
      <c r="K222" s="4"/>
    </row>
    <row r="223" spans="1:11" x14ac:dyDescent="0.25">
      <c r="A223" s="4">
        <f t="shared" si="3"/>
        <v>222</v>
      </c>
      <c r="B223" s="4" t="s">
        <v>11</v>
      </c>
      <c r="C223" s="9">
        <v>18965</v>
      </c>
      <c r="D223" s="4">
        <v>2023</v>
      </c>
      <c r="E223" s="8" t="s">
        <v>56</v>
      </c>
      <c r="F223" s="4" t="s">
        <v>29</v>
      </c>
      <c r="G223" s="4" t="s">
        <v>18</v>
      </c>
      <c r="H223" s="8">
        <v>2500</v>
      </c>
      <c r="I223" s="5">
        <v>45138</v>
      </c>
      <c r="J223" s="4"/>
      <c r="K223" s="4"/>
    </row>
    <row r="224" spans="1:11" x14ac:dyDescent="0.25">
      <c r="A224" s="4">
        <f t="shared" si="3"/>
        <v>223</v>
      </c>
      <c r="B224" s="4" t="s">
        <v>11</v>
      </c>
      <c r="C224" s="9">
        <v>19075</v>
      </c>
      <c r="D224" s="4">
        <v>2023</v>
      </c>
      <c r="E224" s="8" t="s">
        <v>56</v>
      </c>
      <c r="F224" s="4" t="s">
        <v>29</v>
      </c>
      <c r="G224" s="4" t="s">
        <v>18</v>
      </c>
      <c r="H224" s="8">
        <v>2500</v>
      </c>
      <c r="I224" s="5">
        <v>45138</v>
      </c>
      <c r="J224" s="4"/>
      <c r="K224" s="4"/>
    </row>
    <row r="225" spans="1:11" x14ac:dyDescent="0.25">
      <c r="A225" s="4">
        <f t="shared" si="3"/>
        <v>224</v>
      </c>
      <c r="B225" s="4" t="s">
        <v>11</v>
      </c>
      <c r="C225" s="9">
        <v>19113</v>
      </c>
      <c r="D225" s="4">
        <v>2023</v>
      </c>
      <c r="E225" s="8" t="s">
        <v>56</v>
      </c>
      <c r="F225" s="4" t="s">
        <v>29</v>
      </c>
      <c r="G225" s="4" t="s">
        <v>18</v>
      </c>
      <c r="H225" s="8">
        <v>2500</v>
      </c>
      <c r="I225" s="5">
        <v>45138</v>
      </c>
      <c r="J225" s="4"/>
      <c r="K225" s="4"/>
    </row>
    <row r="226" spans="1:11" x14ac:dyDescent="0.25">
      <c r="A226" s="4">
        <f t="shared" si="3"/>
        <v>225</v>
      </c>
      <c r="B226" s="4" t="s">
        <v>11</v>
      </c>
      <c r="C226" s="9">
        <v>19118</v>
      </c>
      <c r="D226" s="4">
        <v>2023</v>
      </c>
      <c r="E226" s="8" t="s">
        <v>56</v>
      </c>
      <c r="F226" s="4" t="s">
        <v>29</v>
      </c>
      <c r="G226" s="4" t="s">
        <v>18</v>
      </c>
      <c r="H226" s="8">
        <v>2500</v>
      </c>
      <c r="I226" s="5">
        <v>45138</v>
      </c>
      <c r="J226" s="4"/>
      <c r="K226" s="4"/>
    </row>
    <row r="227" spans="1:11" x14ac:dyDescent="0.25">
      <c r="A227" s="4">
        <f t="shared" si="3"/>
        <v>226</v>
      </c>
      <c r="B227" s="4" t="s">
        <v>11</v>
      </c>
      <c r="C227" s="9">
        <v>19142</v>
      </c>
      <c r="D227" s="4">
        <v>2023</v>
      </c>
      <c r="E227" s="8" t="s">
        <v>56</v>
      </c>
      <c r="F227" s="4" t="s">
        <v>29</v>
      </c>
      <c r="G227" s="4" t="s">
        <v>18</v>
      </c>
      <c r="H227" s="8">
        <v>2500</v>
      </c>
      <c r="I227" s="5">
        <v>45138</v>
      </c>
      <c r="J227" s="4"/>
      <c r="K227" s="4"/>
    </row>
    <row r="228" spans="1:11" x14ac:dyDescent="0.25">
      <c r="A228" s="4">
        <f t="shared" si="3"/>
        <v>227</v>
      </c>
      <c r="B228" s="4" t="s">
        <v>11</v>
      </c>
      <c r="C228" s="4">
        <v>19156</v>
      </c>
      <c r="D228" s="4">
        <v>2023</v>
      </c>
      <c r="E228" s="8" t="s">
        <v>56</v>
      </c>
      <c r="F228" s="4" t="s">
        <v>29</v>
      </c>
      <c r="G228" s="4" t="s">
        <v>43</v>
      </c>
      <c r="H228" s="8">
        <v>2500</v>
      </c>
      <c r="I228" s="5">
        <v>45138</v>
      </c>
      <c r="J228" s="4"/>
      <c r="K228" s="4"/>
    </row>
    <row r="229" spans="1:11" x14ac:dyDescent="0.25">
      <c r="A229" s="4">
        <f t="shared" si="3"/>
        <v>228</v>
      </c>
      <c r="B229" s="4" t="s">
        <v>11</v>
      </c>
      <c r="C229" s="9">
        <v>19158</v>
      </c>
      <c r="D229" s="4">
        <v>2023</v>
      </c>
      <c r="E229" s="8" t="s">
        <v>56</v>
      </c>
      <c r="F229" s="4" t="s">
        <v>29</v>
      </c>
      <c r="G229" s="4" t="s">
        <v>18</v>
      </c>
      <c r="H229" s="8">
        <v>2500</v>
      </c>
      <c r="I229" s="5">
        <v>45138</v>
      </c>
      <c r="J229" s="4"/>
      <c r="K229" s="4"/>
    </row>
    <row r="230" spans="1:11" x14ac:dyDescent="0.25">
      <c r="A230" s="4">
        <f t="shared" si="3"/>
        <v>229</v>
      </c>
      <c r="B230" s="4" t="s">
        <v>11</v>
      </c>
      <c r="C230" s="9">
        <v>19160</v>
      </c>
      <c r="D230" s="4">
        <v>2023</v>
      </c>
      <c r="E230" s="8" t="s">
        <v>56</v>
      </c>
      <c r="F230" s="4" t="s">
        <v>29</v>
      </c>
      <c r="G230" s="4" t="s">
        <v>18</v>
      </c>
      <c r="H230" s="8">
        <v>2500</v>
      </c>
      <c r="I230" s="5">
        <v>45138</v>
      </c>
      <c r="J230" s="4"/>
      <c r="K230" s="4"/>
    </row>
    <row r="231" spans="1:11" x14ac:dyDescent="0.25">
      <c r="A231" s="4">
        <f t="shared" si="3"/>
        <v>230</v>
      </c>
      <c r="B231" s="4" t="s">
        <v>11</v>
      </c>
      <c r="C231" s="9">
        <v>19161</v>
      </c>
      <c r="D231" s="4">
        <v>2023</v>
      </c>
      <c r="E231" s="8" t="s">
        <v>56</v>
      </c>
      <c r="F231" s="4" t="s">
        <v>29</v>
      </c>
      <c r="G231" s="4" t="s">
        <v>18</v>
      </c>
      <c r="H231" s="8">
        <v>2500</v>
      </c>
      <c r="I231" s="5">
        <v>45138</v>
      </c>
      <c r="J231" s="4"/>
      <c r="K231" s="4"/>
    </row>
    <row r="232" spans="1:11" x14ac:dyDescent="0.25">
      <c r="A232" s="4">
        <f t="shared" si="3"/>
        <v>231</v>
      </c>
      <c r="B232" s="4" t="s">
        <v>11</v>
      </c>
      <c r="C232" s="4">
        <v>19164</v>
      </c>
      <c r="D232" s="4">
        <v>2023</v>
      </c>
      <c r="E232" s="8" t="s">
        <v>56</v>
      </c>
      <c r="F232" s="4" t="s">
        <v>29</v>
      </c>
      <c r="G232" s="4" t="s">
        <v>16</v>
      </c>
      <c r="H232" s="8">
        <v>2500</v>
      </c>
      <c r="I232" s="5">
        <v>45138</v>
      </c>
      <c r="J232" s="4"/>
      <c r="K232" s="4"/>
    </row>
    <row r="233" spans="1:11" x14ac:dyDescent="0.25">
      <c r="A233" s="4">
        <f t="shared" si="3"/>
        <v>232</v>
      </c>
      <c r="B233" s="4" t="s">
        <v>11</v>
      </c>
      <c r="C233" s="9">
        <v>19172</v>
      </c>
      <c r="D233" s="4">
        <v>2023</v>
      </c>
      <c r="E233" s="8" t="s">
        <v>56</v>
      </c>
      <c r="F233" s="4" t="s">
        <v>29</v>
      </c>
      <c r="G233" s="4" t="s">
        <v>18</v>
      </c>
      <c r="H233" s="8">
        <v>2500</v>
      </c>
      <c r="I233" s="5">
        <v>45138</v>
      </c>
      <c r="J233" s="4"/>
      <c r="K233" s="4"/>
    </row>
    <row r="234" spans="1:11" x14ac:dyDescent="0.25">
      <c r="A234" s="4">
        <f t="shared" si="3"/>
        <v>233</v>
      </c>
      <c r="B234" s="4" t="s">
        <v>11</v>
      </c>
      <c r="C234" s="9">
        <v>19198</v>
      </c>
      <c r="D234" s="4">
        <v>2023</v>
      </c>
      <c r="E234" s="8" t="s">
        <v>56</v>
      </c>
      <c r="F234" s="4" t="s">
        <v>29</v>
      </c>
      <c r="G234" s="4" t="s">
        <v>18</v>
      </c>
      <c r="H234" s="8">
        <v>2500</v>
      </c>
      <c r="I234" s="5">
        <v>45138</v>
      </c>
      <c r="J234" s="4"/>
      <c r="K234" s="4"/>
    </row>
    <row r="235" spans="1:11" x14ac:dyDescent="0.25">
      <c r="A235" s="4">
        <f t="shared" si="3"/>
        <v>234</v>
      </c>
      <c r="B235" s="4" t="s">
        <v>11</v>
      </c>
      <c r="C235" s="9">
        <v>19264</v>
      </c>
      <c r="D235" s="4">
        <v>2023</v>
      </c>
      <c r="E235" s="8" t="s">
        <v>56</v>
      </c>
      <c r="F235" s="4" t="s">
        <v>29</v>
      </c>
      <c r="G235" s="4" t="s">
        <v>18</v>
      </c>
      <c r="H235" s="8">
        <v>2500</v>
      </c>
      <c r="I235" s="5">
        <v>45138</v>
      </c>
      <c r="J235" s="4"/>
      <c r="K235" s="4"/>
    </row>
    <row r="236" spans="1:11" x14ac:dyDescent="0.25">
      <c r="A236" s="4">
        <f t="shared" si="3"/>
        <v>235</v>
      </c>
      <c r="B236" s="4" t="s">
        <v>11</v>
      </c>
      <c r="C236" s="9">
        <v>19266</v>
      </c>
      <c r="D236" s="4">
        <v>2023</v>
      </c>
      <c r="E236" s="8" t="s">
        <v>56</v>
      </c>
      <c r="F236" s="4" t="s">
        <v>29</v>
      </c>
      <c r="G236" s="4" t="s">
        <v>18</v>
      </c>
      <c r="H236" s="8">
        <v>2500</v>
      </c>
      <c r="I236" s="5">
        <v>45138</v>
      </c>
      <c r="J236" s="4"/>
      <c r="K236" s="4"/>
    </row>
    <row r="237" spans="1:11" x14ac:dyDescent="0.25">
      <c r="A237" s="4">
        <f t="shared" si="3"/>
        <v>236</v>
      </c>
      <c r="B237" s="4" t="s">
        <v>11</v>
      </c>
      <c r="C237" s="9">
        <v>19269</v>
      </c>
      <c r="D237" s="4">
        <v>2023</v>
      </c>
      <c r="E237" s="8" t="s">
        <v>56</v>
      </c>
      <c r="F237" s="4" t="s">
        <v>29</v>
      </c>
      <c r="G237" s="4" t="s">
        <v>18</v>
      </c>
      <c r="H237" s="8">
        <v>2500</v>
      </c>
      <c r="I237" s="5">
        <v>45138</v>
      </c>
      <c r="J237" s="4"/>
      <c r="K237" s="4"/>
    </row>
    <row r="238" spans="1:11" x14ac:dyDescent="0.25">
      <c r="A238" s="4">
        <f t="shared" si="3"/>
        <v>237</v>
      </c>
      <c r="B238" s="4" t="s">
        <v>11</v>
      </c>
      <c r="C238" s="9">
        <v>19271</v>
      </c>
      <c r="D238" s="4">
        <v>2023</v>
      </c>
      <c r="E238" s="8" t="s">
        <v>56</v>
      </c>
      <c r="F238" s="4" t="s">
        <v>29</v>
      </c>
      <c r="G238" s="4" t="s">
        <v>18</v>
      </c>
      <c r="H238" s="8">
        <v>2500</v>
      </c>
      <c r="I238" s="5">
        <v>45138</v>
      </c>
      <c r="J238" s="4"/>
      <c r="K238" s="4"/>
    </row>
    <row r="239" spans="1:11" x14ac:dyDescent="0.25">
      <c r="A239" s="4">
        <f t="shared" si="3"/>
        <v>238</v>
      </c>
      <c r="B239" s="4" t="s">
        <v>11</v>
      </c>
      <c r="C239" s="9">
        <v>19279</v>
      </c>
      <c r="D239" s="4">
        <v>2023</v>
      </c>
      <c r="E239" s="8" t="s">
        <v>56</v>
      </c>
      <c r="F239" s="4" t="s">
        <v>29</v>
      </c>
      <c r="G239" s="4" t="s">
        <v>18</v>
      </c>
      <c r="H239" s="8">
        <v>2500</v>
      </c>
      <c r="I239" s="5">
        <v>45138</v>
      </c>
      <c r="J239" s="4"/>
      <c r="K239" s="4"/>
    </row>
    <row r="240" spans="1:11" x14ac:dyDescent="0.25">
      <c r="A240" s="4">
        <f t="shared" si="3"/>
        <v>239</v>
      </c>
      <c r="B240" s="4" t="s">
        <v>11</v>
      </c>
      <c r="C240" s="9">
        <v>19292</v>
      </c>
      <c r="D240" s="4">
        <v>2023</v>
      </c>
      <c r="E240" s="8" t="s">
        <v>56</v>
      </c>
      <c r="F240" s="4" t="s">
        <v>29</v>
      </c>
      <c r="G240" s="4" t="s">
        <v>18</v>
      </c>
      <c r="H240" s="8">
        <v>2500</v>
      </c>
      <c r="I240" s="5">
        <v>45138</v>
      </c>
      <c r="J240" s="4"/>
      <c r="K240" s="4"/>
    </row>
    <row r="241" spans="1:11" x14ac:dyDescent="0.25">
      <c r="A241" s="4">
        <f t="shared" si="3"/>
        <v>240</v>
      </c>
      <c r="B241" s="4" t="s">
        <v>11</v>
      </c>
      <c r="C241" s="4">
        <v>19313</v>
      </c>
      <c r="D241" s="4">
        <v>2023</v>
      </c>
      <c r="E241" s="8" t="s">
        <v>56</v>
      </c>
      <c r="F241" s="4" t="s">
        <v>29</v>
      </c>
      <c r="G241" s="4" t="s">
        <v>24</v>
      </c>
      <c r="H241" s="8">
        <v>2500</v>
      </c>
      <c r="I241" s="5">
        <v>45138</v>
      </c>
      <c r="J241" s="4"/>
      <c r="K241" s="4"/>
    </row>
    <row r="242" spans="1:11" x14ac:dyDescent="0.25">
      <c r="A242" s="4">
        <f t="shared" si="3"/>
        <v>241</v>
      </c>
      <c r="B242" s="4" t="s">
        <v>11</v>
      </c>
      <c r="C242" s="9">
        <v>19355</v>
      </c>
      <c r="D242" s="4">
        <v>2023</v>
      </c>
      <c r="E242" s="8" t="s">
        <v>56</v>
      </c>
      <c r="F242" s="4" t="s">
        <v>29</v>
      </c>
      <c r="G242" s="4" t="s">
        <v>18</v>
      </c>
      <c r="H242" s="8">
        <v>2500</v>
      </c>
      <c r="I242" s="5">
        <v>45138</v>
      </c>
      <c r="J242" s="4"/>
      <c r="K242" s="4"/>
    </row>
    <row r="243" spans="1:11" x14ac:dyDescent="0.25">
      <c r="A243" s="4">
        <f t="shared" si="3"/>
        <v>242</v>
      </c>
      <c r="B243" s="4" t="s">
        <v>11</v>
      </c>
      <c r="C243" s="4">
        <v>19607</v>
      </c>
      <c r="D243" s="4">
        <v>2023</v>
      </c>
      <c r="E243" s="8" t="s">
        <v>56</v>
      </c>
      <c r="F243" s="4" t="s">
        <v>29</v>
      </c>
      <c r="G243" s="4" t="s">
        <v>12</v>
      </c>
      <c r="H243" s="8">
        <v>2500</v>
      </c>
      <c r="I243" s="5">
        <v>45138</v>
      </c>
      <c r="J243" s="4"/>
      <c r="K243" s="4"/>
    </row>
    <row r="244" spans="1:11" x14ac:dyDescent="0.25">
      <c r="A244" s="4">
        <f t="shared" si="3"/>
        <v>243</v>
      </c>
      <c r="B244" s="4" t="s">
        <v>11</v>
      </c>
      <c r="C244" s="4">
        <v>19816</v>
      </c>
      <c r="D244" s="4">
        <v>2023</v>
      </c>
      <c r="E244" s="8" t="s">
        <v>56</v>
      </c>
      <c r="F244" s="4" t="s">
        <v>29</v>
      </c>
      <c r="G244" s="4" t="s">
        <v>16</v>
      </c>
      <c r="H244" s="8">
        <v>2500</v>
      </c>
      <c r="I244" s="5">
        <v>45138</v>
      </c>
      <c r="J244" s="4"/>
      <c r="K244" s="4"/>
    </row>
    <row r="245" spans="1:11" x14ac:dyDescent="0.25">
      <c r="A245" s="4">
        <f t="shared" si="3"/>
        <v>244</v>
      </c>
      <c r="B245" s="4" t="s">
        <v>11</v>
      </c>
      <c r="C245" s="9">
        <v>19879</v>
      </c>
      <c r="D245" s="4">
        <v>2023</v>
      </c>
      <c r="E245" s="8" t="s">
        <v>56</v>
      </c>
      <c r="F245" s="4" t="s">
        <v>29</v>
      </c>
      <c r="G245" s="4" t="s">
        <v>18</v>
      </c>
      <c r="H245" s="8">
        <v>2500</v>
      </c>
      <c r="I245" s="5">
        <v>45138</v>
      </c>
      <c r="J245" s="4"/>
      <c r="K245" s="4"/>
    </row>
    <row r="246" spans="1:11" x14ac:dyDescent="0.25">
      <c r="A246" s="4">
        <f t="shared" si="3"/>
        <v>245</v>
      </c>
      <c r="B246" s="4" t="s">
        <v>11</v>
      </c>
      <c r="C246" s="9">
        <v>19881</v>
      </c>
      <c r="D246" s="4">
        <v>2023</v>
      </c>
      <c r="E246" s="8" t="s">
        <v>56</v>
      </c>
      <c r="F246" s="4" t="s">
        <v>29</v>
      </c>
      <c r="G246" s="4" t="s">
        <v>18</v>
      </c>
      <c r="H246" s="8">
        <v>2500</v>
      </c>
      <c r="I246" s="5">
        <v>45138</v>
      </c>
      <c r="J246" s="4"/>
      <c r="K246" s="4"/>
    </row>
    <row r="247" spans="1:11" x14ac:dyDescent="0.25">
      <c r="A247" s="4">
        <f t="shared" si="3"/>
        <v>246</v>
      </c>
      <c r="B247" s="4" t="s">
        <v>11</v>
      </c>
      <c r="C247" s="9">
        <v>19888</v>
      </c>
      <c r="D247" s="4">
        <v>2023</v>
      </c>
      <c r="E247" s="8" t="s">
        <v>56</v>
      </c>
      <c r="F247" s="4" t="s">
        <v>29</v>
      </c>
      <c r="G247" s="4" t="s">
        <v>18</v>
      </c>
      <c r="H247" s="8">
        <v>2500</v>
      </c>
      <c r="I247" s="5">
        <v>45138</v>
      </c>
      <c r="J247" s="4"/>
      <c r="K247" s="4"/>
    </row>
    <row r="248" spans="1:11" x14ac:dyDescent="0.25">
      <c r="A248" s="4">
        <f t="shared" si="3"/>
        <v>247</v>
      </c>
      <c r="B248" s="4" t="s">
        <v>11</v>
      </c>
      <c r="C248" s="9">
        <v>19898</v>
      </c>
      <c r="D248" s="4">
        <v>2023</v>
      </c>
      <c r="E248" s="8" t="s">
        <v>56</v>
      </c>
      <c r="F248" s="4" t="s">
        <v>29</v>
      </c>
      <c r="G248" s="4" t="s">
        <v>18</v>
      </c>
      <c r="H248" s="8">
        <v>2500</v>
      </c>
      <c r="I248" s="5">
        <v>45138</v>
      </c>
      <c r="J248" s="4"/>
      <c r="K248" s="4"/>
    </row>
    <row r="249" spans="1:11" x14ac:dyDescent="0.25">
      <c r="A249" s="4">
        <f t="shared" si="3"/>
        <v>248</v>
      </c>
      <c r="B249" s="4" t="s">
        <v>11</v>
      </c>
      <c r="C249" s="9">
        <v>19924</v>
      </c>
      <c r="D249" s="4">
        <v>2023</v>
      </c>
      <c r="E249" s="8" t="s">
        <v>56</v>
      </c>
      <c r="F249" s="4" t="s">
        <v>29</v>
      </c>
      <c r="G249" s="4" t="s">
        <v>18</v>
      </c>
      <c r="H249" s="8">
        <v>2500</v>
      </c>
      <c r="I249" s="5">
        <v>45138</v>
      </c>
      <c r="J249" s="4"/>
      <c r="K249" s="4"/>
    </row>
    <row r="250" spans="1:11" x14ac:dyDescent="0.25">
      <c r="A250" s="4">
        <f t="shared" si="3"/>
        <v>249</v>
      </c>
      <c r="B250" s="4" t="s">
        <v>11</v>
      </c>
      <c r="C250" s="9">
        <v>20010</v>
      </c>
      <c r="D250" s="4">
        <v>2023</v>
      </c>
      <c r="E250" s="8" t="s">
        <v>56</v>
      </c>
      <c r="F250" s="4" t="s">
        <v>29</v>
      </c>
      <c r="G250" s="4" t="s">
        <v>18</v>
      </c>
      <c r="H250" s="8">
        <v>2500</v>
      </c>
      <c r="I250" s="5">
        <v>45138</v>
      </c>
      <c r="J250" s="4"/>
      <c r="K250" s="4"/>
    </row>
    <row r="251" spans="1:11" x14ac:dyDescent="0.25">
      <c r="A251" s="4">
        <f t="shared" si="3"/>
        <v>250</v>
      </c>
      <c r="B251" s="4" t="s">
        <v>11</v>
      </c>
      <c r="C251" s="9">
        <v>20012</v>
      </c>
      <c r="D251" s="4">
        <v>2023</v>
      </c>
      <c r="E251" s="8" t="s">
        <v>56</v>
      </c>
      <c r="F251" s="4" t="s">
        <v>29</v>
      </c>
      <c r="G251" s="4" t="s">
        <v>18</v>
      </c>
      <c r="H251" s="8">
        <v>2500</v>
      </c>
      <c r="I251" s="5">
        <v>45138</v>
      </c>
      <c r="J251" s="4"/>
      <c r="K251" s="4"/>
    </row>
    <row r="252" spans="1:11" x14ac:dyDescent="0.25">
      <c r="A252" s="4">
        <f t="shared" si="3"/>
        <v>251</v>
      </c>
      <c r="B252" s="4" t="s">
        <v>11</v>
      </c>
      <c r="C252" s="4">
        <v>20020</v>
      </c>
      <c r="D252" s="4">
        <v>2023</v>
      </c>
      <c r="E252" s="8" t="s">
        <v>56</v>
      </c>
      <c r="F252" s="4" t="s">
        <v>29</v>
      </c>
      <c r="G252" s="4" t="s">
        <v>12</v>
      </c>
      <c r="H252" s="8">
        <v>2500</v>
      </c>
      <c r="I252" s="5">
        <v>45138</v>
      </c>
      <c r="J252" s="4"/>
      <c r="K252" s="4"/>
    </row>
    <row r="253" spans="1:11" x14ac:dyDescent="0.25">
      <c r="A253" s="4">
        <f t="shared" si="3"/>
        <v>252</v>
      </c>
      <c r="B253" s="4" t="s">
        <v>11</v>
      </c>
      <c r="C253" s="9">
        <v>20024</v>
      </c>
      <c r="D253" s="4">
        <v>2023</v>
      </c>
      <c r="E253" s="8" t="s">
        <v>56</v>
      </c>
      <c r="F253" s="4" t="s">
        <v>29</v>
      </c>
      <c r="G253" s="4" t="s">
        <v>18</v>
      </c>
      <c r="H253" s="8">
        <v>2500</v>
      </c>
      <c r="I253" s="5">
        <v>45138</v>
      </c>
      <c r="J253" s="4"/>
      <c r="K253" s="4"/>
    </row>
    <row r="254" spans="1:11" x14ac:dyDescent="0.25">
      <c r="A254" s="4">
        <f t="shared" si="3"/>
        <v>253</v>
      </c>
      <c r="B254" s="4" t="s">
        <v>11</v>
      </c>
      <c r="C254" s="9">
        <v>20032</v>
      </c>
      <c r="D254" s="4">
        <v>2023</v>
      </c>
      <c r="E254" s="8" t="s">
        <v>56</v>
      </c>
      <c r="F254" s="4" t="s">
        <v>29</v>
      </c>
      <c r="G254" s="4" t="s">
        <v>18</v>
      </c>
      <c r="H254" s="8">
        <v>2500</v>
      </c>
      <c r="I254" s="5">
        <v>45138</v>
      </c>
      <c r="J254" s="4"/>
      <c r="K254" s="4"/>
    </row>
    <row r="255" spans="1:11" x14ac:dyDescent="0.25">
      <c r="A255" s="4">
        <f t="shared" si="3"/>
        <v>254</v>
      </c>
      <c r="B255" s="4" t="s">
        <v>11</v>
      </c>
      <c r="C255" s="9">
        <v>20044</v>
      </c>
      <c r="D255" s="4">
        <v>2023</v>
      </c>
      <c r="E255" s="8" t="s">
        <v>56</v>
      </c>
      <c r="F255" s="4" t="s">
        <v>29</v>
      </c>
      <c r="G255" s="4" t="s">
        <v>18</v>
      </c>
      <c r="H255" s="8">
        <v>2500</v>
      </c>
      <c r="I255" s="5">
        <v>45138</v>
      </c>
      <c r="J255" s="4"/>
      <c r="K255" s="4"/>
    </row>
    <row r="256" spans="1:11" x14ac:dyDescent="0.25">
      <c r="A256" s="4">
        <f t="shared" si="3"/>
        <v>255</v>
      </c>
      <c r="B256" s="4" t="s">
        <v>11</v>
      </c>
      <c r="C256" s="9">
        <v>20046</v>
      </c>
      <c r="D256" s="4">
        <v>2023</v>
      </c>
      <c r="E256" s="8" t="s">
        <v>56</v>
      </c>
      <c r="F256" s="4" t="s">
        <v>29</v>
      </c>
      <c r="G256" s="4" t="s">
        <v>18</v>
      </c>
      <c r="H256" s="8">
        <v>2500</v>
      </c>
      <c r="I256" s="5">
        <v>45138</v>
      </c>
      <c r="J256" s="4"/>
      <c r="K256" s="4"/>
    </row>
    <row r="257" spans="1:11" x14ac:dyDescent="0.25">
      <c r="A257" s="4">
        <f t="shared" si="3"/>
        <v>256</v>
      </c>
      <c r="B257" s="4" t="s">
        <v>11</v>
      </c>
      <c r="C257" s="4">
        <v>8214</v>
      </c>
      <c r="D257" s="4">
        <v>2003</v>
      </c>
      <c r="E257" s="4" t="s">
        <v>44</v>
      </c>
      <c r="F257" s="4" t="s">
        <v>45</v>
      </c>
      <c r="G257" s="4" t="s">
        <v>17</v>
      </c>
      <c r="H257" s="4">
        <v>10000</v>
      </c>
      <c r="I257" s="5">
        <v>45107</v>
      </c>
      <c r="J257" s="4"/>
      <c r="K257" s="4"/>
    </row>
    <row r="258" spans="1:11" x14ac:dyDescent="0.25">
      <c r="A258" s="4">
        <f t="shared" si="3"/>
        <v>257</v>
      </c>
      <c r="B258" s="4" t="s">
        <v>54</v>
      </c>
      <c r="C258" s="4" t="s">
        <v>55</v>
      </c>
      <c r="D258" s="4">
        <v>2006</v>
      </c>
      <c r="E258" s="4" t="s">
        <v>44</v>
      </c>
      <c r="F258" s="4" t="s">
        <v>54</v>
      </c>
      <c r="G258" s="4" t="s">
        <v>17</v>
      </c>
      <c r="H258" s="4">
        <v>2000</v>
      </c>
      <c r="I258" s="5">
        <v>45107</v>
      </c>
      <c r="J258" s="4"/>
      <c r="K258" s="4"/>
    </row>
    <row r="259" spans="1:11" x14ac:dyDescent="0.25">
      <c r="A259" s="4">
        <f t="shared" si="3"/>
        <v>258</v>
      </c>
      <c r="B259" s="4" t="s">
        <v>46</v>
      </c>
      <c r="C259" s="4" t="s">
        <v>61</v>
      </c>
      <c r="D259" s="4"/>
      <c r="E259" s="4" t="s">
        <v>44</v>
      </c>
      <c r="F259" s="4" t="s">
        <v>46</v>
      </c>
      <c r="G259" s="4" t="s">
        <v>18</v>
      </c>
      <c r="H259" s="4">
        <v>10000</v>
      </c>
      <c r="I259" s="5">
        <v>45138</v>
      </c>
      <c r="J259" s="4"/>
      <c r="K259" s="4"/>
    </row>
    <row r="260" spans="1:11" x14ac:dyDescent="0.25">
      <c r="A260" s="4">
        <f t="shared" ref="A260:A266" si="4">A259+1</f>
        <v>259</v>
      </c>
      <c r="B260" s="4" t="s">
        <v>46</v>
      </c>
      <c r="C260" s="4" t="s">
        <v>48</v>
      </c>
      <c r="D260" s="4"/>
      <c r="E260" s="4" t="s">
        <v>44</v>
      </c>
      <c r="F260" s="4" t="s">
        <v>46</v>
      </c>
      <c r="G260" s="4" t="s">
        <v>49</v>
      </c>
      <c r="H260" s="4">
        <v>10000</v>
      </c>
      <c r="I260" s="5">
        <v>45107</v>
      </c>
      <c r="J260" s="4"/>
      <c r="K260" s="4"/>
    </row>
    <row r="261" spans="1:11" x14ac:dyDescent="0.25">
      <c r="A261" s="4">
        <f t="shared" si="4"/>
        <v>260</v>
      </c>
      <c r="B261" s="4" t="s">
        <v>51</v>
      </c>
      <c r="C261" s="4" t="s">
        <v>53</v>
      </c>
      <c r="D261" s="4"/>
      <c r="E261" s="4" t="s">
        <v>44</v>
      </c>
      <c r="F261" s="4" t="s">
        <v>51</v>
      </c>
      <c r="G261" s="4" t="s">
        <v>24</v>
      </c>
      <c r="H261" s="4">
        <v>2000</v>
      </c>
      <c r="I261" s="5">
        <v>45107</v>
      </c>
      <c r="J261" s="4"/>
      <c r="K261" s="4"/>
    </row>
    <row r="262" spans="1:11" x14ac:dyDescent="0.25">
      <c r="A262" s="4">
        <f t="shared" si="4"/>
        <v>261</v>
      </c>
      <c r="B262" s="4" t="s">
        <v>46</v>
      </c>
      <c r="C262" s="4" t="s">
        <v>47</v>
      </c>
      <c r="D262" s="4"/>
      <c r="E262" s="4" t="s">
        <v>44</v>
      </c>
      <c r="F262" s="4" t="s">
        <v>46</v>
      </c>
      <c r="G262" s="4" t="s">
        <v>14</v>
      </c>
      <c r="H262" s="4">
        <v>10000</v>
      </c>
      <c r="I262" s="5">
        <v>45107</v>
      </c>
      <c r="J262" s="4"/>
      <c r="K262" s="4"/>
    </row>
    <row r="263" spans="1:11" x14ac:dyDescent="0.25">
      <c r="A263" s="4">
        <f t="shared" si="4"/>
        <v>262</v>
      </c>
      <c r="B263" s="4" t="s">
        <v>46</v>
      </c>
      <c r="C263" s="4" t="s">
        <v>60</v>
      </c>
      <c r="D263" s="4"/>
      <c r="E263" s="4" t="s">
        <v>44</v>
      </c>
      <c r="F263" s="4" t="s">
        <v>46</v>
      </c>
      <c r="G263" s="4" t="s">
        <v>58</v>
      </c>
      <c r="H263" s="4">
        <v>10000</v>
      </c>
      <c r="I263" s="5">
        <v>45138</v>
      </c>
      <c r="J263" s="4"/>
      <c r="K263" s="4"/>
    </row>
    <row r="264" spans="1:11" x14ac:dyDescent="0.25">
      <c r="A264" s="4">
        <f t="shared" si="4"/>
        <v>263</v>
      </c>
      <c r="B264" s="4" t="s">
        <v>46</v>
      </c>
      <c r="C264" s="4" t="s">
        <v>59</v>
      </c>
      <c r="D264" s="4"/>
      <c r="E264" s="4" t="s">
        <v>44</v>
      </c>
      <c r="F264" s="4" t="s">
        <v>46</v>
      </c>
      <c r="G264" s="4" t="s">
        <v>14</v>
      </c>
      <c r="H264" s="4">
        <v>10000</v>
      </c>
      <c r="I264" s="5">
        <v>45138</v>
      </c>
      <c r="J264" s="4"/>
      <c r="K264" s="4"/>
    </row>
    <row r="265" spans="1:11" x14ac:dyDescent="0.25">
      <c r="A265" s="4">
        <f t="shared" si="4"/>
        <v>264</v>
      </c>
      <c r="B265" s="4" t="s">
        <v>51</v>
      </c>
      <c r="C265" s="4" t="s">
        <v>52</v>
      </c>
      <c r="D265" s="4"/>
      <c r="E265" s="4" t="s">
        <v>44</v>
      </c>
      <c r="F265" s="4" t="s">
        <v>51</v>
      </c>
      <c r="G265" s="4" t="s">
        <v>36</v>
      </c>
      <c r="H265" s="4">
        <v>2000</v>
      </c>
      <c r="I265" s="5">
        <v>45107</v>
      </c>
      <c r="J265" s="4"/>
      <c r="K265" s="4"/>
    </row>
    <row r="266" spans="1:11" x14ac:dyDescent="0.25">
      <c r="A266" s="4">
        <f t="shared" si="4"/>
        <v>265</v>
      </c>
      <c r="B266" s="4" t="s">
        <v>46</v>
      </c>
      <c r="C266" s="4" t="s">
        <v>50</v>
      </c>
      <c r="D266" s="4"/>
      <c r="E266" s="4" t="s">
        <v>44</v>
      </c>
      <c r="F266" s="4" t="s">
        <v>46</v>
      </c>
      <c r="G266" s="4" t="s">
        <v>14</v>
      </c>
      <c r="H266" s="4">
        <v>10000</v>
      </c>
      <c r="I266" s="5">
        <v>45107</v>
      </c>
      <c r="J266" s="4"/>
      <c r="K266" s="4"/>
    </row>
  </sheetData>
  <sortState ref="A2:K266">
    <sortCondition ref="E2:E266" customList="Jan,Feb,Mar,Apr,May,Jun,Jul,Aug,Sep,Oct,Nov,Dec"/>
    <sortCondition ref="D2:D266"/>
    <sortCondition ref="C2:C266"/>
  </sortState>
  <conditionalFormatting sqref="C119:C124">
    <cfRule type="duplicateValues" dxfId="399" priority="8"/>
  </conditionalFormatting>
  <conditionalFormatting sqref="C2:C118">
    <cfRule type="duplicateValues" dxfId="398" priority="9"/>
  </conditionalFormatting>
  <conditionalFormatting sqref="C142:C143">
    <cfRule type="duplicateValues" dxfId="397" priority="5"/>
  </conditionalFormatting>
  <conditionalFormatting sqref="C229:C244">
    <cfRule type="duplicateValues" dxfId="396" priority="3"/>
  </conditionalFormatting>
  <conditionalFormatting sqref="C245:C249">
    <cfRule type="duplicateValues" dxfId="395" priority="2"/>
  </conditionalFormatting>
  <conditionalFormatting sqref="C151:C228">
    <cfRule type="duplicateValues" dxfId="394" priority="4"/>
  </conditionalFormatting>
  <conditionalFormatting sqref="C151:C263">
    <cfRule type="duplicateValues" dxfId="393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"/>
  <sheetViews>
    <sheetView workbookViewId="0">
      <selection activeCell="A10" sqref="A10:XFD10"/>
    </sheetView>
  </sheetViews>
  <sheetFormatPr defaultColWidth="9.7109375" defaultRowHeight="15" x14ac:dyDescent="0.25"/>
  <cols>
    <col min="1" max="2" width="6.85546875" customWidth="1"/>
    <col min="3" max="3" width="9.85546875" customWidth="1"/>
    <col min="4" max="4" width="8" customWidth="1"/>
    <col min="5" max="5" width="8.7109375" customWidth="1"/>
    <col min="6" max="6" width="23.5703125" bestFit="1" customWidth="1"/>
    <col min="7" max="7" width="20.28515625" bestFit="1" customWidth="1"/>
    <col min="8" max="8" width="10.140625" customWidth="1"/>
    <col min="9" max="9" width="14" bestFit="1" customWidth="1"/>
    <col min="10" max="10" width="23.7109375" bestFit="1" customWidth="1"/>
    <col min="11" max="11" width="44.42578125" bestFit="1" customWidth="1"/>
  </cols>
  <sheetData>
    <row r="1" spans="1:11" ht="15.75" thickBot="1" x14ac:dyDescent="0.3">
      <c r="A1" s="51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spans="1:11" x14ac:dyDescent="0.25">
      <c r="A2" s="54">
        <v>1</v>
      </c>
      <c r="B2" s="49" t="s">
        <v>31</v>
      </c>
      <c r="C2" s="49">
        <v>542</v>
      </c>
      <c r="D2" s="49">
        <v>2023</v>
      </c>
      <c r="E2" s="49" t="s">
        <v>32</v>
      </c>
      <c r="F2" s="49" t="s">
        <v>29</v>
      </c>
      <c r="G2" s="49" t="s">
        <v>13</v>
      </c>
      <c r="H2" s="49">
        <v>2500</v>
      </c>
      <c r="I2" s="50">
        <v>45107</v>
      </c>
      <c r="J2" s="49"/>
      <c r="K2" s="55"/>
    </row>
    <row r="3" spans="1:11" x14ac:dyDescent="0.25">
      <c r="A3" s="22">
        <f>A2+1</f>
        <v>2</v>
      </c>
      <c r="B3" s="4" t="s">
        <v>11</v>
      </c>
      <c r="C3" s="4">
        <v>14322</v>
      </c>
      <c r="D3" s="4">
        <v>2023</v>
      </c>
      <c r="E3" s="4" t="s">
        <v>32</v>
      </c>
      <c r="F3" s="4" t="s">
        <v>29</v>
      </c>
      <c r="G3" s="4" t="s">
        <v>13</v>
      </c>
      <c r="H3" s="4">
        <v>2500</v>
      </c>
      <c r="I3" s="23">
        <v>45107</v>
      </c>
      <c r="J3" s="4"/>
      <c r="K3" s="24"/>
    </row>
    <row r="4" spans="1:11" x14ac:dyDescent="0.25">
      <c r="A4" s="22">
        <f t="shared" ref="A4:A9" si="0">A3+1</f>
        <v>3</v>
      </c>
      <c r="B4" s="4" t="s">
        <v>11</v>
      </c>
      <c r="C4" s="4">
        <v>15707</v>
      </c>
      <c r="D4" s="4">
        <v>2023</v>
      </c>
      <c r="E4" s="4" t="s">
        <v>32</v>
      </c>
      <c r="F4" s="4" t="s">
        <v>29</v>
      </c>
      <c r="G4" s="4" t="s">
        <v>13</v>
      </c>
      <c r="H4" s="4">
        <v>2500</v>
      </c>
      <c r="I4" s="23">
        <v>45107</v>
      </c>
      <c r="J4" s="4"/>
      <c r="K4" s="24"/>
    </row>
    <row r="5" spans="1:11" x14ac:dyDescent="0.25">
      <c r="A5" s="22">
        <f t="shared" si="0"/>
        <v>4</v>
      </c>
      <c r="B5" s="4" t="s">
        <v>11</v>
      </c>
      <c r="C5" s="4">
        <v>15731</v>
      </c>
      <c r="D5" s="4">
        <v>2023</v>
      </c>
      <c r="E5" s="4" t="s">
        <v>32</v>
      </c>
      <c r="F5" s="4" t="s">
        <v>29</v>
      </c>
      <c r="G5" s="4" t="s">
        <v>13</v>
      </c>
      <c r="H5" s="4">
        <v>2500</v>
      </c>
      <c r="I5" s="23">
        <v>45107</v>
      </c>
      <c r="J5" s="4"/>
      <c r="K5" s="24"/>
    </row>
    <row r="6" spans="1:11" x14ac:dyDescent="0.25">
      <c r="A6" s="22">
        <f t="shared" si="0"/>
        <v>5</v>
      </c>
      <c r="B6" s="4" t="s">
        <v>11</v>
      </c>
      <c r="C6" s="4">
        <v>15831</v>
      </c>
      <c r="D6" s="4">
        <v>2023</v>
      </c>
      <c r="E6" s="4" t="s">
        <v>32</v>
      </c>
      <c r="F6" s="4" t="s">
        <v>29</v>
      </c>
      <c r="G6" s="4" t="s">
        <v>13</v>
      </c>
      <c r="H6" s="4">
        <v>2500</v>
      </c>
      <c r="I6" s="23">
        <v>45107</v>
      </c>
      <c r="J6" s="4"/>
      <c r="K6" s="24"/>
    </row>
    <row r="7" spans="1:11" x14ac:dyDescent="0.25">
      <c r="A7" s="22">
        <f t="shared" si="0"/>
        <v>6</v>
      </c>
      <c r="B7" s="4" t="s">
        <v>11</v>
      </c>
      <c r="C7" s="4">
        <v>15957</v>
      </c>
      <c r="D7" s="4">
        <v>2023</v>
      </c>
      <c r="E7" s="4" t="s">
        <v>32</v>
      </c>
      <c r="F7" s="4" t="s">
        <v>29</v>
      </c>
      <c r="G7" s="4" t="s">
        <v>13</v>
      </c>
      <c r="H7" s="4">
        <v>2500</v>
      </c>
      <c r="I7" s="23">
        <v>45107</v>
      </c>
      <c r="J7" s="4"/>
      <c r="K7" s="24"/>
    </row>
    <row r="8" spans="1:11" x14ac:dyDescent="0.25">
      <c r="A8" s="22">
        <f t="shared" si="0"/>
        <v>7</v>
      </c>
      <c r="B8" s="4" t="s">
        <v>31</v>
      </c>
      <c r="C8" s="4">
        <v>1182</v>
      </c>
      <c r="D8" s="4">
        <v>2016</v>
      </c>
      <c r="E8" s="4" t="s">
        <v>56</v>
      </c>
      <c r="F8" s="4" t="s">
        <v>28</v>
      </c>
      <c r="G8" s="4" t="s">
        <v>13</v>
      </c>
      <c r="H8" s="4">
        <v>5000</v>
      </c>
      <c r="I8" s="23">
        <v>45138</v>
      </c>
      <c r="J8" s="4"/>
      <c r="K8" s="24"/>
    </row>
    <row r="9" spans="1:11" ht="15.75" thickBot="1" x14ac:dyDescent="0.3">
      <c r="A9" s="28">
        <f t="shared" si="0"/>
        <v>8</v>
      </c>
      <c r="B9" s="25" t="s">
        <v>11</v>
      </c>
      <c r="C9" s="25">
        <v>2662</v>
      </c>
      <c r="D9" s="25">
        <v>2023</v>
      </c>
      <c r="E9" s="25" t="s">
        <v>56</v>
      </c>
      <c r="F9" s="25" t="s">
        <v>28</v>
      </c>
      <c r="G9" s="25" t="s">
        <v>13</v>
      </c>
      <c r="H9" s="25">
        <v>5000</v>
      </c>
      <c r="I9" s="26">
        <v>45138</v>
      </c>
      <c r="J9" s="25"/>
      <c r="K9" s="27"/>
    </row>
    <row r="10" spans="1:11" ht="15.75" thickBot="1" x14ac:dyDescent="0.3">
      <c r="A10" s="59" t="s">
        <v>65</v>
      </c>
      <c r="B10" s="60"/>
      <c r="C10" s="60"/>
      <c r="D10" s="60"/>
      <c r="E10" s="60"/>
      <c r="F10" s="60"/>
      <c r="G10" s="61"/>
      <c r="H10" s="39">
        <f>SUBTOTAL(109,Table9[AMOUNT])</f>
        <v>25000</v>
      </c>
      <c r="I10" s="40"/>
      <c r="J10" s="40"/>
      <c r="K10" s="41"/>
    </row>
  </sheetData>
  <mergeCells count="1">
    <mergeCell ref="A10:G10"/>
  </mergeCells>
  <pageMargins left="0.7" right="0.7" top="0.75" bottom="0.75" header="0.3" footer="0.3"/>
  <pageSetup paperSize="9" scale="74"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"/>
  <sheetViews>
    <sheetView workbookViewId="0">
      <selection activeCell="A13" sqref="A13:XFD13"/>
    </sheetView>
  </sheetViews>
  <sheetFormatPr defaultRowHeight="15" x14ac:dyDescent="0.25"/>
  <cols>
    <col min="1" max="1" width="6.28515625" customWidth="1"/>
    <col min="2" max="2" width="8.42578125" customWidth="1"/>
    <col min="3" max="3" width="11.140625" customWidth="1"/>
    <col min="4" max="4" width="7.85546875" customWidth="1"/>
    <col min="5" max="5" width="9.5703125" customWidth="1"/>
    <col min="6" max="6" width="23.5703125" bestFit="1" customWidth="1"/>
    <col min="7" max="7" width="18.42578125" bestFit="1" customWidth="1"/>
    <col min="8" max="8" width="10.42578125" customWidth="1"/>
    <col min="9" max="9" width="11.85546875" customWidth="1"/>
    <col min="10" max="10" width="23.7109375" bestFit="1" customWidth="1"/>
    <col min="11" max="11" width="44.42578125" bestFit="1" customWidth="1"/>
  </cols>
  <sheetData>
    <row r="1" spans="1:11" ht="15.75" thickBot="1" x14ac:dyDescent="0.3">
      <c r="A1" s="51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spans="1:11" x14ac:dyDescent="0.25">
      <c r="A2" s="29">
        <v>1</v>
      </c>
      <c r="B2" s="30" t="s">
        <v>11</v>
      </c>
      <c r="C2" s="30">
        <v>458</v>
      </c>
      <c r="D2" s="30">
        <v>2023</v>
      </c>
      <c r="E2" s="30" t="s">
        <v>32</v>
      </c>
      <c r="F2" s="30" t="s">
        <v>29</v>
      </c>
      <c r="G2" s="30" t="s">
        <v>17</v>
      </c>
      <c r="H2" s="30">
        <v>2500</v>
      </c>
      <c r="I2" s="31">
        <v>45107</v>
      </c>
      <c r="J2" s="30"/>
      <c r="K2" s="32"/>
    </row>
    <row r="3" spans="1:11" x14ac:dyDescent="0.25">
      <c r="A3" s="22">
        <f>A2+1</f>
        <v>2</v>
      </c>
      <c r="B3" s="4" t="s">
        <v>11</v>
      </c>
      <c r="C3" s="4">
        <v>459</v>
      </c>
      <c r="D3" s="4">
        <v>2023</v>
      </c>
      <c r="E3" s="4" t="s">
        <v>32</v>
      </c>
      <c r="F3" s="4" t="s">
        <v>29</v>
      </c>
      <c r="G3" s="4" t="s">
        <v>17</v>
      </c>
      <c r="H3" s="4">
        <v>2500</v>
      </c>
      <c r="I3" s="23">
        <v>45107</v>
      </c>
      <c r="J3" s="4"/>
      <c r="K3" s="24"/>
    </row>
    <row r="4" spans="1:11" x14ac:dyDescent="0.25">
      <c r="A4" s="22">
        <f t="shared" ref="A4:A12" si="0">A3+1</f>
        <v>3</v>
      </c>
      <c r="B4" s="4" t="s">
        <v>11</v>
      </c>
      <c r="C4" s="4">
        <v>10962</v>
      </c>
      <c r="D4" s="4">
        <v>2023</v>
      </c>
      <c r="E4" s="4" t="s">
        <v>32</v>
      </c>
      <c r="F4" s="4" t="s">
        <v>21</v>
      </c>
      <c r="G4" s="4" t="s">
        <v>17</v>
      </c>
      <c r="H4" s="4">
        <v>10000</v>
      </c>
      <c r="I4" s="23">
        <v>45107</v>
      </c>
      <c r="J4" s="4"/>
      <c r="K4" s="24"/>
    </row>
    <row r="5" spans="1:11" x14ac:dyDescent="0.25">
      <c r="A5" s="22">
        <f t="shared" si="0"/>
        <v>4</v>
      </c>
      <c r="B5" s="4" t="s">
        <v>11</v>
      </c>
      <c r="C5" s="4">
        <v>11538</v>
      </c>
      <c r="D5" s="4">
        <v>2023</v>
      </c>
      <c r="E5" s="4" t="s">
        <v>32</v>
      </c>
      <c r="F5" s="4" t="s">
        <v>21</v>
      </c>
      <c r="G5" s="4" t="s">
        <v>17</v>
      </c>
      <c r="H5" s="4">
        <v>10000</v>
      </c>
      <c r="I5" s="23">
        <v>45107</v>
      </c>
      <c r="J5" s="4"/>
      <c r="K5" s="24"/>
    </row>
    <row r="6" spans="1:11" x14ac:dyDescent="0.25">
      <c r="A6" s="22">
        <f t="shared" si="0"/>
        <v>5</v>
      </c>
      <c r="B6" s="4" t="s">
        <v>11</v>
      </c>
      <c r="C6" s="4">
        <v>11896</v>
      </c>
      <c r="D6" s="4">
        <v>2023</v>
      </c>
      <c r="E6" s="4" t="s">
        <v>32</v>
      </c>
      <c r="F6" s="4" t="s">
        <v>22</v>
      </c>
      <c r="G6" s="4" t="s">
        <v>17</v>
      </c>
      <c r="H6" s="4">
        <v>10000</v>
      </c>
      <c r="I6" s="23">
        <v>45107</v>
      </c>
      <c r="J6" s="4"/>
      <c r="K6" s="24"/>
    </row>
    <row r="7" spans="1:11" x14ac:dyDescent="0.25">
      <c r="A7" s="22">
        <f t="shared" si="0"/>
        <v>6</v>
      </c>
      <c r="B7" s="4" t="s">
        <v>11</v>
      </c>
      <c r="C7" s="4">
        <v>15407</v>
      </c>
      <c r="D7" s="4">
        <v>2023</v>
      </c>
      <c r="E7" s="4" t="s">
        <v>32</v>
      </c>
      <c r="F7" s="4" t="s">
        <v>29</v>
      </c>
      <c r="G7" s="4" t="s">
        <v>17</v>
      </c>
      <c r="H7" s="4">
        <v>2500</v>
      </c>
      <c r="I7" s="23">
        <v>45107</v>
      </c>
      <c r="J7" s="4"/>
      <c r="K7" s="24"/>
    </row>
    <row r="8" spans="1:11" x14ac:dyDescent="0.25">
      <c r="A8" s="22">
        <f t="shared" si="0"/>
        <v>7</v>
      </c>
      <c r="B8" s="4" t="s">
        <v>11</v>
      </c>
      <c r="C8" s="4">
        <v>15473</v>
      </c>
      <c r="D8" s="4">
        <v>2023</v>
      </c>
      <c r="E8" s="4" t="s">
        <v>32</v>
      </c>
      <c r="F8" s="4" t="s">
        <v>29</v>
      </c>
      <c r="G8" s="4" t="s">
        <v>17</v>
      </c>
      <c r="H8" s="4">
        <v>2500</v>
      </c>
      <c r="I8" s="23">
        <v>45107</v>
      </c>
      <c r="J8" s="4"/>
      <c r="K8" s="24"/>
    </row>
    <row r="9" spans="1:11" x14ac:dyDescent="0.25">
      <c r="A9" s="22">
        <f t="shared" si="0"/>
        <v>8</v>
      </c>
      <c r="B9" s="4" t="s">
        <v>11</v>
      </c>
      <c r="C9" s="4">
        <v>414</v>
      </c>
      <c r="D9" s="4">
        <v>2011</v>
      </c>
      <c r="E9" s="4" t="s">
        <v>56</v>
      </c>
      <c r="F9" s="4" t="s">
        <v>28</v>
      </c>
      <c r="G9" s="4" t="s">
        <v>17</v>
      </c>
      <c r="H9" s="4">
        <v>5000</v>
      </c>
      <c r="I9" s="23">
        <v>45138</v>
      </c>
      <c r="J9" s="4"/>
      <c r="K9" s="24"/>
    </row>
    <row r="10" spans="1:11" x14ac:dyDescent="0.25">
      <c r="A10" s="22">
        <f t="shared" si="0"/>
        <v>9</v>
      </c>
      <c r="B10" s="4" t="s">
        <v>23</v>
      </c>
      <c r="C10" s="4">
        <v>656</v>
      </c>
      <c r="D10" s="4">
        <v>2023</v>
      </c>
      <c r="E10" s="4" t="s">
        <v>56</v>
      </c>
      <c r="F10" s="4" t="s">
        <v>28</v>
      </c>
      <c r="G10" s="4" t="s">
        <v>17</v>
      </c>
      <c r="H10" s="4">
        <v>5000</v>
      </c>
      <c r="I10" s="23">
        <v>45138</v>
      </c>
      <c r="J10" s="4"/>
      <c r="K10" s="24"/>
    </row>
    <row r="11" spans="1:11" x14ac:dyDescent="0.25">
      <c r="A11" s="22">
        <f t="shared" si="0"/>
        <v>10</v>
      </c>
      <c r="B11" s="4" t="s">
        <v>11</v>
      </c>
      <c r="C11" s="4">
        <v>8214</v>
      </c>
      <c r="D11" s="4">
        <v>2003</v>
      </c>
      <c r="E11" s="4" t="s">
        <v>44</v>
      </c>
      <c r="F11" s="4" t="s">
        <v>45</v>
      </c>
      <c r="G11" s="4" t="s">
        <v>17</v>
      </c>
      <c r="H11" s="4">
        <v>10000</v>
      </c>
      <c r="I11" s="23">
        <v>45107</v>
      </c>
      <c r="J11" s="4"/>
      <c r="K11" s="24"/>
    </row>
    <row r="12" spans="1:11" ht="15.75" thickBot="1" x14ac:dyDescent="0.3">
      <c r="A12" s="28">
        <f t="shared" si="0"/>
        <v>11</v>
      </c>
      <c r="B12" s="25" t="s">
        <v>54</v>
      </c>
      <c r="C12" s="25" t="s">
        <v>55</v>
      </c>
      <c r="D12" s="25">
        <v>2006</v>
      </c>
      <c r="E12" s="25" t="s">
        <v>44</v>
      </c>
      <c r="F12" s="25" t="s">
        <v>54</v>
      </c>
      <c r="G12" s="25" t="s">
        <v>17</v>
      </c>
      <c r="H12" s="25">
        <v>2000</v>
      </c>
      <c r="I12" s="26">
        <v>45107</v>
      </c>
      <c r="J12" s="25"/>
      <c r="K12" s="27"/>
    </row>
    <row r="13" spans="1:11" ht="15.75" thickBot="1" x14ac:dyDescent="0.3">
      <c r="A13" s="59" t="s">
        <v>65</v>
      </c>
      <c r="B13" s="60"/>
      <c r="C13" s="60"/>
      <c r="D13" s="60"/>
      <c r="E13" s="60"/>
      <c r="F13" s="60"/>
      <c r="G13" s="61"/>
      <c r="H13" s="39">
        <f>SUBTOTAL(109,Table10[AMOUNT])</f>
        <v>62000</v>
      </c>
      <c r="I13" s="40"/>
      <c r="J13" s="40"/>
      <c r="K13" s="41"/>
    </row>
  </sheetData>
  <mergeCells count="1">
    <mergeCell ref="A13:G13"/>
  </mergeCells>
  <pageMargins left="0.7" right="0.7" top="0.75" bottom="0.75" header="0.3" footer="0.3"/>
  <pageSetup paperSize="9" scale="74"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"/>
  <sheetViews>
    <sheetView workbookViewId="0">
      <selection activeCell="G7" sqref="G7"/>
    </sheetView>
  </sheetViews>
  <sheetFormatPr defaultColWidth="9"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18.42578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51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spans="1:11" x14ac:dyDescent="0.25">
      <c r="A2" s="29">
        <v>1</v>
      </c>
      <c r="B2" s="30" t="s">
        <v>23</v>
      </c>
      <c r="C2" s="30">
        <v>822</v>
      </c>
      <c r="D2" s="30">
        <v>2011</v>
      </c>
      <c r="E2" s="30" t="s">
        <v>56</v>
      </c>
      <c r="F2" s="30" t="s">
        <v>28</v>
      </c>
      <c r="G2" s="30" t="s">
        <v>57</v>
      </c>
      <c r="H2" s="30">
        <v>5000</v>
      </c>
      <c r="I2" s="31">
        <v>45138</v>
      </c>
      <c r="J2" s="30"/>
      <c r="K2" s="32"/>
    </row>
    <row r="3" spans="1:11" x14ac:dyDescent="0.25">
      <c r="A3" s="22">
        <v>2</v>
      </c>
      <c r="B3" s="4" t="s">
        <v>11</v>
      </c>
      <c r="C3" s="4">
        <v>36110</v>
      </c>
      <c r="D3" s="4">
        <v>2012</v>
      </c>
      <c r="E3" s="4" t="s">
        <v>56</v>
      </c>
      <c r="F3" s="4" t="s">
        <v>28</v>
      </c>
      <c r="G3" s="4" t="s">
        <v>57</v>
      </c>
      <c r="H3" s="4">
        <v>5000</v>
      </c>
      <c r="I3" s="23">
        <v>45138</v>
      </c>
      <c r="J3" s="4"/>
      <c r="K3" s="24"/>
    </row>
    <row r="4" spans="1:11" ht="15.75" thickBot="1" x14ac:dyDescent="0.3">
      <c r="A4" s="28">
        <v>3</v>
      </c>
      <c r="B4" s="25" t="s">
        <v>11</v>
      </c>
      <c r="C4" s="25">
        <v>12631</v>
      </c>
      <c r="D4" s="25">
        <v>2023</v>
      </c>
      <c r="E4" s="25" t="s">
        <v>56</v>
      </c>
      <c r="F4" s="25" t="s">
        <v>22</v>
      </c>
      <c r="G4" s="25" t="s">
        <v>57</v>
      </c>
      <c r="H4" s="25">
        <v>10000</v>
      </c>
      <c r="I4" s="26">
        <v>45138</v>
      </c>
      <c r="J4" s="25"/>
      <c r="K4" s="27"/>
    </row>
    <row r="5" spans="1:11" ht="15.75" thickBot="1" x14ac:dyDescent="0.3">
      <c r="A5" s="59" t="s">
        <v>65</v>
      </c>
      <c r="B5" s="60"/>
      <c r="C5" s="60"/>
      <c r="D5" s="60"/>
      <c r="E5" s="60"/>
      <c r="F5" s="60"/>
      <c r="G5" s="61"/>
      <c r="H5" s="39">
        <f>SUBTOTAL(109,Table11[AMOUNT])</f>
        <v>20000</v>
      </c>
      <c r="I5" s="40"/>
      <c r="J5" s="40"/>
      <c r="K5" s="41"/>
    </row>
  </sheetData>
  <mergeCells count="1">
    <mergeCell ref="A5:G5"/>
  </mergeCells>
  <pageMargins left="0.7" right="0.7" top="0.75" bottom="0.75" header="0.3" footer="0.3"/>
  <pageSetup paperSize="9" scale="93"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"/>
  <sheetViews>
    <sheetView workbookViewId="0">
      <selection activeCell="K11" sqref="K11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8.5703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5" t="s">
        <v>10</v>
      </c>
    </row>
    <row r="2" spans="1:11" x14ac:dyDescent="0.25">
      <c r="A2" s="29">
        <v>1</v>
      </c>
      <c r="B2" s="30" t="s">
        <v>11</v>
      </c>
      <c r="C2" s="30">
        <v>11119</v>
      </c>
      <c r="D2" s="30">
        <v>2023</v>
      </c>
      <c r="E2" s="30" t="s">
        <v>32</v>
      </c>
      <c r="F2" s="30" t="s">
        <v>22</v>
      </c>
      <c r="G2" s="30" t="s">
        <v>42</v>
      </c>
      <c r="H2" s="30">
        <v>10000</v>
      </c>
      <c r="I2" s="31">
        <v>45107</v>
      </c>
      <c r="J2" s="30"/>
      <c r="K2" s="32"/>
    </row>
    <row r="3" spans="1:11" x14ac:dyDescent="0.25">
      <c r="A3" s="22">
        <v>2</v>
      </c>
      <c r="B3" s="4" t="s">
        <v>11</v>
      </c>
      <c r="C3" s="4">
        <v>34290</v>
      </c>
      <c r="D3" s="4">
        <v>2021</v>
      </c>
      <c r="E3" s="4" t="s">
        <v>56</v>
      </c>
      <c r="F3" s="4" t="s">
        <v>21</v>
      </c>
      <c r="G3" s="4" t="s">
        <v>42</v>
      </c>
      <c r="H3" s="4">
        <v>10000</v>
      </c>
      <c r="I3" s="23">
        <v>45138</v>
      </c>
      <c r="J3" s="4"/>
      <c r="K3" s="24"/>
    </row>
    <row r="4" spans="1:11" ht="15.75" thickBot="1" x14ac:dyDescent="0.3">
      <c r="A4" s="28">
        <v>3</v>
      </c>
      <c r="B4" s="25" t="s">
        <v>11</v>
      </c>
      <c r="C4" s="25">
        <v>18348</v>
      </c>
      <c r="D4" s="25">
        <v>2023</v>
      </c>
      <c r="E4" s="25" t="s">
        <v>56</v>
      </c>
      <c r="F4" s="25" t="s">
        <v>29</v>
      </c>
      <c r="G4" s="25" t="s">
        <v>42</v>
      </c>
      <c r="H4" s="25">
        <v>2500</v>
      </c>
      <c r="I4" s="26">
        <v>45138</v>
      </c>
      <c r="J4" s="25"/>
      <c r="K4" s="27"/>
    </row>
    <row r="5" spans="1:11" ht="15.75" thickBot="1" x14ac:dyDescent="0.3">
      <c r="A5" s="59" t="s">
        <v>65</v>
      </c>
      <c r="B5" s="60"/>
      <c r="C5" s="60"/>
      <c r="D5" s="60"/>
      <c r="E5" s="60"/>
      <c r="F5" s="60"/>
      <c r="G5" s="61"/>
      <c r="H5" s="39">
        <f>SUBTOTAL(109,Table12[AMOUNT])</f>
        <v>22500</v>
      </c>
      <c r="I5" s="40"/>
      <c r="J5" s="40"/>
      <c r="K5" s="41"/>
    </row>
  </sheetData>
  <mergeCells count="1">
    <mergeCell ref="A5:G5"/>
  </mergeCells>
  <pageMargins left="0.7" right="0.7" top="0.75" bottom="0.75" header="0.3" footer="0.3"/>
  <pageSetup paperSize="9" scale="91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workbookViewId="0">
      <selection activeCell="H2" sqref="H2:H14"/>
    </sheetView>
  </sheetViews>
  <sheetFormatPr defaultRowHeight="15" x14ac:dyDescent="0.25"/>
  <cols>
    <col min="1" max="1" width="7.7109375" customWidth="1"/>
    <col min="2" max="2" width="7.28515625" customWidth="1"/>
    <col min="3" max="3" width="9.7109375" customWidth="1"/>
    <col min="4" max="4" width="7.5703125" customWidth="1"/>
    <col min="5" max="5" width="9.28515625" customWidth="1"/>
    <col min="6" max="6" width="23.5703125" bestFit="1" customWidth="1"/>
    <col min="7" max="7" width="12" customWidth="1"/>
    <col min="8" max="8" width="11.7109375" customWidth="1"/>
    <col min="9" max="9" width="14" bestFit="1" customWidth="1"/>
    <col min="10" max="10" width="23.7109375" bestFit="1" customWidth="1"/>
    <col min="11" max="11" width="44.42578125" bestFit="1" customWidth="1"/>
  </cols>
  <sheetData>
    <row r="1" spans="1:11" ht="15.75" thickBot="1" x14ac:dyDescent="0.3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5" t="s">
        <v>10</v>
      </c>
    </row>
    <row r="2" spans="1:11" x14ac:dyDescent="0.25">
      <c r="A2" s="29">
        <v>1</v>
      </c>
      <c r="B2" s="30" t="s">
        <v>11</v>
      </c>
      <c r="C2" s="30">
        <v>896</v>
      </c>
      <c r="D2" s="30">
        <v>2018</v>
      </c>
      <c r="E2" s="30" t="s">
        <v>32</v>
      </c>
      <c r="F2" s="30" t="s">
        <v>40</v>
      </c>
      <c r="G2" s="30" t="s">
        <v>15</v>
      </c>
      <c r="H2" s="30">
        <v>10000</v>
      </c>
      <c r="I2" s="31">
        <v>45107</v>
      </c>
      <c r="J2" s="30"/>
      <c r="K2" s="32"/>
    </row>
    <row r="3" spans="1:11" x14ac:dyDescent="0.25">
      <c r="A3" s="22">
        <f>A2+1</f>
        <v>2</v>
      </c>
      <c r="B3" s="4" t="s">
        <v>11</v>
      </c>
      <c r="C3" s="4">
        <v>8813</v>
      </c>
      <c r="D3" s="4">
        <v>2023</v>
      </c>
      <c r="E3" s="4" t="s">
        <v>32</v>
      </c>
      <c r="F3" s="4" t="s">
        <v>22</v>
      </c>
      <c r="G3" s="4" t="s">
        <v>15</v>
      </c>
      <c r="H3" s="4">
        <v>10000</v>
      </c>
      <c r="I3" s="23">
        <v>45107</v>
      </c>
      <c r="J3" s="4"/>
      <c r="K3" s="24"/>
    </row>
    <row r="4" spans="1:11" x14ac:dyDescent="0.25">
      <c r="A4" s="22">
        <f t="shared" ref="A4:A14" si="0">A3+1</f>
        <v>3</v>
      </c>
      <c r="B4" s="4" t="s">
        <v>11</v>
      </c>
      <c r="C4" s="4">
        <v>9184</v>
      </c>
      <c r="D4" s="4">
        <v>2023</v>
      </c>
      <c r="E4" s="4" t="s">
        <v>32</v>
      </c>
      <c r="F4" s="4" t="s">
        <v>22</v>
      </c>
      <c r="G4" s="4" t="s">
        <v>15</v>
      </c>
      <c r="H4" s="4">
        <v>10000</v>
      </c>
      <c r="I4" s="23">
        <v>45107</v>
      </c>
      <c r="J4" s="4"/>
      <c r="K4" s="24"/>
    </row>
    <row r="5" spans="1:11" x14ac:dyDescent="0.25">
      <c r="A5" s="22">
        <f t="shared" si="0"/>
        <v>4</v>
      </c>
      <c r="B5" s="4" t="s">
        <v>11</v>
      </c>
      <c r="C5" s="4">
        <v>12957</v>
      </c>
      <c r="D5" s="4">
        <v>2023</v>
      </c>
      <c r="E5" s="4" t="s">
        <v>32</v>
      </c>
      <c r="F5" s="4" t="s">
        <v>21</v>
      </c>
      <c r="G5" s="4" t="s">
        <v>15</v>
      </c>
      <c r="H5" s="4">
        <v>10000</v>
      </c>
      <c r="I5" s="23">
        <v>45107</v>
      </c>
      <c r="J5" s="4"/>
      <c r="K5" s="24"/>
    </row>
    <row r="6" spans="1:11" x14ac:dyDescent="0.25">
      <c r="A6" s="22">
        <f t="shared" si="0"/>
        <v>5</v>
      </c>
      <c r="B6" s="4" t="s">
        <v>11</v>
      </c>
      <c r="C6" s="4">
        <v>14669</v>
      </c>
      <c r="D6" s="4">
        <v>2023</v>
      </c>
      <c r="E6" s="4" t="s">
        <v>32</v>
      </c>
      <c r="F6" s="4" t="s">
        <v>29</v>
      </c>
      <c r="G6" s="4" t="s">
        <v>15</v>
      </c>
      <c r="H6" s="4">
        <v>2500</v>
      </c>
      <c r="I6" s="23">
        <v>45107</v>
      </c>
      <c r="J6" s="4"/>
      <c r="K6" s="24"/>
    </row>
    <row r="7" spans="1:11" x14ac:dyDescent="0.25">
      <c r="A7" s="22">
        <f t="shared" si="0"/>
        <v>6</v>
      </c>
      <c r="B7" s="4" t="s">
        <v>11</v>
      </c>
      <c r="C7" s="4">
        <v>14840</v>
      </c>
      <c r="D7" s="4">
        <v>2023</v>
      </c>
      <c r="E7" s="4" t="s">
        <v>32</v>
      </c>
      <c r="F7" s="4" t="s">
        <v>29</v>
      </c>
      <c r="G7" s="4" t="s">
        <v>15</v>
      </c>
      <c r="H7" s="4">
        <v>2500</v>
      </c>
      <c r="I7" s="23">
        <v>45107</v>
      </c>
      <c r="J7" s="4"/>
      <c r="K7" s="24"/>
    </row>
    <row r="8" spans="1:11" x14ac:dyDescent="0.25">
      <c r="A8" s="22">
        <f t="shared" si="0"/>
        <v>7</v>
      </c>
      <c r="B8" s="4" t="s">
        <v>11</v>
      </c>
      <c r="C8" s="4">
        <v>14976</v>
      </c>
      <c r="D8" s="4">
        <v>2023</v>
      </c>
      <c r="E8" s="4" t="s">
        <v>32</v>
      </c>
      <c r="F8" s="4" t="s">
        <v>29</v>
      </c>
      <c r="G8" s="4" t="s">
        <v>15</v>
      </c>
      <c r="H8" s="4">
        <v>2500</v>
      </c>
      <c r="I8" s="23">
        <v>45107</v>
      </c>
      <c r="J8" s="4"/>
      <c r="K8" s="24"/>
    </row>
    <row r="9" spans="1:11" x14ac:dyDescent="0.25">
      <c r="A9" s="22">
        <f t="shared" si="0"/>
        <v>8</v>
      </c>
      <c r="B9" s="4" t="s">
        <v>11</v>
      </c>
      <c r="C9" s="4">
        <v>15265</v>
      </c>
      <c r="D9" s="4">
        <v>2023</v>
      </c>
      <c r="E9" s="4" t="s">
        <v>32</v>
      </c>
      <c r="F9" s="4" t="s">
        <v>29</v>
      </c>
      <c r="G9" s="4" t="s">
        <v>15</v>
      </c>
      <c r="H9" s="4">
        <v>2500</v>
      </c>
      <c r="I9" s="23">
        <v>45107</v>
      </c>
      <c r="J9" s="4"/>
      <c r="K9" s="24"/>
    </row>
    <row r="10" spans="1:11" x14ac:dyDescent="0.25">
      <c r="A10" s="22">
        <f t="shared" si="0"/>
        <v>9</v>
      </c>
      <c r="B10" s="4" t="s">
        <v>11</v>
      </c>
      <c r="C10" s="4">
        <v>16248</v>
      </c>
      <c r="D10" s="4">
        <v>2023</v>
      </c>
      <c r="E10" s="4" t="s">
        <v>32</v>
      </c>
      <c r="F10" s="4" t="s">
        <v>29</v>
      </c>
      <c r="G10" s="4" t="s">
        <v>15</v>
      </c>
      <c r="H10" s="4">
        <v>2500</v>
      </c>
      <c r="I10" s="23">
        <v>45107</v>
      </c>
      <c r="J10" s="4"/>
      <c r="K10" s="24"/>
    </row>
    <row r="11" spans="1:11" x14ac:dyDescent="0.25">
      <c r="A11" s="22">
        <f t="shared" si="0"/>
        <v>10</v>
      </c>
      <c r="B11" s="4" t="s">
        <v>11</v>
      </c>
      <c r="C11" s="4">
        <v>26448</v>
      </c>
      <c r="D11" s="4">
        <v>2021</v>
      </c>
      <c r="E11" s="4" t="s">
        <v>56</v>
      </c>
      <c r="F11" s="4" t="s">
        <v>28</v>
      </c>
      <c r="G11" s="4" t="s">
        <v>15</v>
      </c>
      <c r="H11" s="4">
        <v>5000</v>
      </c>
      <c r="I11" s="23">
        <v>45138</v>
      </c>
      <c r="J11" s="4"/>
      <c r="K11" s="24"/>
    </row>
    <row r="12" spans="1:11" x14ac:dyDescent="0.25">
      <c r="A12" s="22">
        <f t="shared" si="0"/>
        <v>11</v>
      </c>
      <c r="B12" s="4" t="s">
        <v>11</v>
      </c>
      <c r="C12" s="4">
        <v>17581</v>
      </c>
      <c r="D12" s="4">
        <v>2023</v>
      </c>
      <c r="E12" s="4" t="s">
        <v>56</v>
      </c>
      <c r="F12" s="4" t="s">
        <v>29</v>
      </c>
      <c r="G12" s="4" t="s">
        <v>15</v>
      </c>
      <c r="H12" s="4">
        <v>2500</v>
      </c>
      <c r="I12" s="23">
        <v>45138</v>
      </c>
      <c r="J12" s="4"/>
      <c r="K12" s="24"/>
    </row>
    <row r="13" spans="1:11" x14ac:dyDescent="0.25">
      <c r="A13" s="22">
        <f t="shared" si="0"/>
        <v>12</v>
      </c>
      <c r="B13" s="4" t="s">
        <v>11</v>
      </c>
      <c r="C13" s="4">
        <v>18191</v>
      </c>
      <c r="D13" s="4">
        <v>2023</v>
      </c>
      <c r="E13" s="4" t="s">
        <v>56</v>
      </c>
      <c r="F13" s="4" t="s">
        <v>29</v>
      </c>
      <c r="G13" s="4" t="s">
        <v>15</v>
      </c>
      <c r="H13" s="4">
        <v>2500</v>
      </c>
      <c r="I13" s="23">
        <v>45138</v>
      </c>
      <c r="J13" s="4"/>
      <c r="K13" s="24"/>
    </row>
    <row r="14" spans="1:11" ht="15.75" thickBot="1" x14ac:dyDescent="0.3">
      <c r="A14" s="22">
        <f t="shared" si="0"/>
        <v>13</v>
      </c>
      <c r="B14" s="25" t="s">
        <v>11</v>
      </c>
      <c r="C14" s="25">
        <v>18511</v>
      </c>
      <c r="D14" s="25">
        <v>2023</v>
      </c>
      <c r="E14" s="25" t="s">
        <v>56</v>
      </c>
      <c r="F14" s="25" t="s">
        <v>29</v>
      </c>
      <c r="G14" s="25" t="s">
        <v>15</v>
      </c>
      <c r="H14" s="25">
        <v>2500</v>
      </c>
      <c r="I14" s="26">
        <v>45138</v>
      </c>
      <c r="J14" s="25"/>
      <c r="K14" s="27"/>
    </row>
    <row r="15" spans="1:11" ht="15.75" thickBot="1" x14ac:dyDescent="0.3">
      <c r="A15" s="59" t="s">
        <v>65</v>
      </c>
      <c r="B15" s="60"/>
      <c r="C15" s="60"/>
      <c r="D15" s="60"/>
      <c r="E15" s="60"/>
      <c r="F15" s="60"/>
      <c r="G15" s="61"/>
      <c r="H15" s="39">
        <f>SUBTOTAL(109,Table13[AMOUNT])</f>
        <v>65000</v>
      </c>
      <c r="I15" s="40"/>
      <c r="J15" s="40"/>
      <c r="K15" s="41"/>
    </row>
  </sheetData>
  <mergeCells count="1">
    <mergeCell ref="A15:G15"/>
  </mergeCells>
  <pageMargins left="0.7" right="0.7" top="0.75" bottom="0.75" header="0.3" footer="0.3"/>
  <pageSetup paperSize="9" scale="76" orientation="landscape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"/>
  <sheetViews>
    <sheetView workbookViewId="0">
      <selection activeCell="F11" sqref="F11"/>
    </sheetView>
  </sheetViews>
  <sheetFormatPr defaultRowHeight="15" x14ac:dyDescent="0.25"/>
  <cols>
    <col min="1" max="2" width="7.5703125" customWidth="1"/>
    <col min="3" max="3" width="9" customWidth="1"/>
    <col min="4" max="4" width="7.5703125" customWidth="1"/>
    <col min="5" max="5" width="8.85546875" customWidth="1"/>
    <col min="6" max="6" width="11.5703125" customWidth="1"/>
    <col min="7" max="7" width="16.28515625" bestFit="1" customWidth="1"/>
    <col min="8" max="8" width="11.5703125" customWidth="1"/>
    <col min="9" max="9" width="14" bestFit="1" customWidth="1"/>
    <col min="10" max="10" width="23.7109375" bestFit="1" customWidth="1"/>
    <col min="11" max="11" width="44.42578125" bestFit="1" customWidth="1"/>
  </cols>
  <sheetData>
    <row r="1" spans="1:11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1" t="s">
        <v>10</v>
      </c>
    </row>
    <row r="2" spans="1:11" x14ac:dyDescent="0.25">
      <c r="A2" s="22">
        <v>1</v>
      </c>
      <c r="B2" s="4" t="s">
        <v>11</v>
      </c>
      <c r="C2" s="4">
        <v>8989</v>
      </c>
      <c r="D2" s="4">
        <v>2023</v>
      </c>
      <c r="E2" s="4" t="s">
        <v>32</v>
      </c>
      <c r="F2" s="4" t="s">
        <v>21</v>
      </c>
      <c r="G2" s="4" t="s">
        <v>27</v>
      </c>
      <c r="H2" s="4">
        <v>10000</v>
      </c>
      <c r="I2" s="23">
        <v>45107</v>
      </c>
      <c r="J2" s="4"/>
      <c r="K2" s="24"/>
    </row>
    <row r="3" spans="1:11" ht="15.75" thickBot="1" x14ac:dyDescent="0.3">
      <c r="A3" s="28">
        <v>2</v>
      </c>
      <c r="B3" s="25" t="s">
        <v>11</v>
      </c>
      <c r="C3" s="25">
        <v>10554</v>
      </c>
      <c r="D3" s="25">
        <v>2023</v>
      </c>
      <c r="E3" s="25" t="s">
        <v>32</v>
      </c>
      <c r="F3" s="25" t="s">
        <v>22</v>
      </c>
      <c r="G3" s="25" t="s">
        <v>27</v>
      </c>
      <c r="H3" s="25">
        <v>10000</v>
      </c>
      <c r="I3" s="26">
        <v>45107</v>
      </c>
      <c r="J3" s="25"/>
      <c r="K3" s="27"/>
    </row>
    <row r="4" spans="1:11" ht="15.75" thickBot="1" x14ac:dyDescent="0.3">
      <c r="A4" s="59" t="s">
        <v>65</v>
      </c>
      <c r="B4" s="60"/>
      <c r="C4" s="60"/>
      <c r="D4" s="60"/>
      <c r="E4" s="60"/>
      <c r="F4" s="60"/>
      <c r="G4" s="61"/>
      <c r="H4" s="39">
        <f>SUBTOTAL(109,Table14[AMOUNT])</f>
        <v>20000</v>
      </c>
      <c r="I4" s="40"/>
      <c r="J4" s="40"/>
      <c r="K4" s="41"/>
    </row>
  </sheetData>
  <mergeCells count="1">
    <mergeCell ref="A4:G4"/>
  </mergeCells>
  <pageMargins left="0.7" right="0.7" top="0.75" bottom="0.75" header="0.3" footer="0.3"/>
  <pageSetup paperSize="9" scale="80"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"/>
  <sheetViews>
    <sheetView workbookViewId="0">
      <selection activeCell="I17" sqref="I17"/>
    </sheetView>
  </sheetViews>
  <sheetFormatPr defaultRowHeight="15" x14ac:dyDescent="0.25"/>
  <cols>
    <col min="1" max="1" width="10" bestFit="1" customWidth="1"/>
    <col min="2" max="2" width="10.42578125" customWidth="1"/>
    <col min="3" max="3" width="30.7109375" bestFit="1" customWidth="1"/>
    <col min="4" max="4" width="8.85546875" customWidth="1"/>
    <col min="5" max="5" width="9" customWidth="1"/>
    <col min="6" max="6" width="12.140625" customWidth="1"/>
    <col min="7" max="7" width="12.5703125" customWidth="1"/>
    <col min="8" max="8" width="10.7109375" customWidth="1"/>
    <col min="9" max="9" width="14" bestFit="1" customWidth="1"/>
    <col min="10" max="10" width="21.28515625" customWidth="1"/>
    <col min="11" max="11" width="41.28515625" customWidth="1"/>
  </cols>
  <sheetData>
    <row r="1" spans="1:11" ht="15.75" thickBot="1" x14ac:dyDescent="0.3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5" t="s">
        <v>10</v>
      </c>
    </row>
    <row r="2" spans="1:11" x14ac:dyDescent="0.25">
      <c r="A2" s="29">
        <v>1</v>
      </c>
      <c r="B2" s="30" t="s">
        <v>11</v>
      </c>
      <c r="C2" s="30">
        <v>1617</v>
      </c>
      <c r="D2" s="30">
        <v>2010</v>
      </c>
      <c r="E2" s="30" t="s">
        <v>32</v>
      </c>
      <c r="F2" s="30" t="s">
        <v>28</v>
      </c>
      <c r="G2" s="30" t="s">
        <v>14</v>
      </c>
      <c r="H2" s="30">
        <v>5000</v>
      </c>
      <c r="I2" s="31">
        <v>45107</v>
      </c>
      <c r="J2" s="30"/>
      <c r="K2" s="32"/>
    </row>
    <row r="3" spans="1:11" x14ac:dyDescent="0.25">
      <c r="A3" s="22">
        <f>A2+1</f>
        <v>2</v>
      </c>
      <c r="B3" s="4" t="s">
        <v>11</v>
      </c>
      <c r="C3" s="4">
        <v>29641</v>
      </c>
      <c r="D3" s="4">
        <v>2011</v>
      </c>
      <c r="E3" s="4" t="s">
        <v>32</v>
      </c>
      <c r="F3" s="4" t="s">
        <v>28</v>
      </c>
      <c r="G3" s="4" t="s">
        <v>14</v>
      </c>
      <c r="H3" s="4">
        <v>5000</v>
      </c>
      <c r="I3" s="23">
        <v>45107</v>
      </c>
      <c r="J3" s="4"/>
      <c r="K3" s="24"/>
    </row>
    <row r="4" spans="1:11" x14ac:dyDescent="0.25">
      <c r="A4" s="22">
        <f t="shared" ref="A4:A12" si="0">A3+1</f>
        <v>3</v>
      </c>
      <c r="B4" s="4" t="s">
        <v>11</v>
      </c>
      <c r="C4" s="4">
        <v>46036</v>
      </c>
      <c r="D4" s="4">
        <v>2022</v>
      </c>
      <c r="E4" s="4" t="s">
        <v>32</v>
      </c>
      <c r="F4" s="4" t="s">
        <v>28</v>
      </c>
      <c r="G4" s="4" t="s">
        <v>14</v>
      </c>
      <c r="H4" s="4">
        <v>5000</v>
      </c>
      <c r="I4" s="23">
        <v>45107</v>
      </c>
      <c r="J4" s="4"/>
      <c r="K4" s="24"/>
    </row>
    <row r="5" spans="1:11" x14ac:dyDescent="0.25">
      <c r="A5" s="22">
        <f t="shared" si="0"/>
        <v>4</v>
      </c>
      <c r="B5" s="4" t="s">
        <v>11</v>
      </c>
      <c r="C5" s="4">
        <v>12491</v>
      </c>
      <c r="D5" s="4">
        <v>2023</v>
      </c>
      <c r="E5" s="4" t="s">
        <v>32</v>
      </c>
      <c r="F5" s="4" t="s">
        <v>22</v>
      </c>
      <c r="G5" s="4" t="s">
        <v>14</v>
      </c>
      <c r="H5" s="4">
        <v>10000</v>
      </c>
      <c r="I5" s="23">
        <v>45107</v>
      </c>
      <c r="J5" s="4"/>
      <c r="K5" s="24"/>
    </row>
    <row r="6" spans="1:11" x14ac:dyDescent="0.25">
      <c r="A6" s="22">
        <f t="shared" si="0"/>
        <v>5</v>
      </c>
      <c r="B6" s="4" t="s">
        <v>11</v>
      </c>
      <c r="C6" s="4">
        <v>23543</v>
      </c>
      <c r="D6" s="4">
        <v>2006</v>
      </c>
      <c r="E6" s="4" t="s">
        <v>56</v>
      </c>
      <c r="F6" s="4" t="s">
        <v>28</v>
      </c>
      <c r="G6" s="4" t="s">
        <v>14</v>
      </c>
      <c r="H6" s="4">
        <v>5000</v>
      </c>
      <c r="I6" s="23">
        <v>45138</v>
      </c>
      <c r="J6" s="4"/>
      <c r="K6" s="24"/>
    </row>
    <row r="7" spans="1:11" x14ac:dyDescent="0.25">
      <c r="A7" s="22">
        <f t="shared" si="0"/>
        <v>6</v>
      </c>
      <c r="B7" s="4" t="s">
        <v>23</v>
      </c>
      <c r="C7" s="4">
        <v>956</v>
      </c>
      <c r="D7" s="4">
        <v>2011</v>
      </c>
      <c r="E7" s="4" t="s">
        <v>56</v>
      </c>
      <c r="F7" s="4" t="s">
        <v>28</v>
      </c>
      <c r="G7" s="4" t="s">
        <v>14</v>
      </c>
      <c r="H7" s="4">
        <v>5000</v>
      </c>
      <c r="I7" s="23">
        <v>45138</v>
      </c>
      <c r="J7" s="4"/>
      <c r="K7" s="24"/>
    </row>
    <row r="8" spans="1:11" x14ac:dyDescent="0.25">
      <c r="A8" s="22">
        <f t="shared" si="0"/>
        <v>7</v>
      </c>
      <c r="B8" s="4" t="s">
        <v>11</v>
      </c>
      <c r="C8" s="4">
        <v>22379</v>
      </c>
      <c r="D8" s="4">
        <v>2011</v>
      </c>
      <c r="E8" s="4" t="s">
        <v>56</v>
      </c>
      <c r="F8" s="4" t="s">
        <v>28</v>
      </c>
      <c r="G8" s="4" t="s">
        <v>14</v>
      </c>
      <c r="H8" s="4">
        <v>5000</v>
      </c>
      <c r="I8" s="23">
        <v>45138</v>
      </c>
      <c r="J8" s="4"/>
      <c r="K8" s="24"/>
    </row>
    <row r="9" spans="1:11" x14ac:dyDescent="0.25">
      <c r="A9" s="22">
        <f t="shared" si="0"/>
        <v>8</v>
      </c>
      <c r="B9" s="4" t="s">
        <v>31</v>
      </c>
      <c r="C9" s="4">
        <v>655</v>
      </c>
      <c r="D9" s="4">
        <v>2016</v>
      </c>
      <c r="E9" s="4" t="s">
        <v>56</v>
      </c>
      <c r="F9" s="4" t="s">
        <v>28</v>
      </c>
      <c r="G9" s="4" t="s">
        <v>14</v>
      </c>
      <c r="H9" s="4">
        <v>5000</v>
      </c>
      <c r="I9" s="23">
        <v>45138</v>
      </c>
      <c r="J9" s="4"/>
      <c r="K9" s="24"/>
    </row>
    <row r="10" spans="1:11" x14ac:dyDescent="0.25">
      <c r="A10" s="22">
        <f t="shared" si="0"/>
        <v>9</v>
      </c>
      <c r="B10" s="4" t="s">
        <v>46</v>
      </c>
      <c r="C10" s="4" t="s">
        <v>47</v>
      </c>
      <c r="D10" s="4"/>
      <c r="E10" s="4" t="s">
        <v>44</v>
      </c>
      <c r="F10" s="4" t="s">
        <v>46</v>
      </c>
      <c r="G10" s="4" t="s">
        <v>14</v>
      </c>
      <c r="H10" s="4">
        <v>10000</v>
      </c>
      <c r="I10" s="23">
        <v>45107</v>
      </c>
      <c r="J10" s="4"/>
      <c r="K10" s="24"/>
    </row>
    <row r="11" spans="1:11" x14ac:dyDescent="0.25">
      <c r="A11" s="22">
        <f t="shared" si="0"/>
        <v>10</v>
      </c>
      <c r="B11" s="4" t="s">
        <v>46</v>
      </c>
      <c r="C11" s="4" t="s">
        <v>59</v>
      </c>
      <c r="D11" s="4"/>
      <c r="E11" s="4" t="s">
        <v>44</v>
      </c>
      <c r="F11" s="4" t="s">
        <v>46</v>
      </c>
      <c r="G11" s="4" t="s">
        <v>14</v>
      </c>
      <c r="H11" s="4">
        <v>10000</v>
      </c>
      <c r="I11" s="23">
        <v>45138</v>
      </c>
      <c r="J11" s="4"/>
      <c r="K11" s="24"/>
    </row>
    <row r="12" spans="1:11" ht="15.75" thickBot="1" x14ac:dyDescent="0.3">
      <c r="A12" s="22">
        <f t="shared" si="0"/>
        <v>11</v>
      </c>
      <c r="B12" s="25" t="s">
        <v>46</v>
      </c>
      <c r="C12" s="25" t="s">
        <v>50</v>
      </c>
      <c r="D12" s="25"/>
      <c r="E12" s="25" t="s">
        <v>44</v>
      </c>
      <c r="F12" s="25" t="s">
        <v>46</v>
      </c>
      <c r="G12" s="25" t="s">
        <v>14</v>
      </c>
      <c r="H12" s="25">
        <v>10000</v>
      </c>
      <c r="I12" s="26">
        <v>45107</v>
      </c>
      <c r="J12" s="25"/>
      <c r="K12" s="27"/>
    </row>
    <row r="13" spans="1:11" ht="15.75" thickBot="1" x14ac:dyDescent="0.3">
      <c r="A13" s="59" t="s">
        <v>65</v>
      </c>
      <c r="B13" s="60"/>
      <c r="C13" s="60"/>
      <c r="D13" s="60"/>
      <c r="E13" s="60"/>
      <c r="F13" s="60"/>
      <c r="G13" s="61"/>
      <c r="H13" s="39">
        <f>SUBTOTAL(109,Table15[AMOUNT])</f>
        <v>75000</v>
      </c>
      <c r="I13" s="40"/>
      <c r="J13" s="40"/>
      <c r="K13" s="41"/>
    </row>
  </sheetData>
  <mergeCells count="1">
    <mergeCell ref="A13:G13"/>
  </mergeCells>
  <pageMargins left="0.7" right="0.7" top="0.75" bottom="0.75" header="0.3" footer="0.3"/>
  <pageSetup paperSize="9" scale="72"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"/>
  <sheetViews>
    <sheetView workbookViewId="0">
      <selection activeCell="I6" sqref="I6"/>
    </sheetView>
  </sheetViews>
  <sheetFormatPr defaultRowHeight="15" x14ac:dyDescent="0.25"/>
  <cols>
    <col min="1" max="1" width="5.42578125" bestFit="1" customWidth="1"/>
    <col min="2" max="2" width="6.28515625" bestFit="1" customWidth="1"/>
    <col min="3" max="3" width="19.42578125" bestFit="1" customWidth="1"/>
    <col min="4" max="4" width="5.5703125" bestFit="1" customWidth="1"/>
    <col min="5" max="5" width="8" bestFit="1" customWidth="1"/>
    <col min="6" max="6" width="23.5703125" bestFit="1" customWidth="1"/>
    <col min="7" max="7" width="14.42578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51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spans="1:11" x14ac:dyDescent="0.25">
      <c r="A2" s="54">
        <v>1</v>
      </c>
      <c r="B2" s="49" t="s">
        <v>11</v>
      </c>
      <c r="C2" s="49">
        <v>15343</v>
      </c>
      <c r="D2" s="49">
        <v>2023</v>
      </c>
      <c r="E2" s="49" t="s">
        <v>32</v>
      </c>
      <c r="F2" s="49" t="s">
        <v>29</v>
      </c>
      <c r="G2" s="49" t="s">
        <v>36</v>
      </c>
      <c r="H2" s="49">
        <v>2500</v>
      </c>
      <c r="I2" s="50">
        <v>45107</v>
      </c>
      <c r="J2" s="49"/>
      <c r="K2" s="55"/>
    </row>
    <row r="3" spans="1:11" ht="15.75" thickBot="1" x14ac:dyDescent="0.3">
      <c r="A3" s="28">
        <v>2</v>
      </c>
      <c r="B3" s="25" t="s">
        <v>51</v>
      </c>
      <c r="C3" s="25" t="s">
        <v>52</v>
      </c>
      <c r="D3" s="25"/>
      <c r="E3" s="25" t="s">
        <v>44</v>
      </c>
      <c r="F3" s="25" t="s">
        <v>51</v>
      </c>
      <c r="G3" s="25" t="s">
        <v>36</v>
      </c>
      <c r="H3" s="25">
        <v>2000</v>
      </c>
      <c r="I3" s="26">
        <v>45107</v>
      </c>
      <c r="J3" s="25"/>
      <c r="K3" s="27"/>
    </row>
    <row r="4" spans="1:11" ht="15.75" thickBot="1" x14ac:dyDescent="0.3">
      <c r="A4" s="59" t="s">
        <v>65</v>
      </c>
      <c r="B4" s="60"/>
      <c r="C4" s="60"/>
      <c r="D4" s="60"/>
      <c r="E4" s="60"/>
      <c r="F4" s="60"/>
      <c r="G4" s="61"/>
      <c r="H4" s="39">
        <f>SUBTOTAL(109,Table16[AMOUNT])</f>
        <v>4500</v>
      </c>
      <c r="I4" s="40"/>
      <c r="J4" s="40"/>
      <c r="K4" s="41"/>
    </row>
  </sheetData>
  <mergeCells count="1">
    <mergeCell ref="A4:G4"/>
  </mergeCells>
  <pageMargins left="0.7" right="0.7" top="0.75" bottom="0.75" header="0.3" footer="0.3"/>
  <pageSetup paperSize="9" scale="81"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"/>
  <sheetViews>
    <sheetView workbookViewId="0">
      <selection activeCell="I11" sqref="I11"/>
    </sheetView>
  </sheetViews>
  <sheetFormatPr defaultRowHeight="15" x14ac:dyDescent="0.25"/>
  <cols>
    <col min="1" max="1" width="6.85546875" customWidth="1"/>
    <col min="2" max="2" width="7.42578125" customWidth="1"/>
    <col min="3" max="3" width="9.85546875" customWidth="1"/>
    <col min="4" max="4" width="6.85546875" customWidth="1"/>
    <col min="5" max="5" width="9" customWidth="1"/>
    <col min="6" max="6" width="23.5703125" bestFit="1" customWidth="1"/>
    <col min="7" max="7" width="16.85546875" bestFit="1" customWidth="1"/>
    <col min="8" max="8" width="9.7109375" customWidth="1"/>
    <col min="9" max="9" width="12.28515625" customWidth="1"/>
    <col min="10" max="10" width="23.7109375" bestFit="1" customWidth="1"/>
    <col min="11" max="11" width="44.42578125" bestFit="1" customWidth="1"/>
  </cols>
  <sheetData>
    <row r="1" spans="1:11" ht="15.75" thickBot="1" x14ac:dyDescent="0.3">
      <c r="A1" s="51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spans="1:11" x14ac:dyDescent="0.25">
      <c r="A2" s="29">
        <v>1</v>
      </c>
      <c r="B2" s="30" t="s">
        <v>11</v>
      </c>
      <c r="C2" s="30">
        <v>42000</v>
      </c>
      <c r="D2" s="30">
        <v>2022</v>
      </c>
      <c r="E2" s="30" t="s">
        <v>32</v>
      </c>
      <c r="F2" s="30" t="s">
        <v>28</v>
      </c>
      <c r="G2" s="30" t="s">
        <v>19</v>
      </c>
      <c r="H2" s="30">
        <v>5000</v>
      </c>
      <c r="I2" s="31">
        <v>45107</v>
      </c>
      <c r="J2" s="30"/>
      <c r="K2" s="32"/>
    </row>
    <row r="3" spans="1:11" x14ac:dyDescent="0.25">
      <c r="A3" s="22">
        <f>A2+1</f>
        <v>2</v>
      </c>
      <c r="B3" s="4" t="s">
        <v>11</v>
      </c>
      <c r="C3" s="4">
        <v>42192</v>
      </c>
      <c r="D3" s="4">
        <v>2022</v>
      </c>
      <c r="E3" s="4" t="s">
        <v>32</v>
      </c>
      <c r="F3" s="4" t="s">
        <v>28</v>
      </c>
      <c r="G3" s="4" t="s">
        <v>19</v>
      </c>
      <c r="H3" s="4">
        <v>5000</v>
      </c>
      <c r="I3" s="23">
        <v>45107</v>
      </c>
      <c r="J3" s="4"/>
      <c r="K3" s="24"/>
    </row>
    <row r="4" spans="1:11" x14ac:dyDescent="0.25">
      <c r="A4" s="22">
        <f t="shared" ref="A4:A8" si="0">A3+1</f>
        <v>3</v>
      </c>
      <c r="B4" s="4" t="s">
        <v>11</v>
      </c>
      <c r="C4" s="4">
        <v>42195</v>
      </c>
      <c r="D4" s="4">
        <v>2022</v>
      </c>
      <c r="E4" s="4" t="s">
        <v>32</v>
      </c>
      <c r="F4" s="4" t="s">
        <v>28</v>
      </c>
      <c r="G4" s="4" t="s">
        <v>19</v>
      </c>
      <c r="H4" s="4">
        <v>5000</v>
      </c>
      <c r="I4" s="23">
        <v>45107</v>
      </c>
      <c r="J4" s="4"/>
      <c r="K4" s="24"/>
    </row>
    <row r="5" spans="1:11" x14ac:dyDescent="0.25">
      <c r="A5" s="22">
        <f t="shared" si="0"/>
        <v>4</v>
      </c>
      <c r="B5" s="4" t="s">
        <v>11</v>
      </c>
      <c r="C5" s="4">
        <v>42271</v>
      </c>
      <c r="D5" s="4">
        <v>2022</v>
      </c>
      <c r="E5" s="4" t="s">
        <v>32</v>
      </c>
      <c r="F5" s="4" t="s">
        <v>28</v>
      </c>
      <c r="G5" s="4" t="s">
        <v>19</v>
      </c>
      <c r="H5" s="4">
        <v>5000</v>
      </c>
      <c r="I5" s="23">
        <v>45107</v>
      </c>
      <c r="J5" s="4"/>
      <c r="K5" s="24"/>
    </row>
    <row r="6" spans="1:11" x14ac:dyDescent="0.25">
      <c r="A6" s="22">
        <f t="shared" si="0"/>
        <v>5</v>
      </c>
      <c r="B6" s="4" t="s">
        <v>11</v>
      </c>
      <c r="C6" s="4">
        <v>42350</v>
      </c>
      <c r="D6" s="4">
        <v>2022</v>
      </c>
      <c r="E6" s="4" t="s">
        <v>32</v>
      </c>
      <c r="F6" s="4" t="s">
        <v>28</v>
      </c>
      <c r="G6" s="4" t="s">
        <v>19</v>
      </c>
      <c r="H6" s="4">
        <v>5000</v>
      </c>
      <c r="I6" s="23">
        <v>45107</v>
      </c>
      <c r="J6" s="4"/>
      <c r="K6" s="24"/>
    </row>
    <row r="7" spans="1:11" x14ac:dyDescent="0.25">
      <c r="A7" s="22">
        <f t="shared" si="0"/>
        <v>6</v>
      </c>
      <c r="B7" s="4" t="s">
        <v>11</v>
      </c>
      <c r="C7" s="4">
        <v>4989</v>
      </c>
      <c r="D7" s="4">
        <v>2023</v>
      </c>
      <c r="E7" s="4" t="s">
        <v>32</v>
      </c>
      <c r="F7" s="4" t="s">
        <v>29</v>
      </c>
      <c r="G7" s="4" t="s">
        <v>19</v>
      </c>
      <c r="H7" s="4">
        <v>2500</v>
      </c>
      <c r="I7" s="23">
        <v>45107</v>
      </c>
      <c r="J7" s="4"/>
      <c r="K7" s="24"/>
    </row>
    <row r="8" spans="1:11" ht="15.75" thickBot="1" x14ac:dyDescent="0.3">
      <c r="A8" s="22">
        <f t="shared" si="0"/>
        <v>7</v>
      </c>
      <c r="B8" s="25" t="s">
        <v>11</v>
      </c>
      <c r="C8" s="25">
        <v>13730</v>
      </c>
      <c r="D8" s="25">
        <v>2023</v>
      </c>
      <c r="E8" s="25" t="s">
        <v>32</v>
      </c>
      <c r="F8" s="25" t="s">
        <v>29</v>
      </c>
      <c r="G8" s="25" t="s">
        <v>19</v>
      </c>
      <c r="H8" s="25">
        <v>2500</v>
      </c>
      <c r="I8" s="26">
        <v>45107</v>
      </c>
      <c r="J8" s="25"/>
      <c r="K8" s="27"/>
    </row>
    <row r="9" spans="1:11" ht="15.75" thickBot="1" x14ac:dyDescent="0.3">
      <c r="A9" s="59" t="s">
        <v>65</v>
      </c>
      <c r="B9" s="60"/>
      <c r="C9" s="60"/>
      <c r="D9" s="60"/>
      <c r="E9" s="60"/>
      <c r="F9" s="60"/>
      <c r="G9" s="61"/>
      <c r="H9" s="39">
        <f>SUBTOTAL(109,Table17[AMOUNT])</f>
        <v>30000</v>
      </c>
      <c r="I9" s="40"/>
      <c r="J9" s="40"/>
      <c r="K9" s="41"/>
    </row>
  </sheetData>
  <mergeCells count="1">
    <mergeCell ref="A9:G9"/>
  </mergeCells>
  <pageMargins left="0.7" right="0.7" top="0.75" bottom="0.75" header="0.3" footer="0.3"/>
  <pageSetup paperSize="9" scale="76" orientation="landscape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"/>
  <sheetViews>
    <sheetView workbookViewId="0">
      <selection activeCell="K26" sqref="K26"/>
    </sheetView>
  </sheetViews>
  <sheetFormatPr defaultRowHeight="15" x14ac:dyDescent="0.25"/>
  <cols>
    <col min="1" max="1" width="6.140625" customWidth="1"/>
    <col min="2" max="2" width="7.5703125" customWidth="1"/>
    <col min="3" max="3" width="10" customWidth="1"/>
    <col min="4" max="4" width="7.28515625" customWidth="1"/>
    <col min="5" max="5" width="9" customWidth="1"/>
    <col min="6" max="6" width="13" customWidth="1"/>
    <col min="7" max="7" width="13.140625" bestFit="1" customWidth="1"/>
    <col min="8" max="8" width="12.28515625" customWidth="1"/>
    <col min="9" max="9" width="14" bestFit="1" customWidth="1"/>
    <col min="10" max="10" width="23.7109375" bestFit="1" customWidth="1"/>
    <col min="11" max="11" width="44.42578125" bestFit="1" customWidth="1"/>
  </cols>
  <sheetData>
    <row r="1" spans="1:11" ht="15.75" thickBot="1" x14ac:dyDescent="0.3">
      <c r="A1" s="51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spans="1:11" x14ac:dyDescent="0.25">
      <c r="A2" s="29">
        <v>1</v>
      </c>
      <c r="B2" s="30" t="s">
        <v>11</v>
      </c>
      <c r="C2" s="30">
        <v>30937</v>
      </c>
      <c r="D2" s="30">
        <v>2014</v>
      </c>
      <c r="E2" s="30" t="s">
        <v>32</v>
      </c>
      <c r="F2" s="30" t="s">
        <v>21</v>
      </c>
      <c r="G2" s="30" t="s">
        <v>26</v>
      </c>
      <c r="H2" s="30">
        <v>10000</v>
      </c>
      <c r="I2" s="31">
        <v>45107</v>
      </c>
      <c r="J2" s="30"/>
      <c r="K2" s="32"/>
    </row>
    <row r="3" spans="1:11" x14ac:dyDescent="0.25">
      <c r="A3" s="22">
        <v>2</v>
      </c>
      <c r="B3" s="4" t="s">
        <v>11</v>
      </c>
      <c r="C3" s="4">
        <v>11733</v>
      </c>
      <c r="D3" s="4">
        <v>2023</v>
      </c>
      <c r="E3" s="4" t="s">
        <v>32</v>
      </c>
      <c r="F3" s="4" t="s">
        <v>22</v>
      </c>
      <c r="G3" s="4" t="s">
        <v>26</v>
      </c>
      <c r="H3" s="4">
        <v>10000</v>
      </c>
      <c r="I3" s="23">
        <v>45107</v>
      </c>
      <c r="J3" s="4"/>
      <c r="K3" s="24"/>
    </row>
    <row r="4" spans="1:11" x14ac:dyDescent="0.25">
      <c r="A4" s="22">
        <v>3</v>
      </c>
      <c r="B4" s="4" t="s">
        <v>31</v>
      </c>
      <c r="C4" s="4">
        <v>618</v>
      </c>
      <c r="D4" s="4">
        <v>2023</v>
      </c>
      <c r="E4" s="4" t="s">
        <v>56</v>
      </c>
      <c r="F4" s="4" t="s">
        <v>28</v>
      </c>
      <c r="G4" s="4" t="s">
        <v>26</v>
      </c>
      <c r="H4" s="4">
        <v>5000</v>
      </c>
      <c r="I4" s="23">
        <v>45138</v>
      </c>
      <c r="J4" s="4"/>
      <c r="K4" s="24"/>
    </row>
    <row r="5" spans="1:11" x14ac:dyDescent="0.25">
      <c r="A5" s="22">
        <v>4</v>
      </c>
      <c r="B5" s="4" t="s">
        <v>31</v>
      </c>
      <c r="C5" s="4">
        <v>629</v>
      </c>
      <c r="D5" s="4">
        <v>2023</v>
      </c>
      <c r="E5" s="4" t="s">
        <v>56</v>
      </c>
      <c r="F5" s="4" t="s">
        <v>28</v>
      </c>
      <c r="G5" s="4" t="s">
        <v>26</v>
      </c>
      <c r="H5" s="4">
        <v>5000</v>
      </c>
      <c r="I5" s="23">
        <v>45138</v>
      </c>
      <c r="J5" s="4"/>
      <c r="K5" s="24"/>
    </row>
    <row r="6" spans="1:11" ht="15.75" thickBot="1" x14ac:dyDescent="0.3">
      <c r="A6" s="28">
        <v>5</v>
      </c>
      <c r="B6" s="25" t="s">
        <v>11</v>
      </c>
      <c r="C6" s="25">
        <v>15406</v>
      </c>
      <c r="D6" s="25">
        <v>2023</v>
      </c>
      <c r="E6" s="25" t="s">
        <v>56</v>
      </c>
      <c r="F6" s="25" t="s">
        <v>22</v>
      </c>
      <c r="G6" s="25" t="s">
        <v>26</v>
      </c>
      <c r="H6" s="25">
        <v>10000</v>
      </c>
      <c r="I6" s="26">
        <v>45138</v>
      </c>
      <c r="J6" s="25"/>
      <c r="K6" s="27"/>
    </row>
    <row r="7" spans="1:11" ht="15.75" thickBot="1" x14ac:dyDescent="0.3">
      <c r="A7" s="59" t="s">
        <v>65</v>
      </c>
      <c r="B7" s="60"/>
      <c r="C7" s="60"/>
      <c r="D7" s="60"/>
      <c r="E7" s="60"/>
      <c r="F7" s="60"/>
      <c r="G7" s="61"/>
      <c r="H7" s="39">
        <f>SUBTOTAL(109,Table18[AMOUNT])</f>
        <v>40000</v>
      </c>
      <c r="I7" s="40"/>
      <c r="J7" s="40"/>
      <c r="K7" s="41"/>
    </row>
  </sheetData>
  <mergeCells count="1">
    <mergeCell ref="A7:G7"/>
  </mergeCells>
  <pageMargins left="0.7" right="0.7" top="0.75" bottom="0.75" header="0.3" footer="0.3"/>
  <pageSetup paperSize="9" scale="81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workbookViewId="0">
      <selection activeCell="F23" sqref="F23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4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5" t="s">
        <v>10</v>
      </c>
    </row>
    <row r="2" spans="1:11" x14ac:dyDescent="0.25">
      <c r="A2" s="29">
        <v>1</v>
      </c>
      <c r="B2" s="30" t="s">
        <v>11</v>
      </c>
      <c r="C2" s="30">
        <v>39176</v>
      </c>
      <c r="D2" s="30">
        <v>2016</v>
      </c>
      <c r="E2" s="30" t="s">
        <v>32</v>
      </c>
      <c r="F2" s="30" t="s">
        <v>28</v>
      </c>
      <c r="G2" s="30" t="s">
        <v>16</v>
      </c>
      <c r="H2" s="30">
        <v>5000</v>
      </c>
      <c r="I2" s="31">
        <v>45107</v>
      </c>
      <c r="J2" s="30"/>
      <c r="K2" s="32"/>
    </row>
    <row r="3" spans="1:11" x14ac:dyDescent="0.25">
      <c r="A3" s="22">
        <f>A2+1</f>
        <v>2</v>
      </c>
      <c r="B3" s="4" t="s">
        <v>11</v>
      </c>
      <c r="C3" s="4">
        <v>11318</v>
      </c>
      <c r="D3" s="4">
        <v>2023</v>
      </c>
      <c r="E3" s="4" t="s">
        <v>32</v>
      </c>
      <c r="F3" s="4" t="s">
        <v>21</v>
      </c>
      <c r="G3" s="4" t="s">
        <v>16</v>
      </c>
      <c r="H3" s="4">
        <v>10000</v>
      </c>
      <c r="I3" s="23">
        <v>45107</v>
      </c>
      <c r="J3" s="4"/>
      <c r="K3" s="24"/>
    </row>
    <row r="4" spans="1:11" x14ac:dyDescent="0.25">
      <c r="A4" s="22">
        <f t="shared" ref="A4:A17" si="0">A3+1</f>
        <v>3</v>
      </c>
      <c r="B4" s="4" t="s">
        <v>11</v>
      </c>
      <c r="C4" s="4">
        <v>12946</v>
      </c>
      <c r="D4" s="4">
        <v>2023</v>
      </c>
      <c r="E4" s="4" t="s">
        <v>32</v>
      </c>
      <c r="F4" s="4" t="s">
        <v>29</v>
      </c>
      <c r="G4" s="4" t="s">
        <v>16</v>
      </c>
      <c r="H4" s="4">
        <v>2500</v>
      </c>
      <c r="I4" s="23">
        <v>45107</v>
      </c>
      <c r="J4" s="4"/>
      <c r="K4" s="24"/>
    </row>
    <row r="5" spans="1:11" x14ac:dyDescent="0.25">
      <c r="A5" s="22">
        <f t="shared" si="0"/>
        <v>4</v>
      </c>
      <c r="B5" s="4" t="s">
        <v>11</v>
      </c>
      <c r="C5" s="4">
        <v>13991</v>
      </c>
      <c r="D5" s="4">
        <v>2023</v>
      </c>
      <c r="E5" s="4" t="s">
        <v>32</v>
      </c>
      <c r="F5" s="4" t="s">
        <v>29</v>
      </c>
      <c r="G5" s="4" t="s">
        <v>16</v>
      </c>
      <c r="H5" s="4">
        <v>2500</v>
      </c>
      <c r="I5" s="23">
        <v>45107</v>
      </c>
      <c r="J5" s="4"/>
      <c r="K5" s="24"/>
    </row>
    <row r="6" spans="1:11" x14ac:dyDescent="0.25">
      <c r="A6" s="22">
        <f t="shared" si="0"/>
        <v>5</v>
      </c>
      <c r="B6" s="4" t="s">
        <v>11</v>
      </c>
      <c r="C6" s="4">
        <v>14225</v>
      </c>
      <c r="D6" s="4">
        <v>2023</v>
      </c>
      <c r="E6" s="4" t="s">
        <v>32</v>
      </c>
      <c r="F6" s="4" t="s">
        <v>29</v>
      </c>
      <c r="G6" s="4" t="s">
        <v>16</v>
      </c>
      <c r="H6" s="4">
        <v>2500</v>
      </c>
      <c r="I6" s="23">
        <v>45107</v>
      </c>
      <c r="J6" s="4"/>
      <c r="K6" s="24"/>
    </row>
    <row r="7" spans="1:11" x14ac:dyDescent="0.25">
      <c r="A7" s="22">
        <f t="shared" si="0"/>
        <v>6</v>
      </c>
      <c r="B7" s="4" t="s">
        <v>11</v>
      </c>
      <c r="C7" s="4">
        <v>14319</v>
      </c>
      <c r="D7" s="4">
        <v>2023</v>
      </c>
      <c r="E7" s="4" t="s">
        <v>32</v>
      </c>
      <c r="F7" s="4" t="s">
        <v>29</v>
      </c>
      <c r="G7" s="4" t="s">
        <v>16</v>
      </c>
      <c r="H7" s="4">
        <v>2500</v>
      </c>
      <c r="I7" s="23">
        <v>45107</v>
      </c>
      <c r="J7" s="4"/>
      <c r="K7" s="24"/>
    </row>
    <row r="8" spans="1:11" x14ac:dyDescent="0.25">
      <c r="A8" s="22">
        <f t="shared" si="0"/>
        <v>7</v>
      </c>
      <c r="B8" s="4" t="s">
        <v>11</v>
      </c>
      <c r="C8" s="4">
        <v>14476</v>
      </c>
      <c r="D8" s="4">
        <v>2023</v>
      </c>
      <c r="E8" s="4" t="s">
        <v>32</v>
      </c>
      <c r="F8" s="4" t="s">
        <v>29</v>
      </c>
      <c r="G8" s="4" t="s">
        <v>16</v>
      </c>
      <c r="H8" s="4">
        <v>2500</v>
      </c>
      <c r="I8" s="23">
        <v>45107</v>
      </c>
      <c r="J8" s="4"/>
      <c r="K8" s="24"/>
    </row>
    <row r="9" spans="1:11" x14ac:dyDescent="0.25">
      <c r="A9" s="22">
        <f t="shared" si="0"/>
        <v>8</v>
      </c>
      <c r="B9" s="4" t="s">
        <v>11</v>
      </c>
      <c r="C9" s="4">
        <v>14774</v>
      </c>
      <c r="D9" s="4">
        <v>2023</v>
      </c>
      <c r="E9" s="4" t="s">
        <v>32</v>
      </c>
      <c r="F9" s="4" t="s">
        <v>29</v>
      </c>
      <c r="G9" s="4" t="s">
        <v>16</v>
      </c>
      <c r="H9" s="4">
        <v>2500</v>
      </c>
      <c r="I9" s="23">
        <v>45107</v>
      </c>
      <c r="J9" s="4"/>
      <c r="K9" s="24"/>
    </row>
    <row r="10" spans="1:11" x14ac:dyDescent="0.25">
      <c r="A10" s="22">
        <f t="shared" si="0"/>
        <v>9</v>
      </c>
      <c r="B10" s="4" t="s">
        <v>11</v>
      </c>
      <c r="C10" s="4">
        <v>14999</v>
      </c>
      <c r="D10" s="4">
        <v>2023</v>
      </c>
      <c r="E10" s="4" t="s">
        <v>32</v>
      </c>
      <c r="F10" s="4" t="s">
        <v>29</v>
      </c>
      <c r="G10" s="4" t="s">
        <v>16</v>
      </c>
      <c r="H10" s="4">
        <v>2500</v>
      </c>
      <c r="I10" s="23">
        <v>45107</v>
      </c>
      <c r="J10" s="4"/>
      <c r="K10" s="24"/>
    </row>
    <row r="11" spans="1:11" x14ac:dyDescent="0.25">
      <c r="A11" s="22">
        <f t="shared" si="0"/>
        <v>10</v>
      </c>
      <c r="B11" s="4" t="s">
        <v>11</v>
      </c>
      <c r="C11" s="4">
        <v>15835</v>
      </c>
      <c r="D11" s="4">
        <v>2023</v>
      </c>
      <c r="E11" s="4" t="s">
        <v>32</v>
      </c>
      <c r="F11" s="4" t="s">
        <v>29</v>
      </c>
      <c r="G11" s="4" t="s">
        <v>16</v>
      </c>
      <c r="H11" s="4">
        <v>2500</v>
      </c>
      <c r="I11" s="23">
        <v>45107</v>
      </c>
      <c r="J11" s="4"/>
      <c r="K11" s="24"/>
    </row>
    <row r="12" spans="1:11" x14ac:dyDescent="0.25">
      <c r="A12" s="22">
        <f t="shared" si="0"/>
        <v>11</v>
      </c>
      <c r="B12" s="4" t="s">
        <v>11</v>
      </c>
      <c r="C12" s="4">
        <v>9136</v>
      </c>
      <c r="D12" s="4">
        <v>2022</v>
      </c>
      <c r="E12" s="4" t="s">
        <v>56</v>
      </c>
      <c r="F12" s="4" t="s">
        <v>21</v>
      </c>
      <c r="G12" s="4" t="s">
        <v>16</v>
      </c>
      <c r="H12" s="4">
        <v>10000</v>
      </c>
      <c r="I12" s="23">
        <v>45138</v>
      </c>
      <c r="J12" s="4"/>
      <c r="K12" s="24"/>
    </row>
    <row r="13" spans="1:11" x14ac:dyDescent="0.25">
      <c r="A13" s="22">
        <f t="shared" si="0"/>
        <v>12</v>
      </c>
      <c r="B13" s="4" t="s">
        <v>11</v>
      </c>
      <c r="C13" s="4">
        <v>17676</v>
      </c>
      <c r="D13" s="4">
        <v>2023</v>
      </c>
      <c r="E13" s="4" t="s">
        <v>56</v>
      </c>
      <c r="F13" s="4" t="s">
        <v>29</v>
      </c>
      <c r="G13" s="4" t="s">
        <v>16</v>
      </c>
      <c r="H13" s="4">
        <v>2500</v>
      </c>
      <c r="I13" s="23">
        <v>45138</v>
      </c>
      <c r="J13" s="4"/>
      <c r="K13" s="24"/>
    </row>
    <row r="14" spans="1:11" x14ac:dyDescent="0.25">
      <c r="A14" s="22">
        <f t="shared" si="0"/>
        <v>13</v>
      </c>
      <c r="B14" s="4" t="s">
        <v>11</v>
      </c>
      <c r="C14" s="4">
        <v>17882</v>
      </c>
      <c r="D14" s="4">
        <v>2023</v>
      </c>
      <c r="E14" s="4" t="s">
        <v>56</v>
      </c>
      <c r="F14" s="4" t="s">
        <v>29</v>
      </c>
      <c r="G14" s="4" t="s">
        <v>16</v>
      </c>
      <c r="H14" s="4">
        <v>2500</v>
      </c>
      <c r="I14" s="23">
        <v>45138</v>
      </c>
      <c r="J14" s="4"/>
      <c r="K14" s="24"/>
    </row>
    <row r="15" spans="1:11" x14ac:dyDescent="0.25">
      <c r="A15" s="22">
        <f t="shared" si="0"/>
        <v>14</v>
      </c>
      <c r="B15" s="4" t="s">
        <v>11</v>
      </c>
      <c r="C15" s="4">
        <v>17898</v>
      </c>
      <c r="D15" s="4">
        <v>2023</v>
      </c>
      <c r="E15" s="4" t="s">
        <v>56</v>
      </c>
      <c r="F15" s="4" t="s">
        <v>29</v>
      </c>
      <c r="G15" s="4" t="s">
        <v>16</v>
      </c>
      <c r="H15" s="4">
        <v>2500</v>
      </c>
      <c r="I15" s="23">
        <v>45138</v>
      </c>
      <c r="J15" s="4"/>
      <c r="K15" s="24"/>
    </row>
    <row r="16" spans="1:11" x14ac:dyDescent="0.25">
      <c r="A16" s="22">
        <f t="shared" si="0"/>
        <v>15</v>
      </c>
      <c r="B16" s="4" t="s">
        <v>11</v>
      </c>
      <c r="C16" s="4">
        <v>19164</v>
      </c>
      <c r="D16" s="4">
        <v>2023</v>
      </c>
      <c r="E16" s="4" t="s">
        <v>56</v>
      </c>
      <c r="F16" s="4" t="s">
        <v>29</v>
      </c>
      <c r="G16" s="4" t="s">
        <v>16</v>
      </c>
      <c r="H16" s="4">
        <v>2500</v>
      </c>
      <c r="I16" s="23">
        <v>45138</v>
      </c>
      <c r="J16" s="4"/>
      <c r="K16" s="24"/>
    </row>
    <row r="17" spans="1:11" x14ac:dyDescent="0.25">
      <c r="A17" s="28">
        <f t="shared" si="0"/>
        <v>16</v>
      </c>
      <c r="B17" s="25" t="s">
        <v>11</v>
      </c>
      <c r="C17" s="25">
        <v>19816</v>
      </c>
      <c r="D17" s="25">
        <v>2023</v>
      </c>
      <c r="E17" s="25" t="s">
        <v>56</v>
      </c>
      <c r="F17" s="25" t="s">
        <v>29</v>
      </c>
      <c r="G17" s="25" t="s">
        <v>16</v>
      </c>
      <c r="H17" s="25">
        <v>2500</v>
      </c>
      <c r="I17" s="26">
        <v>45138</v>
      </c>
      <c r="J17" s="25"/>
      <c r="K17" s="27"/>
    </row>
    <row r="18" spans="1:11" ht="15.75" thickBot="1" x14ac:dyDescent="0.3">
      <c r="A18" s="56" t="s">
        <v>65</v>
      </c>
      <c r="B18" s="57"/>
      <c r="C18" s="57"/>
      <c r="D18" s="57"/>
      <c r="E18" s="57"/>
      <c r="F18" s="57"/>
      <c r="G18" s="58"/>
      <c r="H18" s="36">
        <f>SUBTOTAL(109,Table1[AMOUNT])</f>
        <v>57500</v>
      </c>
      <c r="I18" s="37"/>
      <c r="J18" s="37"/>
      <c r="K18" s="38"/>
    </row>
  </sheetData>
  <mergeCells count="1">
    <mergeCell ref="A18:G18"/>
  </mergeCells>
  <pageMargins left="0.7" right="0.7" top="0.75" bottom="0.75" header="0.3" footer="0.3"/>
  <pageSetup paperSize="9" scale="88" orientation="landscape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"/>
  <sheetViews>
    <sheetView workbookViewId="0">
      <selection activeCell="H2" sqref="H2:H8"/>
    </sheetView>
  </sheetViews>
  <sheetFormatPr defaultRowHeight="15" x14ac:dyDescent="0.25"/>
  <cols>
    <col min="1" max="1" width="7.140625" customWidth="1"/>
    <col min="2" max="2" width="8.140625" customWidth="1"/>
    <col min="3" max="3" width="10.5703125" customWidth="1"/>
    <col min="4" max="4" width="7.7109375" customWidth="1"/>
    <col min="5" max="5" width="9.7109375" customWidth="1"/>
    <col min="6" max="6" width="23.5703125" bestFit="1" customWidth="1"/>
    <col min="7" max="7" width="15" bestFit="1" customWidth="1"/>
    <col min="8" max="8" width="12.5703125" customWidth="1"/>
    <col min="9" max="9" width="11.7109375" customWidth="1"/>
    <col min="10" max="10" width="23.7109375" bestFit="1" customWidth="1"/>
    <col min="11" max="11" width="44.42578125" bestFit="1" customWidth="1"/>
  </cols>
  <sheetData>
    <row r="1" spans="1:11" ht="15.75" thickBot="1" x14ac:dyDescent="0.3">
      <c r="A1" s="51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spans="1:11" x14ac:dyDescent="0.25">
      <c r="A2" s="29">
        <v>1</v>
      </c>
      <c r="B2" s="30" t="s">
        <v>11</v>
      </c>
      <c r="C2" s="30">
        <v>3579</v>
      </c>
      <c r="D2" s="30">
        <v>2008</v>
      </c>
      <c r="E2" s="30" t="s">
        <v>32</v>
      </c>
      <c r="F2" s="30" t="s">
        <v>28</v>
      </c>
      <c r="G2" s="30" t="s">
        <v>20</v>
      </c>
      <c r="H2" s="30">
        <v>5000</v>
      </c>
      <c r="I2" s="31">
        <v>45107</v>
      </c>
      <c r="J2" s="30"/>
      <c r="K2" s="32"/>
    </row>
    <row r="3" spans="1:11" x14ac:dyDescent="0.25">
      <c r="A3" s="22">
        <v>2</v>
      </c>
      <c r="B3" s="4" t="s">
        <v>11</v>
      </c>
      <c r="C3" s="4">
        <v>13736</v>
      </c>
      <c r="D3" s="4">
        <v>2023</v>
      </c>
      <c r="E3" s="4" t="s">
        <v>32</v>
      </c>
      <c r="F3" s="4" t="s">
        <v>29</v>
      </c>
      <c r="G3" s="4" t="s">
        <v>20</v>
      </c>
      <c r="H3" s="4">
        <v>2500</v>
      </c>
      <c r="I3" s="23">
        <v>45107</v>
      </c>
      <c r="J3" s="4"/>
      <c r="K3" s="24"/>
    </row>
    <row r="4" spans="1:11" x14ac:dyDescent="0.25">
      <c r="A4" s="22">
        <v>3</v>
      </c>
      <c r="B4" s="4" t="s">
        <v>11</v>
      </c>
      <c r="C4" s="4">
        <v>13740</v>
      </c>
      <c r="D4" s="4">
        <v>2023</v>
      </c>
      <c r="E4" s="4" t="s">
        <v>32</v>
      </c>
      <c r="F4" s="4" t="s">
        <v>29</v>
      </c>
      <c r="G4" s="4" t="s">
        <v>20</v>
      </c>
      <c r="H4" s="4">
        <v>2500</v>
      </c>
      <c r="I4" s="23">
        <v>45107</v>
      </c>
      <c r="J4" s="4"/>
      <c r="K4" s="24"/>
    </row>
    <row r="5" spans="1:11" x14ac:dyDescent="0.25">
      <c r="A5" s="22">
        <v>4</v>
      </c>
      <c r="B5" s="4" t="s">
        <v>11</v>
      </c>
      <c r="C5" s="4">
        <v>14192</v>
      </c>
      <c r="D5" s="4">
        <v>2023</v>
      </c>
      <c r="E5" s="4" t="s">
        <v>32</v>
      </c>
      <c r="F5" s="4" t="s">
        <v>29</v>
      </c>
      <c r="G5" s="4" t="s">
        <v>20</v>
      </c>
      <c r="H5" s="4">
        <v>2500</v>
      </c>
      <c r="I5" s="23">
        <v>45107</v>
      </c>
      <c r="J5" s="4"/>
      <c r="K5" s="24"/>
    </row>
    <row r="6" spans="1:11" x14ac:dyDescent="0.25">
      <c r="A6" s="22">
        <v>5</v>
      </c>
      <c r="B6" s="4" t="s">
        <v>11</v>
      </c>
      <c r="C6" s="4">
        <v>14632</v>
      </c>
      <c r="D6" s="4">
        <v>2023</v>
      </c>
      <c r="E6" s="4" t="s">
        <v>32</v>
      </c>
      <c r="F6" s="4" t="s">
        <v>29</v>
      </c>
      <c r="G6" s="4" t="s">
        <v>20</v>
      </c>
      <c r="H6" s="4">
        <v>2500</v>
      </c>
      <c r="I6" s="23">
        <v>45107</v>
      </c>
      <c r="J6" s="4"/>
      <c r="K6" s="24"/>
    </row>
    <row r="7" spans="1:11" x14ac:dyDescent="0.25">
      <c r="A7" s="22">
        <v>6</v>
      </c>
      <c r="B7" s="4" t="s">
        <v>11</v>
      </c>
      <c r="C7" s="4">
        <v>14808</v>
      </c>
      <c r="D7" s="4">
        <v>2023</v>
      </c>
      <c r="E7" s="4" t="s">
        <v>32</v>
      </c>
      <c r="F7" s="4" t="s">
        <v>29</v>
      </c>
      <c r="G7" s="4" t="s">
        <v>20</v>
      </c>
      <c r="H7" s="4">
        <v>2500</v>
      </c>
      <c r="I7" s="23">
        <v>45107</v>
      </c>
      <c r="J7" s="4"/>
      <c r="K7" s="24"/>
    </row>
    <row r="8" spans="1:11" ht="15.75" thickBot="1" x14ac:dyDescent="0.3">
      <c r="A8" s="28">
        <v>7</v>
      </c>
      <c r="B8" s="25" t="s">
        <v>31</v>
      </c>
      <c r="C8" s="25">
        <v>25986</v>
      </c>
      <c r="D8" s="25">
        <v>2016</v>
      </c>
      <c r="E8" s="25" t="s">
        <v>56</v>
      </c>
      <c r="F8" s="25" t="s">
        <v>21</v>
      </c>
      <c r="G8" s="25" t="s">
        <v>20</v>
      </c>
      <c r="H8" s="25">
        <v>10000</v>
      </c>
      <c r="I8" s="26">
        <v>45138</v>
      </c>
      <c r="J8" s="25"/>
      <c r="K8" s="27"/>
    </row>
    <row r="9" spans="1:11" ht="15.75" thickBot="1" x14ac:dyDescent="0.3">
      <c r="A9" s="59" t="s">
        <v>65</v>
      </c>
      <c r="B9" s="60"/>
      <c r="C9" s="60"/>
      <c r="D9" s="60"/>
      <c r="E9" s="60"/>
      <c r="F9" s="60"/>
      <c r="G9" s="61"/>
      <c r="H9" s="39">
        <f>SUBTOTAL(109,Table19[AMOUNT])</f>
        <v>27500</v>
      </c>
      <c r="I9" s="40"/>
      <c r="J9" s="40"/>
      <c r="K9" s="41"/>
    </row>
  </sheetData>
  <mergeCells count="1">
    <mergeCell ref="A9:G9"/>
  </mergeCells>
  <pageMargins left="0.7" right="0.7" top="0.75" bottom="0.75" header="0.3" footer="0.3"/>
  <pageSetup paperSize="9" scale="75" orientation="landscape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"/>
  <sheetViews>
    <sheetView workbookViewId="0">
      <selection activeCell="H14" sqref="H14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15.425781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51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spans="1:11" x14ac:dyDescent="0.25">
      <c r="A2" s="29">
        <v>1</v>
      </c>
      <c r="B2" s="30" t="s">
        <v>11</v>
      </c>
      <c r="C2" s="30">
        <v>2016</v>
      </c>
      <c r="D2" s="30">
        <v>2023</v>
      </c>
      <c r="E2" s="30" t="s">
        <v>32</v>
      </c>
      <c r="F2" s="30" t="s">
        <v>29</v>
      </c>
      <c r="G2" s="30" t="s">
        <v>12</v>
      </c>
      <c r="H2" s="30">
        <v>2500</v>
      </c>
      <c r="I2" s="31">
        <v>45107</v>
      </c>
      <c r="J2" s="30"/>
      <c r="K2" s="32"/>
    </row>
    <row r="3" spans="1:11" x14ac:dyDescent="0.25">
      <c r="A3" s="22">
        <f>A2+1</f>
        <v>2</v>
      </c>
      <c r="B3" s="4" t="s">
        <v>11</v>
      </c>
      <c r="C3" s="4">
        <v>7505</v>
      </c>
      <c r="D3" s="4">
        <v>2023</v>
      </c>
      <c r="E3" s="4" t="s">
        <v>32</v>
      </c>
      <c r="F3" s="4" t="s">
        <v>29</v>
      </c>
      <c r="G3" s="4" t="s">
        <v>12</v>
      </c>
      <c r="H3" s="4">
        <v>2500</v>
      </c>
      <c r="I3" s="23">
        <v>45107</v>
      </c>
      <c r="J3" s="4"/>
      <c r="K3" s="24"/>
    </row>
    <row r="4" spans="1:11" x14ac:dyDescent="0.25">
      <c r="A4" s="22">
        <f t="shared" ref="A4:A10" si="0">A3+1</f>
        <v>3</v>
      </c>
      <c r="B4" s="4" t="s">
        <v>11</v>
      </c>
      <c r="C4" s="4">
        <v>14981</v>
      </c>
      <c r="D4" s="4">
        <v>2023</v>
      </c>
      <c r="E4" s="4" t="s">
        <v>32</v>
      </c>
      <c r="F4" s="4" t="s">
        <v>29</v>
      </c>
      <c r="G4" s="4" t="s">
        <v>12</v>
      </c>
      <c r="H4" s="4">
        <v>2500</v>
      </c>
      <c r="I4" s="23">
        <v>45107</v>
      </c>
      <c r="J4" s="4"/>
      <c r="K4" s="24"/>
    </row>
    <row r="5" spans="1:11" x14ac:dyDescent="0.25">
      <c r="A5" s="22">
        <f t="shared" si="0"/>
        <v>4</v>
      </c>
      <c r="B5" s="4" t="s">
        <v>11</v>
      </c>
      <c r="C5" s="4">
        <v>44214</v>
      </c>
      <c r="D5" s="4">
        <v>2016</v>
      </c>
      <c r="E5" s="4" t="s">
        <v>32</v>
      </c>
      <c r="F5" s="4" t="s">
        <v>28</v>
      </c>
      <c r="G5" s="4" t="s">
        <v>12</v>
      </c>
      <c r="H5" s="4">
        <v>5000</v>
      </c>
      <c r="I5" s="23">
        <v>45107</v>
      </c>
      <c r="J5" s="4"/>
      <c r="K5" s="24"/>
    </row>
    <row r="6" spans="1:11" x14ac:dyDescent="0.25">
      <c r="A6" s="22">
        <f t="shared" si="0"/>
        <v>5</v>
      </c>
      <c r="B6" s="4" t="s">
        <v>37</v>
      </c>
      <c r="C6" s="4">
        <v>178</v>
      </c>
      <c r="D6" s="4">
        <v>2018</v>
      </c>
      <c r="E6" s="4" t="s">
        <v>56</v>
      </c>
      <c r="F6" s="4" t="s">
        <v>28</v>
      </c>
      <c r="G6" s="4" t="s">
        <v>12</v>
      </c>
      <c r="H6" s="4">
        <v>5000</v>
      </c>
      <c r="I6" s="23">
        <v>45138</v>
      </c>
      <c r="J6" s="4"/>
      <c r="K6" s="24"/>
    </row>
    <row r="7" spans="1:11" x14ac:dyDescent="0.25">
      <c r="A7" s="22">
        <f t="shared" si="0"/>
        <v>6</v>
      </c>
      <c r="B7" s="4" t="s">
        <v>11</v>
      </c>
      <c r="C7" s="4">
        <v>16061</v>
      </c>
      <c r="D7" s="4">
        <v>2023</v>
      </c>
      <c r="E7" s="4" t="s">
        <v>56</v>
      </c>
      <c r="F7" s="4" t="s">
        <v>21</v>
      </c>
      <c r="G7" s="4" t="s">
        <v>12</v>
      </c>
      <c r="H7" s="4">
        <v>10000</v>
      </c>
      <c r="I7" s="23">
        <v>45138</v>
      </c>
      <c r="J7" s="4"/>
      <c r="K7" s="24"/>
    </row>
    <row r="8" spans="1:11" x14ac:dyDescent="0.25">
      <c r="A8" s="22">
        <f t="shared" si="0"/>
        <v>7</v>
      </c>
      <c r="B8" s="4" t="s">
        <v>11</v>
      </c>
      <c r="C8" s="4">
        <v>17583</v>
      </c>
      <c r="D8" s="4">
        <v>2023</v>
      </c>
      <c r="E8" s="4" t="s">
        <v>56</v>
      </c>
      <c r="F8" s="4" t="s">
        <v>29</v>
      </c>
      <c r="G8" s="4" t="s">
        <v>12</v>
      </c>
      <c r="H8" s="4">
        <v>2500</v>
      </c>
      <c r="I8" s="23">
        <v>45138</v>
      </c>
      <c r="J8" s="4"/>
      <c r="K8" s="24"/>
    </row>
    <row r="9" spans="1:11" x14ac:dyDescent="0.25">
      <c r="A9" s="22">
        <f t="shared" si="0"/>
        <v>8</v>
      </c>
      <c r="B9" s="4" t="s">
        <v>11</v>
      </c>
      <c r="C9" s="4">
        <v>19607</v>
      </c>
      <c r="D9" s="4">
        <v>2023</v>
      </c>
      <c r="E9" s="4" t="s">
        <v>56</v>
      </c>
      <c r="F9" s="4" t="s">
        <v>29</v>
      </c>
      <c r="G9" s="4" t="s">
        <v>12</v>
      </c>
      <c r="H9" s="4">
        <v>2500</v>
      </c>
      <c r="I9" s="23">
        <v>45138</v>
      </c>
      <c r="J9" s="4"/>
      <c r="K9" s="24"/>
    </row>
    <row r="10" spans="1:11" ht="15.75" thickBot="1" x14ac:dyDescent="0.3">
      <c r="A10" s="22">
        <f t="shared" si="0"/>
        <v>9</v>
      </c>
      <c r="B10" s="25" t="s">
        <v>11</v>
      </c>
      <c r="C10" s="25">
        <v>20020</v>
      </c>
      <c r="D10" s="25">
        <v>2023</v>
      </c>
      <c r="E10" s="25" t="s">
        <v>56</v>
      </c>
      <c r="F10" s="25" t="s">
        <v>29</v>
      </c>
      <c r="G10" s="25" t="s">
        <v>12</v>
      </c>
      <c r="H10" s="25">
        <v>2500</v>
      </c>
      <c r="I10" s="26">
        <v>45138</v>
      </c>
      <c r="J10" s="25"/>
      <c r="K10" s="27"/>
    </row>
    <row r="11" spans="1:11" ht="15.75" thickBot="1" x14ac:dyDescent="0.3">
      <c r="A11" s="59" t="s">
        <v>65</v>
      </c>
      <c r="B11" s="60"/>
      <c r="C11" s="60"/>
      <c r="D11" s="60"/>
      <c r="E11" s="60"/>
      <c r="F11" s="60"/>
      <c r="G11" s="61"/>
      <c r="H11" s="39">
        <f>SUBTOTAL(109,Table20[AMOUNT])</f>
        <v>35000</v>
      </c>
      <c r="I11" s="40"/>
      <c r="J11" s="40"/>
      <c r="K11" s="41"/>
    </row>
  </sheetData>
  <mergeCells count="1">
    <mergeCell ref="A11:G11"/>
  </mergeCells>
  <pageMargins left="0.7" right="0.7" top="0.75" bottom="0.75" header="0.3" footer="0.3"/>
  <pageSetup paperSize="9" scale="87" orientation="landscape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"/>
  <sheetViews>
    <sheetView workbookViewId="0">
      <selection activeCell="I14" sqref="I14"/>
    </sheetView>
  </sheetViews>
  <sheetFormatPr defaultRowHeight="15" x14ac:dyDescent="0.25"/>
  <cols>
    <col min="1" max="1" width="5.42578125" bestFit="1" customWidth="1"/>
    <col min="2" max="2" width="6.28515625" bestFit="1" customWidth="1"/>
    <col min="3" max="3" width="17.85546875" bestFit="1" customWidth="1"/>
    <col min="4" max="4" width="5.5703125" bestFit="1" customWidth="1"/>
    <col min="5" max="5" width="8" bestFit="1" customWidth="1"/>
    <col min="6" max="6" width="23.5703125" bestFit="1" customWidth="1"/>
    <col min="7" max="7" width="8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51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spans="1:11" x14ac:dyDescent="0.25">
      <c r="A2" s="29">
        <v>1</v>
      </c>
      <c r="B2" s="30" t="s">
        <v>11</v>
      </c>
      <c r="C2" s="30">
        <v>33304</v>
      </c>
      <c r="D2" s="30">
        <v>2011</v>
      </c>
      <c r="E2" s="30" t="s">
        <v>32</v>
      </c>
      <c r="F2" s="30" t="s">
        <v>28</v>
      </c>
      <c r="G2" s="30" t="s">
        <v>24</v>
      </c>
      <c r="H2" s="30">
        <v>5000</v>
      </c>
      <c r="I2" s="31">
        <v>45107</v>
      </c>
      <c r="J2" s="30"/>
      <c r="K2" s="32"/>
    </row>
    <row r="3" spans="1:11" x14ac:dyDescent="0.25">
      <c r="A3" s="22">
        <f>A2+1</f>
        <v>2</v>
      </c>
      <c r="B3" s="4" t="s">
        <v>11</v>
      </c>
      <c r="C3" s="4">
        <v>14674</v>
      </c>
      <c r="D3" s="4">
        <v>2023</v>
      </c>
      <c r="E3" s="4" t="s">
        <v>32</v>
      </c>
      <c r="F3" s="4" t="s">
        <v>29</v>
      </c>
      <c r="G3" s="4" t="s">
        <v>24</v>
      </c>
      <c r="H3" s="4">
        <v>2500</v>
      </c>
      <c r="I3" s="23">
        <v>45107</v>
      </c>
      <c r="J3" s="4"/>
      <c r="K3" s="24"/>
    </row>
    <row r="4" spans="1:11" x14ac:dyDescent="0.25">
      <c r="A4" s="22">
        <f t="shared" ref="A4:A9" si="0">A3+1</f>
        <v>3</v>
      </c>
      <c r="B4" s="4" t="s">
        <v>11</v>
      </c>
      <c r="C4" s="4">
        <v>22245</v>
      </c>
      <c r="D4" s="4">
        <v>2014</v>
      </c>
      <c r="E4" s="4" t="s">
        <v>56</v>
      </c>
      <c r="F4" s="4" t="s">
        <v>28</v>
      </c>
      <c r="G4" s="4" t="s">
        <v>24</v>
      </c>
      <c r="H4" s="4">
        <v>5000</v>
      </c>
      <c r="I4" s="23">
        <v>45138</v>
      </c>
      <c r="J4" s="4"/>
      <c r="K4" s="24"/>
    </row>
    <row r="5" spans="1:11" x14ac:dyDescent="0.25">
      <c r="A5" s="22">
        <f t="shared" si="0"/>
        <v>4</v>
      </c>
      <c r="B5" s="4" t="s">
        <v>11</v>
      </c>
      <c r="C5" s="4">
        <v>22283</v>
      </c>
      <c r="D5" s="4">
        <v>2021</v>
      </c>
      <c r="E5" s="4" t="s">
        <v>56</v>
      </c>
      <c r="F5" s="4" t="s">
        <v>29</v>
      </c>
      <c r="G5" s="4" t="s">
        <v>24</v>
      </c>
      <c r="H5" s="4">
        <v>2500</v>
      </c>
      <c r="I5" s="23">
        <v>45138</v>
      </c>
      <c r="J5" s="4"/>
      <c r="K5" s="24"/>
    </row>
    <row r="6" spans="1:11" x14ac:dyDescent="0.25">
      <c r="A6" s="22">
        <f t="shared" si="0"/>
        <v>5</v>
      </c>
      <c r="B6" s="4" t="s">
        <v>11</v>
      </c>
      <c r="C6" s="4">
        <v>23530</v>
      </c>
      <c r="D6" s="4">
        <v>2021</v>
      </c>
      <c r="E6" s="4" t="s">
        <v>56</v>
      </c>
      <c r="F6" s="4" t="s">
        <v>29</v>
      </c>
      <c r="G6" s="4" t="s">
        <v>24</v>
      </c>
      <c r="H6" s="4">
        <v>2500</v>
      </c>
      <c r="I6" s="23">
        <v>45138</v>
      </c>
      <c r="J6" s="4"/>
      <c r="K6" s="24"/>
    </row>
    <row r="7" spans="1:11" x14ac:dyDescent="0.25">
      <c r="A7" s="22">
        <f t="shared" si="0"/>
        <v>6</v>
      </c>
      <c r="B7" s="4" t="s">
        <v>11</v>
      </c>
      <c r="C7" s="4">
        <v>17238</v>
      </c>
      <c r="D7" s="4">
        <v>2023</v>
      </c>
      <c r="E7" s="4" t="s">
        <v>56</v>
      </c>
      <c r="F7" s="4" t="s">
        <v>29</v>
      </c>
      <c r="G7" s="4" t="s">
        <v>24</v>
      </c>
      <c r="H7" s="4">
        <v>2500</v>
      </c>
      <c r="I7" s="23">
        <v>45138</v>
      </c>
      <c r="J7" s="4"/>
      <c r="K7" s="24"/>
    </row>
    <row r="8" spans="1:11" x14ac:dyDescent="0.25">
      <c r="A8" s="22">
        <f t="shared" si="0"/>
        <v>7</v>
      </c>
      <c r="B8" s="4" t="s">
        <v>11</v>
      </c>
      <c r="C8" s="4">
        <v>19313</v>
      </c>
      <c r="D8" s="4">
        <v>2023</v>
      </c>
      <c r="E8" s="4" t="s">
        <v>56</v>
      </c>
      <c r="F8" s="4" t="s">
        <v>29</v>
      </c>
      <c r="G8" s="4" t="s">
        <v>24</v>
      </c>
      <c r="H8" s="4">
        <v>2500</v>
      </c>
      <c r="I8" s="23">
        <v>45138</v>
      </c>
      <c r="J8" s="4"/>
      <c r="K8" s="24"/>
    </row>
    <row r="9" spans="1:11" ht="15.75" thickBot="1" x14ac:dyDescent="0.3">
      <c r="A9" s="22">
        <f t="shared" si="0"/>
        <v>8</v>
      </c>
      <c r="B9" s="25" t="s">
        <v>51</v>
      </c>
      <c r="C9" s="25" t="s">
        <v>53</v>
      </c>
      <c r="D9" s="25"/>
      <c r="E9" s="25" t="s">
        <v>44</v>
      </c>
      <c r="F9" s="25" t="s">
        <v>51</v>
      </c>
      <c r="G9" s="25" t="s">
        <v>24</v>
      </c>
      <c r="H9" s="25">
        <v>2000</v>
      </c>
      <c r="I9" s="26">
        <v>45107</v>
      </c>
      <c r="J9" s="25"/>
      <c r="K9" s="27"/>
    </row>
    <row r="10" spans="1:11" ht="15.75" thickBot="1" x14ac:dyDescent="0.3">
      <c r="A10" s="59" t="s">
        <v>65</v>
      </c>
      <c r="B10" s="60"/>
      <c r="C10" s="60"/>
      <c r="D10" s="60"/>
      <c r="E10" s="60"/>
      <c r="F10" s="60"/>
      <c r="G10" s="61"/>
      <c r="H10" s="39">
        <f>SUBTOTAL(109,Table21[AMOUNT])</f>
        <v>24500</v>
      </c>
      <c r="I10" s="40"/>
      <c r="J10" s="40"/>
      <c r="K10" s="41"/>
    </row>
  </sheetData>
  <mergeCells count="1">
    <mergeCell ref="A10:G10"/>
  </mergeCells>
  <pageMargins left="0.7" right="0.7" top="0.75" bottom="0.75" header="0.3" footer="0.3"/>
  <pageSetup paperSize="9" scale="85" orientation="landscape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"/>
  <sheetViews>
    <sheetView workbookViewId="0">
      <selection activeCell="I16" sqref="I16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10.140625" bestFit="1" customWidth="1"/>
    <col min="7" max="7" width="9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51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spans="1:11" x14ac:dyDescent="0.25">
      <c r="A2" s="29">
        <v>1</v>
      </c>
      <c r="B2" s="30" t="s">
        <v>11</v>
      </c>
      <c r="C2" s="30">
        <v>20732</v>
      </c>
      <c r="D2" s="30">
        <v>2007</v>
      </c>
      <c r="E2" s="30" t="s">
        <v>32</v>
      </c>
      <c r="F2" s="30" t="s">
        <v>28</v>
      </c>
      <c r="G2" s="30" t="s">
        <v>30</v>
      </c>
      <c r="H2" s="30">
        <v>5000</v>
      </c>
      <c r="I2" s="31">
        <v>45107</v>
      </c>
      <c r="J2" s="30"/>
      <c r="K2" s="32"/>
    </row>
    <row r="3" spans="1:11" x14ac:dyDescent="0.25">
      <c r="A3" s="22">
        <v>2</v>
      </c>
      <c r="B3" s="4" t="s">
        <v>11</v>
      </c>
      <c r="C3" s="4">
        <v>39436</v>
      </c>
      <c r="D3" s="4">
        <v>2012</v>
      </c>
      <c r="E3" s="4" t="s">
        <v>32</v>
      </c>
      <c r="F3" s="4" t="s">
        <v>28</v>
      </c>
      <c r="G3" s="4" t="s">
        <v>30</v>
      </c>
      <c r="H3" s="4">
        <v>5000</v>
      </c>
      <c r="I3" s="23">
        <v>45107</v>
      </c>
      <c r="J3" s="4"/>
      <c r="K3" s="24"/>
    </row>
    <row r="4" spans="1:11" x14ac:dyDescent="0.25">
      <c r="A4" s="22">
        <v>3</v>
      </c>
      <c r="B4" s="4" t="s">
        <v>23</v>
      </c>
      <c r="C4" s="4">
        <v>1531</v>
      </c>
      <c r="D4" s="4">
        <v>2021</v>
      </c>
      <c r="E4" s="4" t="s">
        <v>32</v>
      </c>
      <c r="F4" s="4" t="s">
        <v>28</v>
      </c>
      <c r="G4" s="4" t="s">
        <v>30</v>
      </c>
      <c r="H4" s="4">
        <v>5000</v>
      </c>
      <c r="I4" s="23">
        <v>45107</v>
      </c>
      <c r="J4" s="4"/>
      <c r="K4" s="24"/>
    </row>
    <row r="5" spans="1:11" x14ac:dyDescent="0.25">
      <c r="A5" s="22">
        <v>4</v>
      </c>
      <c r="B5" s="4" t="s">
        <v>39</v>
      </c>
      <c r="C5" s="4">
        <v>913</v>
      </c>
      <c r="D5" s="4">
        <v>2023</v>
      </c>
      <c r="E5" s="4" t="s">
        <v>32</v>
      </c>
      <c r="F5" s="4" t="s">
        <v>21</v>
      </c>
      <c r="G5" s="4" t="s">
        <v>30</v>
      </c>
      <c r="H5" s="4">
        <v>10000</v>
      </c>
      <c r="I5" s="23">
        <v>45107</v>
      </c>
      <c r="J5" s="4"/>
      <c r="K5" s="24"/>
    </row>
    <row r="6" spans="1:11" x14ac:dyDescent="0.25">
      <c r="A6" s="22">
        <v>5</v>
      </c>
      <c r="B6" s="4" t="s">
        <v>38</v>
      </c>
      <c r="C6" s="4">
        <v>8729</v>
      </c>
      <c r="D6" s="4">
        <v>2023</v>
      </c>
      <c r="E6" s="4" t="s">
        <v>32</v>
      </c>
      <c r="F6" s="4" t="s">
        <v>21</v>
      </c>
      <c r="G6" s="4" t="s">
        <v>30</v>
      </c>
      <c r="H6" s="4">
        <v>10000</v>
      </c>
      <c r="I6" s="23">
        <v>45107</v>
      </c>
      <c r="J6" s="4"/>
      <c r="K6" s="24"/>
    </row>
    <row r="7" spans="1:11" ht="15.75" thickBot="1" x14ac:dyDescent="0.3">
      <c r="A7" s="28">
        <v>6</v>
      </c>
      <c r="B7" s="25" t="s">
        <v>11</v>
      </c>
      <c r="C7" s="25">
        <v>11987</v>
      </c>
      <c r="D7" s="25">
        <v>2014</v>
      </c>
      <c r="E7" s="25" t="s">
        <v>56</v>
      </c>
      <c r="F7" s="25" t="s">
        <v>28</v>
      </c>
      <c r="G7" s="25" t="s">
        <v>30</v>
      </c>
      <c r="H7" s="25">
        <v>5000</v>
      </c>
      <c r="I7" s="26">
        <v>45138</v>
      </c>
      <c r="J7" s="25"/>
      <c r="K7" s="27"/>
    </row>
    <row r="8" spans="1:11" ht="15.75" thickBot="1" x14ac:dyDescent="0.3">
      <c r="A8" s="59" t="s">
        <v>65</v>
      </c>
      <c r="B8" s="60"/>
      <c r="C8" s="60"/>
      <c r="D8" s="60"/>
      <c r="E8" s="60"/>
      <c r="F8" s="60"/>
      <c r="G8" s="61"/>
      <c r="H8" s="39">
        <f>SUBTOTAL(109,Table22[AMOUNT])</f>
        <v>40000</v>
      </c>
      <c r="I8" s="40"/>
      <c r="J8" s="40"/>
      <c r="K8" s="41"/>
    </row>
  </sheetData>
  <mergeCells count="1">
    <mergeCell ref="A8:G8"/>
  </mergeCells>
  <pageMargins left="0.7" right="0.7" top="0.75" bottom="0.75" header="0.3" footer="0.3"/>
  <pageSetup paperSize="9" scale="99" orientation="landscape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"/>
  <sheetViews>
    <sheetView workbookViewId="0">
      <selection activeCell="G7" sqref="G7"/>
    </sheetView>
  </sheetViews>
  <sheetFormatPr defaultRowHeight="15" x14ac:dyDescent="0.25"/>
  <cols>
    <col min="1" max="1" width="10" bestFit="1" customWidth="1"/>
    <col min="2" max="2" width="10.42578125" bestFit="1" customWidth="1"/>
    <col min="3" max="3" width="20.7109375" bestFit="1" customWidth="1"/>
    <col min="4" max="4" width="9" customWidth="1"/>
    <col min="5" max="5" width="9.85546875" customWidth="1"/>
    <col min="6" max="6" width="12.42578125" customWidth="1"/>
    <col min="7" max="7" width="12" customWidth="1"/>
    <col min="8" max="8" width="10.7109375" customWidth="1"/>
    <col min="9" max="9" width="12.7109375" customWidth="1"/>
    <col min="10" max="10" width="23.7109375" bestFit="1" customWidth="1"/>
    <col min="11" max="11" width="44.42578125" bestFit="1" customWidth="1"/>
  </cols>
  <sheetData>
    <row r="1" spans="1:11" ht="15.75" thickBot="1" x14ac:dyDescent="0.3">
      <c r="A1" s="51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spans="1:11" x14ac:dyDescent="0.25">
      <c r="A2" s="29">
        <v>1</v>
      </c>
      <c r="B2" s="30" t="s">
        <v>11</v>
      </c>
      <c r="C2" s="30">
        <v>1612</v>
      </c>
      <c r="D2" s="30">
        <v>2018</v>
      </c>
      <c r="E2" s="30" t="s">
        <v>56</v>
      </c>
      <c r="F2" s="30" t="s">
        <v>21</v>
      </c>
      <c r="G2" s="30" t="s">
        <v>58</v>
      </c>
      <c r="H2" s="30">
        <v>10000</v>
      </c>
      <c r="I2" s="31">
        <v>45138</v>
      </c>
      <c r="J2" s="30"/>
      <c r="K2" s="32"/>
    </row>
    <row r="3" spans="1:11" ht="15.75" thickBot="1" x14ac:dyDescent="0.3">
      <c r="A3" s="28">
        <v>2</v>
      </c>
      <c r="B3" s="25" t="s">
        <v>46</v>
      </c>
      <c r="C3" s="25" t="s">
        <v>60</v>
      </c>
      <c r="D3" s="25"/>
      <c r="E3" s="25" t="s">
        <v>44</v>
      </c>
      <c r="F3" s="25" t="s">
        <v>46</v>
      </c>
      <c r="G3" s="25" t="s">
        <v>58</v>
      </c>
      <c r="H3" s="25">
        <v>10000</v>
      </c>
      <c r="I3" s="26">
        <v>45138</v>
      </c>
      <c r="J3" s="25"/>
      <c r="K3" s="27"/>
    </row>
    <row r="4" spans="1:11" ht="15.75" thickBot="1" x14ac:dyDescent="0.3">
      <c r="A4" s="59" t="s">
        <v>65</v>
      </c>
      <c r="B4" s="60"/>
      <c r="C4" s="60"/>
      <c r="D4" s="60"/>
      <c r="E4" s="60"/>
      <c r="F4" s="60"/>
      <c r="G4" s="61"/>
      <c r="H4" s="39">
        <f>SUBTOTAL(109,Table23[AMOUNT])</f>
        <v>20000</v>
      </c>
      <c r="I4" s="40"/>
      <c r="J4" s="40"/>
      <c r="K4" s="41"/>
    </row>
  </sheetData>
  <mergeCells count="1">
    <mergeCell ref="A4:G4"/>
  </mergeCells>
  <pageMargins left="0.7" right="0.7" top="0.75" bottom="0.75" header="0.3" footer="0.3"/>
  <pageSetup paperSize="9" scale="74" orientation="landscape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"/>
  <sheetViews>
    <sheetView workbookViewId="0">
      <selection activeCell="H11" sqref="H11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6" width="23.5703125" bestFit="1" customWidth="1"/>
    <col min="7" max="7" width="8.8554687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51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 t="s">
        <v>10</v>
      </c>
    </row>
    <row r="2" spans="1:11" x14ac:dyDescent="0.25">
      <c r="A2" s="29">
        <v>1</v>
      </c>
      <c r="B2" s="30" t="s">
        <v>11</v>
      </c>
      <c r="C2" s="30">
        <v>6423</v>
      </c>
      <c r="D2" s="30">
        <v>2023</v>
      </c>
      <c r="E2" s="30" t="s">
        <v>32</v>
      </c>
      <c r="F2" s="30" t="s">
        <v>21</v>
      </c>
      <c r="G2" s="30" t="s">
        <v>43</v>
      </c>
      <c r="H2" s="30">
        <v>10000</v>
      </c>
      <c r="I2" s="31">
        <v>45107</v>
      </c>
      <c r="J2" s="30"/>
      <c r="K2" s="32"/>
    </row>
    <row r="3" spans="1:11" x14ac:dyDescent="0.25">
      <c r="A3" s="22">
        <v>2</v>
      </c>
      <c r="B3" s="4" t="s">
        <v>23</v>
      </c>
      <c r="C3" s="4">
        <v>751</v>
      </c>
      <c r="D3" s="4">
        <v>2011</v>
      </c>
      <c r="E3" s="4" t="s">
        <v>56</v>
      </c>
      <c r="F3" s="4" t="s">
        <v>28</v>
      </c>
      <c r="G3" s="4" t="s">
        <v>43</v>
      </c>
      <c r="H3" s="4">
        <v>5000</v>
      </c>
      <c r="I3" s="23">
        <v>45138</v>
      </c>
      <c r="J3" s="4"/>
      <c r="K3" s="24"/>
    </row>
    <row r="4" spans="1:11" x14ac:dyDescent="0.25">
      <c r="A4" s="22">
        <v>3</v>
      </c>
      <c r="B4" s="4" t="s">
        <v>11</v>
      </c>
      <c r="C4" s="4">
        <v>35789</v>
      </c>
      <c r="D4" s="4">
        <v>2012</v>
      </c>
      <c r="E4" s="4" t="s">
        <v>56</v>
      </c>
      <c r="F4" s="4" t="s">
        <v>28</v>
      </c>
      <c r="G4" s="4" t="s">
        <v>43</v>
      </c>
      <c r="H4" s="4">
        <v>5000</v>
      </c>
      <c r="I4" s="23">
        <v>45138</v>
      </c>
      <c r="J4" s="4"/>
      <c r="K4" s="24"/>
    </row>
    <row r="5" spans="1:11" x14ac:dyDescent="0.25">
      <c r="A5" s="22">
        <v>4</v>
      </c>
      <c r="B5" s="4" t="s">
        <v>11</v>
      </c>
      <c r="C5" s="4">
        <v>5945</v>
      </c>
      <c r="D5" s="4">
        <v>2014</v>
      </c>
      <c r="E5" s="4" t="s">
        <v>56</v>
      </c>
      <c r="F5" s="4" t="s">
        <v>28</v>
      </c>
      <c r="G5" s="4" t="s">
        <v>43</v>
      </c>
      <c r="H5" s="4">
        <v>5000</v>
      </c>
      <c r="I5" s="23">
        <v>45138</v>
      </c>
      <c r="J5" s="4"/>
      <c r="K5" s="24"/>
    </row>
    <row r="6" spans="1:11" ht="15.75" thickBot="1" x14ac:dyDescent="0.3">
      <c r="A6" s="28">
        <v>5</v>
      </c>
      <c r="B6" s="25" t="s">
        <v>11</v>
      </c>
      <c r="C6" s="25">
        <v>19156</v>
      </c>
      <c r="D6" s="25">
        <v>2023</v>
      </c>
      <c r="E6" s="25" t="s">
        <v>56</v>
      </c>
      <c r="F6" s="25" t="s">
        <v>29</v>
      </c>
      <c r="G6" s="25" t="s">
        <v>43</v>
      </c>
      <c r="H6" s="25">
        <v>2500</v>
      </c>
      <c r="I6" s="26">
        <v>45138</v>
      </c>
      <c r="J6" s="25"/>
      <c r="K6" s="27"/>
    </row>
    <row r="7" spans="1:11" ht="15.75" thickBot="1" x14ac:dyDescent="0.3">
      <c r="A7" s="59" t="s">
        <v>65</v>
      </c>
      <c r="B7" s="60"/>
      <c r="C7" s="60"/>
      <c r="D7" s="60"/>
      <c r="E7" s="60"/>
      <c r="F7" s="60"/>
      <c r="G7" s="61"/>
      <c r="H7" s="39">
        <f>SUBTOTAL(109,Table24[AMOUNT])</f>
        <v>27500</v>
      </c>
      <c r="I7" s="40"/>
      <c r="J7" s="40"/>
      <c r="K7" s="41"/>
    </row>
  </sheetData>
  <mergeCells count="1">
    <mergeCell ref="A7:G7"/>
  </mergeCells>
  <pageMargins left="0.7" right="0.7" top="0.75" bottom="0.75" header="0.3" footer="0.3"/>
  <pageSetup paperSize="9" scale="91" orientation="landscape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topLeftCell="A10" workbookViewId="0">
      <selection activeCell="K23" sqref="K23"/>
    </sheetView>
  </sheetViews>
  <sheetFormatPr defaultRowHeight="15" x14ac:dyDescent="0.25"/>
  <cols>
    <col min="1" max="1" width="20.28515625" bestFit="1" customWidth="1"/>
    <col min="2" max="2" width="17.7109375" bestFit="1" customWidth="1"/>
  </cols>
  <sheetData>
    <row r="3" spans="1:2" x14ac:dyDescent="0.25">
      <c r="A3" s="10" t="s">
        <v>62</v>
      </c>
      <c r="B3" t="s">
        <v>64</v>
      </c>
    </row>
    <row r="4" spans="1:2" x14ac:dyDescent="0.25">
      <c r="A4" s="11" t="s">
        <v>16</v>
      </c>
      <c r="B4" s="12">
        <v>16</v>
      </c>
    </row>
    <row r="5" spans="1:2" x14ac:dyDescent="0.25">
      <c r="A5" s="11" t="s">
        <v>41</v>
      </c>
      <c r="B5" s="12">
        <v>1</v>
      </c>
    </row>
    <row r="6" spans="1:2" x14ac:dyDescent="0.25">
      <c r="A6" s="11" t="s">
        <v>49</v>
      </c>
      <c r="B6" s="12">
        <v>1</v>
      </c>
    </row>
    <row r="7" spans="1:2" x14ac:dyDescent="0.25">
      <c r="A7" s="11" t="s">
        <v>33</v>
      </c>
      <c r="B7" s="12">
        <v>9</v>
      </c>
    </row>
    <row r="8" spans="1:2" x14ac:dyDescent="0.25">
      <c r="A8" s="11" t="s">
        <v>34</v>
      </c>
      <c r="B8" s="12">
        <v>11</v>
      </c>
    </row>
    <row r="9" spans="1:2" x14ac:dyDescent="0.25">
      <c r="A9" s="11" t="s">
        <v>35</v>
      </c>
      <c r="B9" s="12">
        <v>1</v>
      </c>
    </row>
    <row r="10" spans="1:2" x14ac:dyDescent="0.25">
      <c r="A10" s="11" t="s">
        <v>18</v>
      </c>
      <c r="B10" s="12">
        <v>119</v>
      </c>
    </row>
    <row r="11" spans="1:2" x14ac:dyDescent="0.25">
      <c r="A11" s="11" t="s">
        <v>25</v>
      </c>
      <c r="B11" s="12">
        <v>5</v>
      </c>
    </row>
    <row r="12" spans="1:2" x14ac:dyDescent="0.25">
      <c r="A12" s="11" t="s">
        <v>13</v>
      </c>
      <c r="B12" s="12">
        <v>8</v>
      </c>
    </row>
    <row r="13" spans="1:2" x14ac:dyDescent="0.25">
      <c r="A13" s="11" t="s">
        <v>17</v>
      </c>
      <c r="B13" s="12">
        <v>11</v>
      </c>
    </row>
    <row r="14" spans="1:2" x14ac:dyDescent="0.25">
      <c r="A14" s="11" t="s">
        <v>57</v>
      </c>
      <c r="B14" s="12">
        <v>3</v>
      </c>
    </row>
    <row r="15" spans="1:2" x14ac:dyDescent="0.25">
      <c r="A15" s="11" t="s">
        <v>42</v>
      </c>
      <c r="B15" s="12">
        <v>3</v>
      </c>
    </row>
    <row r="16" spans="1:2" x14ac:dyDescent="0.25">
      <c r="A16" s="11" t="s">
        <v>15</v>
      </c>
      <c r="B16" s="12">
        <v>13</v>
      </c>
    </row>
    <row r="17" spans="1:2" x14ac:dyDescent="0.25">
      <c r="A17" s="11" t="s">
        <v>27</v>
      </c>
      <c r="B17" s="12">
        <v>2</v>
      </c>
    </row>
    <row r="18" spans="1:2" x14ac:dyDescent="0.25">
      <c r="A18" s="11" t="s">
        <v>14</v>
      </c>
      <c r="B18" s="12">
        <v>11</v>
      </c>
    </row>
    <row r="19" spans="1:2" x14ac:dyDescent="0.25">
      <c r="A19" s="11" t="s">
        <v>36</v>
      </c>
      <c r="B19" s="12">
        <v>2</v>
      </c>
    </row>
    <row r="20" spans="1:2" x14ac:dyDescent="0.25">
      <c r="A20" s="11" t="s">
        <v>19</v>
      </c>
      <c r="B20" s="12">
        <v>7</v>
      </c>
    </row>
    <row r="21" spans="1:2" x14ac:dyDescent="0.25">
      <c r="A21" s="11" t="s">
        <v>26</v>
      </c>
      <c r="B21" s="12">
        <v>5</v>
      </c>
    </row>
    <row r="22" spans="1:2" x14ac:dyDescent="0.25">
      <c r="A22" s="11" t="s">
        <v>20</v>
      </c>
      <c r="B22" s="12">
        <v>7</v>
      </c>
    </row>
    <row r="23" spans="1:2" x14ac:dyDescent="0.25">
      <c r="A23" s="11" t="s">
        <v>12</v>
      </c>
      <c r="B23" s="12">
        <v>9</v>
      </c>
    </row>
    <row r="24" spans="1:2" x14ac:dyDescent="0.25">
      <c r="A24" s="11" t="s">
        <v>24</v>
      </c>
      <c r="B24" s="12">
        <v>8</v>
      </c>
    </row>
    <row r="25" spans="1:2" x14ac:dyDescent="0.25">
      <c r="A25" s="11" t="s">
        <v>30</v>
      </c>
      <c r="B25" s="12">
        <v>6</v>
      </c>
    </row>
    <row r="26" spans="1:2" x14ac:dyDescent="0.25">
      <c r="A26" s="11" t="s">
        <v>58</v>
      </c>
      <c r="B26" s="12">
        <v>2</v>
      </c>
    </row>
    <row r="27" spans="1:2" x14ac:dyDescent="0.25">
      <c r="A27" s="11" t="s">
        <v>43</v>
      </c>
      <c r="B27" s="12">
        <v>5</v>
      </c>
    </row>
    <row r="28" spans="1:2" x14ac:dyDescent="0.25">
      <c r="A28" s="11" t="s">
        <v>63</v>
      </c>
      <c r="B28" s="12">
        <v>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workbookViewId="0">
      <selection activeCell="G8" sqref="G8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8" bestFit="1" customWidth="1"/>
    <col min="6" max="7" width="10.140625" bestFit="1" customWidth="1"/>
    <col min="8" max="9" width="9.42578125" bestFit="1" customWidth="1"/>
    <col min="10" max="10" width="19.140625" bestFit="1" customWidth="1"/>
    <col min="11" max="11" width="39.85546875" bestFit="1" customWidth="1"/>
  </cols>
  <sheetData>
    <row r="1" spans="1:11" ht="15.75" thickBot="1" x14ac:dyDescent="0.3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5" t="s">
        <v>10</v>
      </c>
    </row>
    <row r="2" spans="1:11" ht="15.75" thickBot="1" x14ac:dyDescent="0.3">
      <c r="A2" s="42">
        <v>1</v>
      </c>
      <c r="B2" s="43" t="s">
        <v>37</v>
      </c>
      <c r="C2" s="43">
        <v>47</v>
      </c>
      <c r="D2" s="43">
        <v>2022</v>
      </c>
      <c r="E2" s="43" t="s">
        <v>32</v>
      </c>
      <c r="F2" s="43" t="s">
        <v>22</v>
      </c>
      <c r="G2" s="43" t="s">
        <v>41</v>
      </c>
      <c r="H2" s="43">
        <v>10000</v>
      </c>
      <c r="I2" s="44">
        <v>45107</v>
      </c>
      <c r="J2" s="43"/>
      <c r="K2" s="45"/>
    </row>
    <row r="3" spans="1:11" ht="15.75" thickBot="1" x14ac:dyDescent="0.3">
      <c r="A3" s="59" t="s">
        <v>65</v>
      </c>
      <c r="B3" s="60"/>
      <c r="C3" s="60"/>
      <c r="D3" s="60"/>
      <c r="E3" s="60"/>
      <c r="F3" s="60"/>
      <c r="G3" s="61"/>
      <c r="H3" s="39">
        <f>SUBTOTAL(109,Table2[AMOUNT])</f>
        <v>10000</v>
      </c>
      <c r="I3" s="40"/>
      <c r="J3" s="40"/>
      <c r="K3" s="41"/>
    </row>
  </sheetData>
  <mergeCells count="1">
    <mergeCell ref="A3:G3"/>
  </mergeCells>
  <pageMargins left="0.7" right="0.7" top="0.75" bottom="0.75" header="0.3" footer="0.3"/>
  <pageSetup paperSize="9" scale="9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workbookViewId="0">
      <selection activeCell="F9" sqref="F9"/>
    </sheetView>
  </sheetViews>
  <sheetFormatPr defaultRowHeight="15" x14ac:dyDescent="0.25"/>
  <cols>
    <col min="1" max="1" width="5.42578125" bestFit="1" customWidth="1"/>
    <col min="2" max="2" width="8" bestFit="1" customWidth="1"/>
    <col min="3" max="3" width="27.28515625" bestFit="1" customWidth="1"/>
    <col min="4" max="4" width="5.42578125" bestFit="1" customWidth="1"/>
    <col min="5" max="5" width="7.85546875" bestFit="1" customWidth="1"/>
    <col min="6" max="6" width="10" bestFit="1" customWidth="1"/>
    <col min="7" max="7" width="13.85546875" bestFit="1" customWidth="1"/>
    <col min="8" max="8" width="9.140625" bestFit="1" customWidth="1"/>
    <col min="9" max="9" width="9.42578125" bestFit="1" customWidth="1"/>
    <col min="10" max="10" width="19" bestFit="1" customWidth="1"/>
    <col min="11" max="11" width="39.140625" bestFit="1" customWidth="1"/>
  </cols>
  <sheetData>
    <row r="1" spans="1:11" x14ac:dyDescent="0.25">
      <c r="A1" s="46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8" t="s">
        <v>10</v>
      </c>
    </row>
    <row r="2" spans="1:11" ht="15.75" thickBot="1" x14ac:dyDescent="0.3">
      <c r="A2" s="4">
        <v>1</v>
      </c>
      <c r="B2" s="4" t="s">
        <v>46</v>
      </c>
      <c r="C2" s="4" t="s">
        <v>48</v>
      </c>
      <c r="D2" s="4"/>
      <c r="E2" s="4" t="s">
        <v>44</v>
      </c>
      <c r="F2" s="4" t="s">
        <v>46</v>
      </c>
      <c r="G2" s="4" t="s">
        <v>49</v>
      </c>
      <c r="H2" s="4">
        <v>10000</v>
      </c>
      <c r="I2" s="23">
        <v>45107</v>
      </c>
      <c r="J2" s="4"/>
      <c r="K2" s="4"/>
    </row>
    <row r="3" spans="1:11" ht="15.75" thickBot="1" x14ac:dyDescent="0.3">
      <c r="A3" s="59" t="s">
        <v>65</v>
      </c>
      <c r="B3" s="60"/>
      <c r="C3" s="60"/>
      <c r="D3" s="60"/>
      <c r="E3" s="60"/>
      <c r="F3" s="60"/>
      <c r="G3" s="61"/>
      <c r="H3" s="39">
        <f>SUBTOTAL(109,Table3[AMOUNT])</f>
        <v>10000</v>
      </c>
      <c r="I3" s="40"/>
      <c r="J3" s="40"/>
      <c r="K3" s="41"/>
    </row>
  </sheetData>
  <mergeCells count="1">
    <mergeCell ref="A3:G3"/>
  </mergeCells>
  <pageMargins left="0.7" right="0.7" top="0.75" bottom="0.75" header="0.3" footer="0.3"/>
  <pageSetup paperSize="9" scale="84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"/>
  <sheetViews>
    <sheetView workbookViewId="0">
      <selection activeCell="H17" sqref="H17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0.7109375" customWidth="1"/>
    <col min="8" max="9" width="11.5703125" customWidth="1"/>
    <col min="10" max="10" width="21" customWidth="1"/>
    <col min="11" max="11" width="41" customWidth="1"/>
  </cols>
  <sheetData>
    <row r="1" spans="1:11" ht="15.75" thickBot="1" x14ac:dyDescent="0.3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5" t="s">
        <v>10</v>
      </c>
    </row>
    <row r="2" spans="1:11" x14ac:dyDescent="0.25">
      <c r="A2" s="30">
        <v>1</v>
      </c>
      <c r="B2" s="30" t="s">
        <v>11</v>
      </c>
      <c r="C2" s="30">
        <v>24275</v>
      </c>
      <c r="D2" s="30">
        <v>2007</v>
      </c>
      <c r="E2" s="30" t="s">
        <v>32</v>
      </c>
      <c r="F2" s="30" t="s">
        <v>28</v>
      </c>
      <c r="G2" s="30" t="s">
        <v>33</v>
      </c>
      <c r="H2" s="30">
        <v>5000</v>
      </c>
      <c r="I2" s="31">
        <v>45107</v>
      </c>
      <c r="J2" s="30"/>
      <c r="K2" s="30"/>
    </row>
    <row r="3" spans="1:11" x14ac:dyDescent="0.25">
      <c r="A3" s="4">
        <f t="shared" ref="A3:A10" si="0">A2+1</f>
        <v>2</v>
      </c>
      <c r="B3" s="4" t="s">
        <v>11</v>
      </c>
      <c r="C3" s="4">
        <v>8414</v>
      </c>
      <c r="D3" s="4">
        <v>2011</v>
      </c>
      <c r="E3" s="4" t="s">
        <v>32</v>
      </c>
      <c r="F3" s="4" t="s">
        <v>28</v>
      </c>
      <c r="G3" s="4" t="s">
        <v>33</v>
      </c>
      <c r="H3" s="4">
        <v>5000</v>
      </c>
      <c r="I3" s="23">
        <v>45107</v>
      </c>
      <c r="J3" s="4"/>
      <c r="K3" s="4"/>
    </row>
    <row r="4" spans="1:11" x14ac:dyDescent="0.25">
      <c r="A4" s="4">
        <f t="shared" si="0"/>
        <v>3</v>
      </c>
      <c r="B4" s="4" t="s">
        <v>23</v>
      </c>
      <c r="C4" s="4">
        <v>553</v>
      </c>
      <c r="D4" s="4">
        <v>2013</v>
      </c>
      <c r="E4" s="4" t="s">
        <v>32</v>
      </c>
      <c r="F4" s="4" t="s">
        <v>28</v>
      </c>
      <c r="G4" s="4" t="s">
        <v>33</v>
      </c>
      <c r="H4" s="4">
        <v>5000</v>
      </c>
      <c r="I4" s="23">
        <v>45107</v>
      </c>
      <c r="J4" s="4"/>
      <c r="K4" s="4"/>
    </row>
    <row r="5" spans="1:11" x14ac:dyDescent="0.25">
      <c r="A5" s="4">
        <f t="shared" si="0"/>
        <v>4</v>
      </c>
      <c r="B5" s="4" t="s">
        <v>11</v>
      </c>
      <c r="C5" s="4">
        <v>5158</v>
      </c>
      <c r="D5" s="4">
        <v>2021</v>
      </c>
      <c r="E5" s="4" t="s">
        <v>32</v>
      </c>
      <c r="F5" s="4" t="s">
        <v>28</v>
      </c>
      <c r="G5" s="4" t="s">
        <v>33</v>
      </c>
      <c r="H5" s="4">
        <v>5000</v>
      </c>
      <c r="I5" s="23">
        <v>45107</v>
      </c>
      <c r="J5" s="4"/>
      <c r="K5" s="4"/>
    </row>
    <row r="6" spans="1:11" x14ac:dyDescent="0.25">
      <c r="A6" s="4">
        <f t="shared" si="0"/>
        <v>5</v>
      </c>
      <c r="B6" s="4" t="s">
        <v>23</v>
      </c>
      <c r="C6" s="4">
        <v>916</v>
      </c>
      <c r="D6" s="4">
        <v>2010</v>
      </c>
      <c r="E6" s="4" t="s">
        <v>56</v>
      </c>
      <c r="F6" s="4" t="s">
        <v>28</v>
      </c>
      <c r="G6" s="4" t="s">
        <v>33</v>
      </c>
      <c r="H6" s="4">
        <v>5000</v>
      </c>
      <c r="I6" s="23">
        <v>45138</v>
      </c>
      <c r="J6" s="4"/>
      <c r="K6" s="4"/>
    </row>
    <row r="7" spans="1:11" x14ac:dyDescent="0.25">
      <c r="A7" s="4">
        <f t="shared" si="0"/>
        <v>6</v>
      </c>
      <c r="B7" s="4" t="s">
        <v>11</v>
      </c>
      <c r="C7" s="4">
        <v>33842</v>
      </c>
      <c r="D7" s="4">
        <v>2011</v>
      </c>
      <c r="E7" s="4" t="s">
        <v>56</v>
      </c>
      <c r="F7" s="4" t="s">
        <v>28</v>
      </c>
      <c r="G7" s="4" t="s">
        <v>33</v>
      </c>
      <c r="H7" s="4">
        <v>5000</v>
      </c>
      <c r="I7" s="23">
        <v>45138</v>
      </c>
      <c r="J7" s="4"/>
      <c r="K7" s="4"/>
    </row>
    <row r="8" spans="1:11" x14ac:dyDescent="0.25">
      <c r="A8" s="4">
        <f t="shared" si="0"/>
        <v>7</v>
      </c>
      <c r="B8" s="4" t="s">
        <v>11</v>
      </c>
      <c r="C8" s="4">
        <v>33877</v>
      </c>
      <c r="D8" s="4">
        <v>2011</v>
      </c>
      <c r="E8" s="4" t="s">
        <v>56</v>
      </c>
      <c r="F8" s="4" t="s">
        <v>28</v>
      </c>
      <c r="G8" s="4" t="s">
        <v>33</v>
      </c>
      <c r="H8" s="4">
        <v>5000</v>
      </c>
      <c r="I8" s="23">
        <v>45138</v>
      </c>
      <c r="J8" s="4"/>
      <c r="K8" s="4"/>
    </row>
    <row r="9" spans="1:11" x14ac:dyDescent="0.25">
      <c r="A9" s="4">
        <f t="shared" si="0"/>
        <v>8</v>
      </c>
      <c r="B9" s="4" t="s">
        <v>11</v>
      </c>
      <c r="C9" s="4">
        <v>3468</v>
      </c>
      <c r="D9" s="4">
        <v>2016</v>
      </c>
      <c r="E9" s="4" t="s">
        <v>56</v>
      </c>
      <c r="F9" s="4" t="s">
        <v>28</v>
      </c>
      <c r="G9" s="4" t="s">
        <v>33</v>
      </c>
      <c r="H9" s="4">
        <v>5000</v>
      </c>
      <c r="I9" s="23">
        <v>45138</v>
      </c>
      <c r="J9" s="4"/>
      <c r="K9" s="4"/>
    </row>
    <row r="10" spans="1:11" ht="15.75" thickBot="1" x14ac:dyDescent="0.3">
      <c r="A10" s="4">
        <f t="shared" si="0"/>
        <v>9</v>
      </c>
      <c r="B10" s="4" t="s">
        <v>11</v>
      </c>
      <c r="C10" s="4">
        <v>20394</v>
      </c>
      <c r="D10" s="4">
        <v>2018</v>
      </c>
      <c r="E10" s="4" t="s">
        <v>56</v>
      </c>
      <c r="F10" s="4" t="s">
        <v>28</v>
      </c>
      <c r="G10" s="4" t="s">
        <v>33</v>
      </c>
      <c r="H10" s="4">
        <v>5000</v>
      </c>
      <c r="I10" s="23">
        <v>45138</v>
      </c>
      <c r="J10" s="4"/>
      <c r="K10" s="4"/>
    </row>
    <row r="11" spans="1:11" ht="15.75" thickBot="1" x14ac:dyDescent="0.3">
      <c r="A11" s="59" t="s">
        <v>65</v>
      </c>
      <c r="B11" s="60"/>
      <c r="C11" s="60"/>
      <c r="D11" s="60"/>
      <c r="E11" s="60"/>
      <c r="F11" s="60"/>
      <c r="G11" s="61"/>
      <c r="H11" s="39">
        <f>SUBTOTAL(109,Table4[AMOUNT])</f>
        <v>45000</v>
      </c>
      <c r="I11" s="40"/>
      <c r="J11" s="40"/>
      <c r="K11" s="41"/>
    </row>
  </sheetData>
  <mergeCells count="1">
    <mergeCell ref="A11:G11"/>
  </mergeCells>
  <pageMargins left="0.7" right="0.7" top="0.75" bottom="0.75" header="0.3" footer="0.3"/>
  <pageSetup paperSize="9" scale="83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"/>
  <sheetViews>
    <sheetView workbookViewId="0">
      <selection activeCell="J5" sqref="J5"/>
    </sheetView>
  </sheetViews>
  <sheetFormatPr defaultRowHeight="15" x14ac:dyDescent="0.25"/>
  <cols>
    <col min="1" max="1" width="6.85546875" customWidth="1"/>
    <col min="2" max="2" width="7.7109375" customWidth="1"/>
    <col min="3" max="3" width="9.7109375" customWidth="1"/>
    <col min="4" max="4" width="8.140625" customWidth="1"/>
    <col min="5" max="5" width="10.28515625" customWidth="1"/>
    <col min="6" max="6" width="23.5703125" bestFit="1" customWidth="1"/>
    <col min="7" max="7" width="13.140625" bestFit="1" customWidth="1"/>
    <col min="8" max="9" width="11.85546875" customWidth="1"/>
    <col min="10" max="10" width="23.7109375" bestFit="1" customWidth="1"/>
    <col min="11" max="11" width="44.42578125" bestFit="1" customWidth="1"/>
  </cols>
  <sheetData>
    <row r="1" spans="1:11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1" t="s">
        <v>10</v>
      </c>
    </row>
    <row r="2" spans="1:11" x14ac:dyDescent="0.25">
      <c r="A2" s="22">
        <v>1</v>
      </c>
      <c r="B2" s="4" t="s">
        <v>11</v>
      </c>
      <c r="C2" s="4">
        <v>20883</v>
      </c>
      <c r="D2" s="4">
        <v>2021</v>
      </c>
      <c r="E2" s="4" t="s">
        <v>32</v>
      </c>
      <c r="F2" s="4" t="s">
        <v>28</v>
      </c>
      <c r="G2" s="4" t="s">
        <v>34</v>
      </c>
      <c r="H2" s="4">
        <v>5000</v>
      </c>
      <c r="I2" s="23">
        <v>45107</v>
      </c>
      <c r="J2" s="4"/>
      <c r="K2" s="24"/>
    </row>
    <row r="3" spans="1:11" x14ac:dyDescent="0.25">
      <c r="A3" s="22">
        <f>A2+1</f>
        <v>2</v>
      </c>
      <c r="B3" s="4" t="s">
        <v>11</v>
      </c>
      <c r="C3" s="4">
        <v>8881</v>
      </c>
      <c r="D3" s="4">
        <v>2023</v>
      </c>
      <c r="E3" s="4" t="s">
        <v>32</v>
      </c>
      <c r="F3" s="4" t="s">
        <v>22</v>
      </c>
      <c r="G3" s="4" t="s">
        <v>34</v>
      </c>
      <c r="H3" s="4">
        <v>10000</v>
      </c>
      <c r="I3" s="23">
        <v>45107</v>
      </c>
      <c r="J3" s="4"/>
      <c r="K3" s="24"/>
    </row>
    <row r="4" spans="1:11" x14ac:dyDescent="0.25">
      <c r="A4" s="22">
        <f t="shared" ref="A4:A12" si="0">A3+1</f>
        <v>3</v>
      </c>
      <c r="B4" s="4" t="s">
        <v>38</v>
      </c>
      <c r="C4" s="4">
        <v>8892</v>
      </c>
      <c r="D4" s="4">
        <v>2023</v>
      </c>
      <c r="E4" s="4" t="s">
        <v>32</v>
      </c>
      <c r="F4" s="4" t="s">
        <v>22</v>
      </c>
      <c r="G4" s="4" t="s">
        <v>34</v>
      </c>
      <c r="H4" s="4">
        <v>10000</v>
      </c>
      <c r="I4" s="23">
        <v>45107</v>
      </c>
      <c r="J4" s="4"/>
      <c r="K4" s="24"/>
    </row>
    <row r="5" spans="1:11" x14ac:dyDescent="0.25">
      <c r="A5" s="22">
        <f t="shared" si="0"/>
        <v>4</v>
      </c>
      <c r="B5" s="4" t="s">
        <v>11</v>
      </c>
      <c r="C5" s="4">
        <v>10442</v>
      </c>
      <c r="D5" s="4">
        <v>2023</v>
      </c>
      <c r="E5" s="4" t="s">
        <v>32</v>
      </c>
      <c r="F5" s="4" t="s">
        <v>21</v>
      </c>
      <c r="G5" s="4" t="s">
        <v>34</v>
      </c>
      <c r="H5" s="4">
        <v>10000</v>
      </c>
      <c r="I5" s="23">
        <v>45107</v>
      </c>
      <c r="J5" s="4"/>
      <c r="K5" s="24"/>
    </row>
    <row r="6" spans="1:11" x14ac:dyDescent="0.25">
      <c r="A6" s="22">
        <f t="shared" si="0"/>
        <v>5</v>
      </c>
      <c r="B6" s="4" t="s">
        <v>11</v>
      </c>
      <c r="C6" s="4">
        <v>13739</v>
      </c>
      <c r="D6" s="4">
        <v>2023</v>
      </c>
      <c r="E6" s="4" t="s">
        <v>32</v>
      </c>
      <c r="F6" s="4" t="s">
        <v>29</v>
      </c>
      <c r="G6" s="4" t="s">
        <v>34</v>
      </c>
      <c r="H6" s="4">
        <v>2500</v>
      </c>
      <c r="I6" s="23">
        <v>45107</v>
      </c>
      <c r="J6" s="4"/>
      <c r="K6" s="24"/>
    </row>
    <row r="7" spans="1:11" x14ac:dyDescent="0.25">
      <c r="A7" s="22">
        <f t="shared" si="0"/>
        <v>6</v>
      </c>
      <c r="B7" s="4" t="s">
        <v>11</v>
      </c>
      <c r="C7" s="4">
        <v>13771</v>
      </c>
      <c r="D7" s="4">
        <v>2023</v>
      </c>
      <c r="E7" s="4" t="s">
        <v>32</v>
      </c>
      <c r="F7" s="4" t="s">
        <v>29</v>
      </c>
      <c r="G7" s="4" t="s">
        <v>34</v>
      </c>
      <c r="H7" s="4">
        <v>2500</v>
      </c>
      <c r="I7" s="23">
        <v>45107</v>
      </c>
      <c r="J7" s="4"/>
      <c r="K7" s="24"/>
    </row>
    <row r="8" spans="1:11" x14ac:dyDescent="0.25">
      <c r="A8" s="22">
        <f t="shared" si="0"/>
        <v>7</v>
      </c>
      <c r="B8" s="4" t="s">
        <v>11</v>
      </c>
      <c r="C8" s="4">
        <v>13778</v>
      </c>
      <c r="D8" s="4">
        <v>2023</v>
      </c>
      <c r="E8" s="4" t="s">
        <v>32</v>
      </c>
      <c r="F8" s="4" t="s">
        <v>29</v>
      </c>
      <c r="G8" s="4" t="s">
        <v>34</v>
      </c>
      <c r="H8" s="4">
        <v>2500</v>
      </c>
      <c r="I8" s="23">
        <v>45107</v>
      </c>
      <c r="J8" s="4"/>
      <c r="K8" s="24"/>
    </row>
    <row r="9" spans="1:11" x14ac:dyDescent="0.25">
      <c r="A9" s="22">
        <f t="shared" si="0"/>
        <v>8</v>
      </c>
      <c r="B9" s="4" t="s">
        <v>11</v>
      </c>
      <c r="C9" s="4">
        <v>6294</v>
      </c>
      <c r="D9" s="4">
        <v>2023</v>
      </c>
      <c r="E9" s="4" t="s">
        <v>56</v>
      </c>
      <c r="F9" s="4" t="s">
        <v>22</v>
      </c>
      <c r="G9" s="4" t="s">
        <v>34</v>
      </c>
      <c r="H9" s="4">
        <v>10000</v>
      </c>
      <c r="I9" s="23">
        <v>45138</v>
      </c>
      <c r="J9" s="4"/>
      <c r="K9" s="24"/>
    </row>
    <row r="10" spans="1:11" x14ac:dyDescent="0.25">
      <c r="A10" s="22">
        <f t="shared" si="0"/>
        <v>9</v>
      </c>
      <c r="B10" s="4" t="s">
        <v>11</v>
      </c>
      <c r="C10" s="4">
        <v>8959</v>
      </c>
      <c r="D10" s="4">
        <v>2023</v>
      </c>
      <c r="E10" s="4" t="s">
        <v>56</v>
      </c>
      <c r="F10" s="4" t="s">
        <v>21</v>
      </c>
      <c r="G10" s="4" t="s">
        <v>34</v>
      </c>
      <c r="H10" s="4">
        <v>10000</v>
      </c>
      <c r="I10" s="23">
        <v>45138</v>
      </c>
      <c r="J10" s="4"/>
      <c r="K10" s="24"/>
    </row>
    <row r="11" spans="1:11" x14ac:dyDescent="0.25">
      <c r="A11" s="22">
        <f t="shared" si="0"/>
        <v>10</v>
      </c>
      <c r="B11" s="4" t="s">
        <v>11</v>
      </c>
      <c r="C11" s="4">
        <v>13766</v>
      </c>
      <c r="D11" s="4">
        <v>2023</v>
      </c>
      <c r="E11" s="4" t="s">
        <v>56</v>
      </c>
      <c r="F11" s="4" t="s">
        <v>22</v>
      </c>
      <c r="G11" s="4" t="s">
        <v>34</v>
      </c>
      <c r="H11" s="4">
        <v>10000</v>
      </c>
      <c r="I11" s="23">
        <v>45138</v>
      </c>
      <c r="J11" s="4"/>
      <c r="K11" s="24"/>
    </row>
    <row r="12" spans="1:11" ht="15.75" thickBot="1" x14ac:dyDescent="0.3">
      <c r="A12" s="22">
        <f t="shared" si="0"/>
        <v>11</v>
      </c>
      <c r="B12" s="25" t="s">
        <v>11</v>
      </c>
      <c r="C12" s="25">
        <v>13917</v>
      </c>
      <c r="D12" s="25">
        <v>2023</v>
      </c>
      <c r="E12" s="25" t="s">
        <v>56</v>
      </c>
      <c r="F12" s="25" t="s">
        <v>21</v>
      </c>
      <c r="G12" s="25" t="s">
        <v>34</v>
      </c>
      <c r="H12" s="25">
        <v>10000</v>
      </c>
      <c r="I12" s="26">
        <v>45138</v>
      </c>
      <c r="J12" s="25"/>
      <c r="K12" s="27"/>
    </row>
    <row r="13" spans="1:11" ht="15.75" thickBot="1" x14ac:dyDescent="0.3">
      <c r="A13" s="59" t="s">
        <v>65</v>
      </c>
      <c r="B13" s="60"/>
      <c r="C13" s="60"/>
      <c r="D13" s="60"/>
      <c r="E13" s="60"/>
      <c r="F13" s="60"/>
      <c r="G13" s="61"/>
      <c r="H13" s="39">
        <f>SUBTOTAL(109,Table5[AMOUNT])</f>
        <v>82500</v>
      </c>
      <c r="I13" s="40"/>
      <c r="J13" s="40"/>
      <c r="K13" s="41"/>
    </row>
  </sheetData>
  <mergeCells count="1">
    <mergeCell ref="A13:G13"/>
  </mergeCells>
  <pageMargins left="0.7" right="0.7" top="0.75" bottom="0.75" header="0.3" footer="0.3"/>
  <pageSetup paperSize="9" scale="76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workbookViewId="0">
      <selection activeCell="K8" sqref="K8"/>
    </sheetView>
  </sheetViews>
  <sheetFormatPr defaultRowHeight="15" x14ac:dyDescent="0.25"/>
  <cols>
    <col min="1" max="1" width="7.42578125" customWidth="1"/>
    <col min="2" max="2" width="8.140625" customWidth="1"/>
    <col min="3" max="3" width="10.7109375" customWidth="1"/>
    <col min="4" max="4" width="8.42578125" customWidth="1"/>
    <col min="5" max="5" width="10.5703125" customWidth="1"/>
    <col min="6" max="6" width="23.5703125" bestFit="1" customWidth="1"/>
    <col min="7" max="7" width="13.140625" bestFit="1" customWidth="1"/>
    <col min="8" max="8" width="11.28515625" customWidth="1"/>
    <col min="9" max="9" width="12.7109375" customWidth="1"/>
    <col min="10" max="10" width="21" customWidth="1"/>
    <col min="11" max="11" width="41.42578125" customWidth="1"/>
  </cols>
  <sheetData>
    <row r="1" spans="1:11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1" t="s">
        <v>10</v>
      </c>
    </row>
    <row r="2" spans="1:11" ht="15.75" thickBot="1" x14ac:dyDescent="0.3">
      <c r="A2" s="28">
        <v>1</v>
      </c>
      <c r="B2" s="25" t="s">
        <v>11</v>
      </c>
      <c r="C2" s="25">
        <v>14648</v>
      </c>
      <c r="D2" s="25">
        <v>2023</v>
      </c>
      <c r="E2" s="25" t="s">
        <v>32</v>
      </c>
      <c r="F2" s="25" t="s">
        <v>29</v>
      </c>
      <c r="G2" s="25" t="s">
        <v>35</v>
      </c>
      <c r="H2" s="25">
        <v>2500</v>
      </c>
      <c r="I2" s="26">
        <v>45107</v>
      </c>
      <c r="J2" s="25"/>
      <c r="K2" s="27"/>
    </row>
    <row r="3" spans="1:11" ht="15.75" thickBot="1" x14ac:dyDescent="0.3">
      <c r="A3" s="59" t="s">
        <v>65</v>
      </c>
      <c r="B3" s="60"/>
      <c r="C3" s="60"/>
      <c r="D3" s="60"/>
      <c r="E3" s="60"/>
      <c r="F3" s="60"/>
      <c r="G3" s="61"/>
      <c r="H3" s="39">
        <f>SUBTOTAL(109,Table6[AMOUNT])</f>
        <v>2500</v>
      </c>
      <c r="I3" s="40"/>
      <c r="J3" s="40"/>
      <c r="K3" s="41"/>
    </row>
  </sheetData>
  <mergeCells count="1">
    <mergeCell ref="A3:G3"/>
  </mergeCells>
  <pageMargins left="0.7" right="0.7" top="0.75" bottom="0.75" header="0.3" footer="0.3"/>
  <pageSetup paperSize="9" scale="77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opLeftCell="A70" workbookViewId="0">
      <selection activeCell="F125" sqref="F125"/>
    </sheetView>
  </sheetViews>
  <sheetFormatPr defaultRowHeight="15" x14ac:dyDescent="0.25"/>
  <cols>
    <col min="1" max="1" width="7.7109375" style="6" bestFit="1" customWidth="1"/>
    <col min="2" max="2" width="8.140625" style="6" bestFit="1" customWidth="1"/>
    <col min="3" max="3" width="19.140625" style="6" bestFit="1" customWidth="1"/>
    <col min="4" max="4" width="7.7109375" style="6" bestFit="1" customWidth="1"/>
    <col min="5" max="5" width="10.140625" style="6" customWidth="1"/>
    <col min="6" max="6" width="23.5703125" style="6" bestFit="1" customWidth="1"/>
    <col min="7" max="7" width="10.85546875" style="6" bestFit="1" customWidth="1"/>
    <col min="8" max="8" width="11.42578125" style="6" bestFit="1" customWidth="1"/>
    <col min="9" max="9" width="11.7109375" style="6" bestFit="1" customWidth="1"/>
    <col min="10" max="10" width="21.28515625" style="6" bestFit="1" customWidth="1"/>
    <col min="11" max="11" width="41.42578125" style="6" bestFit="1" customWidth="1"/>
    <col min="12" max="16384" width="9.140625" style="6"/>
  </cols>
  <sheetData>
    <row r="1" spans="1:11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1" t="s">
        <v>10</v>
      </c>
    </row>
    <row r="2" spans="1:11" x14ac:dyDescent="0.25">
      <c r="A2" s="22">
        <v>1</v>
      </c>
      <c r="B2" s="4" t="s">
        <v>11</v>
      </c>
      <c r="C2" s="4">
        <v>8196</v>
      </c>
      <c r="D2" s="4">
        <v>2023</v>
      </c>
      <c r="E2" s="4" t="s">
        <v>32</v>
      </c>
      <c r="F2" s="4" t="s">
        <v>21</v>
      </c>
      <c r="G2" s="4" t="s">
        <v>18</v>
      </c>
      <c r="H2" s="4">
        <v>10000</v>
      </c>
      <c r="I2" s="23">
        <v>45107</v>
      </c>
      <c r="J2" s="4"/>
      <c r="K2" s="24"/>
    </row>
    <row r="3" spans="1:11" x14ac:dyDescent="0.25">
      <c r="A3" s="22">
        <f>A2+1</f>
        <v>2</v>
      </c>
      <c r="B3" s="4" t="s">
        <v>11</v>
      </c>
      <c r="C3" s="4">
        <v>14232</v>
      </c>
      <c r="D3" s="4">
        <v>2023</v>
      </c>
      <c r="E3" s="4" t="s">
        <v>32</v>
      </c>
      <c r="F3" s="4" t="s">
        <v>29</v>
      </c>
      <c r="G3" s="4" t="s">
        <v>18</v>
      </c>
      <c r="H3" s="4">
        <v>2500</v>
      </c>
      <c r="I3" s="23">
        <v>45107</v>
      </c>
      <c r="J3" s="4"/>
      <c r="K3" s="24"/>
    </row>
    <row r="4" spans="1:11" x14ac:dyDescent="0.25">
      <c r="A4" s="22">
        <f t="shared" ref="A4:A67" si="0">A3+1</f>
        <v>3</v>
      </c>
      <c r="B4" s="4" t="s">
        <v>11</v>
      </c>
      <c r="C4" s="4">
        <v>14481</v>
      </c>
      <c r="D4" s="4">
        <v>2023</v>
      </c>
      <c r="E4" s="4" t="s">
        <v>32</v>
      </c>
      <c r="F4" s="4" t="s">
        <v>29</v>
      </c>
      <c r="G4" s="4" t="s">
        <v>18</v>
      </c>
      <c r="H4" s="4">
        <v>2500</v>
      </c>
      <c r="I4" s="23">
        <v>45107</v>
      </c>
      <c r="J4" s="4"/>
      <c r="K4" s="24"/>
    </row>
    <row r="5" spans="1:11" x14ac:dyDescent="0.25">
      <c r="A5" s="22">
        <f t="shared" si="0"/>
        <v>4</v>
      </c>
      <c r="B5" s="4" t="s">
        <v>11</v>
      </c>
      <c r="C5" s="4">
        <v>14502</v>
      </c>
      <c r="D5" s="4">
        <v>2023</v>
      </c>
      <c r="E5" s="4" t="s">
        <v>32</v>
      </c>
      <c r="F5" s="4" t="s">
        <v>29</v>
      </c>
      <c r="G5" s="4" t="s">
        <v>18</v>
      </c>
      <c r="H5" s="4">
        <v>2500</v>
      </c>
      <c r="I5" s="23">
        <v>45107</v>
      </c>
      <c r="J5" s="4"/>
      <c r="K5" s="24"/>
    </row>
    <row r="6" spans="1:11" x14ac:dyDescent="0.25">
      <c r="A6" s="22">
        <f t="shared" si="0"/>
        <v>5</v>
      </c>
      <c r="B6" s="4" t="s">
        <v>11</v>
      </c>
      <c r="C6" s="4">
        <v>14613</v>
      </c>
      <c r="D6" s="4">
        <v>2023</v>
      </c>
      <c r="E6" s="4" t="s">
        <v>32</v>
      </c>
      <c r="F6" s="4" t="s">
        <v>29</v>
      </c>
      <c r="G6" s="4" t="s">
        <v>18</v>
      </c>
      <c r="H6" s="4">
        <v>2500</v>
      </c>
      <c r="I6" s="23">
        <v>45107</v>
      </c>
      <c r="J6" s="4"/>
      <c r="K6" s="24"/>
    </row>
    <row r="7" spans="1:11" x14ac:dyDescent="0.25">
      <c r="A7" s="22">
        <f t="shared" si="0"/>
        <v>6</v>
      </c>
      <c r="B7" s="4" t="s">
        <v>11</v>
      </c>
      <c r="C7" s="4">
        <v>14625</v>
      </c>
      <c r="D7" s="4">
        <v>2023</v>
      </c>
      <c r="E7" s="4" t="s">
        <v>32</v>
      </c>
      <c r="F7" s="4" t="s">
        <v>29</v>
      </c>
      <c r="G7" s="4" t="s">
        <v>18</v>
      </c>
      <c r="H7" s="4">
        <v>2500</v>
      </c>
      <c r="I7" s="23">
        <v>45107</v>
      </c>
      <c r="J7" s="4"/>
      <c r="K7" s="24"/>
    </row>
    <row r="8" spans="1:11" x14ac:dyDescent="0.25">
      <c r="A8" s="22">
        <f t="shared" si="0"/>
        <v>7</v>
      </c>
      <c r="B8" s="4" t="s">
        <v>11</v>
      </c>
      <c r="C8" s="4">
        <v>14716</v>
      </c>
      <c r="D8" s="4">
        <v>2023</v>
      </c>
      <c r="E8" s="4" t="s">
        <v>32</v>
      </c>
      <c r="F8" s="4" t="s">
        <v>29</v>
      </c>
      <c r="G8" s="4" t="s">
        <v>18</v>
      </c>
      <c r="H8" s="4">
        <v>2500</v>
      </c>
      <c r="I8" s="23">
        <v>45107</v>
      </c>
      <c r="J8" s="4"/>
      <c r="K8" s="24"/>
    </row>
    <row r="9" spans="1:11" x14ac:dyDescent="0.25">
      <c r="A9" s="22">
        <f t="shared" si="0"/>
        <v>8</v>
      </c>
      <c r="B9" s="4" t="s">
        <v>11</v>
      </c>
      <c r="C9" s="4">
        <v>14758</v>
      </c>
      <c r="D9" s="4">
        <v>2023</v>
      </c>
      <c r="E9" s="4" t="s">
        <v>32</v>
      </c>
      <c r="F9" s="4" t="s">
        <v>29</v>
      </c>
      <c r="G9" s="4" t="s">
        <v>18</v>
      </c>
      <c r="H9" s="4">
        <v>2500</v>
      </c>
      <c r="I9" s="23">
        <v>45107</v>
      </c>
      <c r="J9" s="4"/>
      <c r="K9" s="24"/>
    </row>
    <row r="10" spans="1:11" x14ac:dyDescent="0.25">
      <c r="A10" s="22">
        <f t="shared" si="0"/>
        <v>9</v>
      </c>
      <c r="B10" s="4" t="s">
        <v>11</v>
      </c>
      <c r="C10" s="4">
        <v>14812</v>
      </c>
      <c r="D10" s="4">
        <v>2023</v>
      </c>
      <c r="E10" s="4" t="s">
        <v>32</v>
      </c>
      <c r="F10" s="4" t="s">
        <v>29</v>
      </c>
      <c r="G10" s="4" t="s">
        <v>18</v>
      </c>
      <c r="H10" s="4">
        <v>2500</v>
      </c>
      <c r="I10" s="23">
        <v>45107</v>
      </c>
      <c r="J10" s="4"/>
      <c r="K10" s="24"/>
    </row>
    <row r="11" spans="1:11" x14ac:dyDescent="0.25">
      <c r="A11" s="22">
        <f t="shared" si="0"/>
        <v>10</v>
      </c>
      <c r="B11" s="4" t="s">
        <v>11</v>
      </c>
      <c r="C11" s="4">
        <v>14813</v>
      </c>
      <c r="D11" s="4">
        <v>2023</v>
      </c>
      <c r="E11" s="4" t="s">
        <v>32</v>
      </c>
      <c r="F11" s="4" t="s">
        <v>29</v>
      </c>
      <c r="G11" s="4" t="s">
        <v>18</v>
      </c>
      <c r="H11" s="4">
        <v>2500</v>
      </c>
      <c r="I11" s="23">
        <v>45107</v>
      </c>
      <c r="J11" s="4"/>
      <c r="K11" s="24"/>
    </row>
    <row r="12" spans="1:11" x14ac:dyDescent="0.25">
      <c r="A12" s="22">
        <f t="shared" si="0"/>
        <v>11</v>
      </c>
      <c r="B12" s="4" t="s">
        <v>11</v>
      </c>
      <c r="C12" s="4">
        <v>14817</v>
      </c>
      <c r="D12" s="4">
        <v>2023</v>
      </c>
      <c r="E12" s="4" t="s">
        <v>32</v>
      </c>
      <c r="F12" s="4" t="s">
        <v>29</v>
      </c>
      <c r="G12" s="4" t="s">
        <v>18</v>
      </c>
      <c r="H12" s="4">
        <v>2500</v>
      </c>
      <c r="I12" s="23">
        <v>45107</v>
      </c>
      <c r="J12" s="4"/>
      <c r="K12" s="24"/>
    </row>
    <row r="13" spans="1:11" x14ac:dyDescent="0.25">
      <c r="A13" s="22">
        <f t="shared" si="0"/>
        <v>12</v>
      </c>
      <c r="B13" s="4" t="s">
        <v>11</v>
      </c>
      <c r="C13" s="4">
        <v>14821</v>
      </c>
      <c r="D13" s="4">
        <v>2023</v>
      </c>
      <c r="E13" s="4" t="s">
        <v>32</v>
      </c>
      <c r="F13" s="4" t="s">
        <v>29</v>
      </c>
      <c r="G13" s="4" t="s">
        <v>18</v>
      </c>
      <c r="H13" s="4">
        <v>2500</v>
      </c>
      <c r="I13" s="23">
        <v>45107</v>
      </c>
      <c r="J13" s="4"/>
      <c r="K13" s="24"/>
    </row>
    <row r="14" spans="1:11" x14ac:dyDescent="0.25">
      <c r="A14" s="22">
        <f t="shared" si="0"/>
        <v>13</v>
      </c>
      <c r="B14" s="4" t="s">
        <v>11</v>
      </c>
      <c r="C14" s="4">
        <v>14824</v>
      </c>
      <c r="D14" s="4">
        <v>2023</v>
      </c>
      <c r="E14" s="4" t="s">
        <v>32</v>
      </c>
      <c r="F14" s="4" t="s">
        <v>29</v>
      </c>
      <c r="G14" s="4" t="s">
        <v>18</v>
      </c>
      <c r="H14" s="4">
        <v>2500</v>
      </c>
      <c r="I14" s="23">
        <v>45107</v>
      </c>
      <c r="J14" s="4"/>
      <c r="K14" s="24"/>
    </row>
    <row r="15" spans="1:11" x14ac:dyDescent="0.25">
      <c r="A15" s="22">
        <f t="shared" si="0"/>
        <v>14</v>
      </c>
      <c r="B15" s="4" t="s">
        <v>11</v>
      </c>
      <c r="C15" s="4">
        <v>14836</v>
      </c>
      <c r="D15" s="4">
        <v>2023</v>
      </c>
      <c r="E15" s="4" t="s">
        <v>32</v>
      </c>
      <c r="F15" s="4" t="s">
        <v>29</v>
      </c>
      <c r="G15" s="4" t="s">
        <v>18</v>
      </c>
      <c r="H15" s="4">
        <v>2500</v>
      </c>
      <c r="I15" s="23">
        <v>45107</v>
      </c>
      <c r="J15" s="4"/>
      <c r="K15" s="24"/>
    </row>
    <row r="16" spans="1:11" x14ac:dyDescent="0.25">
      <c r="A16" s="22">
        <f t="shared" si="0"/>
        <v>15</v>
      </c>
      <c r="B16" s="4" t="s">
        <v>11</v>
      </c>
      <c r="C16" s="4">
        <v>14841</v>
      </c>
      <c r="D16" s="4">
        <v>2023</v>
      </c>
      <c r="E16" s="4" t="s">
        <v>32</v>
      </c>
      <c r="F16" s="4" t="s">
        <v>29</v>
      </c>
      <c r="G16" s="4" t="s">
        <v>18</v>
      </c>
      <c r="H16" s="4">
        <v>2500</v>
      </c>
      <c r="I16" s="23">
        <v>45107</v>
      </c>
      <c r="J16" s="4"/>
      <c r="K16" s="24"/>
    </row>
    <row r="17" spans="1:11" x14ac:dyDescent="0.25">
      <c r="A17" s="22">
        <f t="shared" si="0"/>
        <v>16</v>
      </c>
      <c r="B17" s="4" t="s">
        <v>11</v>
      </c>
      <c r="C17" s="4">
        <v>14843</v>
      </c>
      <c r="D17" s="4">
        <v>2023</v>
      </c>
      <c r="E17" s="4" t="s">
        <v>32</v>
      </c>
      <c r="F17" s="4" t="s">
        <v>29</v>
      </c>
      <c r="G17" s="4" t="s">
        <v>18</v>
      </c>
      <c r="H17" s="4">
        <v>2500</v>
      </c>
      <c r="I17" s="23">
        <v>45107</v>
      </c>
      <c r="J17" s="4"/>
      <c r="K17" s="24"/>
    </row>
    <row r="18" spans="1:11" x14ac:dyDescent="0.25">
      <c r="A18" s="22">
        <f t="shared" si="0"/>
        <v>17</v>
      </c>
      <c r="B18" s="4" t="s">
        <v>11</v>
      </c>
      <c r="C18" s="4">
        <v>14852</v>
      </c>
      <c r="D18" s="4">
        <v>2023</v>
      </c>
      <c r="E18" s="4" t="s">
        <v>32</v>
      </c>
      <c r="F18" s="4" t="s">
        <v>29</v>
      </c>
      <c r="G18" s="4" t="s">
        <v>18</v>
      </c>
      <c r="H18" s="4">
        <v>2500</v>
      </c>
      <c r="I18" s="23">
        <v>45107</v>
      </c>
      <c r="J18" s="4"/>
      <c r="K18" s="24"/>
    </row>
    <row r="19" spans="1:11" x14ac:dyDescent="0.25">
      <c r="A19" s="22">
        <f t="shared" si="0"/>
        <v>18</v>
      </c>
      <c r="B19" s="4" t="s">
        <v>11</v>
      </c>
      <c r="C19" s="4">
        <v>14858</v>
      </c>
      <c r="D19" s="4">
        <v>2023</v>
      </c>
      <c r="E19" s="4" t="s">
        <v>32</v>
      </c>
      <c r="F19" s="4" t="s">
        <v>29</v>
      </c>
      <c r="G19" s="4" t="s">
        <v>18</v>
      </c>
      <c r="H19" s="4">
        <v>2500</v>
      </c>
      <c r="I19" s="23">
        <v>45107</v>
      </c>
      <c r="J19" s="4"/>
      <c r="K19" s="24"/>
    </row>
    <row r="20" spans="1:11" x14ac:dyDescent="0.25">
      <c r="A20" s="22">
        <f t="shared" si="0"/>
        <v>19</v>
      </c>
      <c r="B20" s="4" t="s">
        <v>11</v>
      </c>
      <c r="C20" s="4">
        <v>14864</v>
      </c>
      <c r="D20" s="4">
        <v>2023</v>
      </c>
      <c r="E20" s="4" t="s">
        <v>32</v>
      </c>
      <c r="F20" s="4" t="s">
        <v>29</v>
      </c>
      <c r="G20" s="4" t="s">
        <v>18</v>
      </c>
      <c r="H20" s="4">
        <v>2500</v>
      </c>
      <c r="I20" s="23">
        <v>45107</v>
      </c>
      <c r="J20" s="4"/>
      <c r="K20" s="24"/>
    </row>
    <row r="21" spans="1:11" x14ac:dyDescent="0.25">
      <c r="A21" s="22">
        <f t="shared" si="0"/>
        <v>20</v>
      </c>
      <c r="B21" s="4" t="s">
        <v>11</v>
      </c>
      <c r="C21" s="4">
        <v>14873</v>
      </c>
      <c r="D21" s="4">
        <v>2023</v>
      </c>
      <c r="E21" s="4" t="s">
        <v>32</v>
      </c>
      <c r="F21" s="4" t="s">
        <v>29</v>
      </c>
      <c r="G21" s="4" t="s">
        <v>18</v>
      </c>
      <c r="H21" s="4">
        <v>2500</v>
      </c>
      <c r="I21" s="23">
        <v>45107</v>
      </c>
      <c r="J21" s="4"/>
      <c r="K21" s="24"/>
    </row>
    <row r="22" spans="1:11" x14ac:dyDescent="0.25">
      <c r="A22" s="22">
        <f t="shared" si="0"/>
        <v>21</v>
      </c>
      <c r="B22" s="4" t="s">
        <v>11</v>
      </c>
      <c r="C22" s="4">
        <v>14883</v>
      </c>
      <c r="D22" s="4">
        <v>2023</v>
      </c>
      <c r="E22" s="4" t="s">
        <v>32</v>
      </c>
      <c r="F22" s="4" t="s">
        <v>29</v>
      </c>
      <c r="G22" s="4" t="s">
        <v>18</v>
      </c>
      <c r="H22" s="4">
        <v>2500</v>
      </c>
      <c r="I22" s="23">
        <v>45107</v>
      </c>
      <c r="J22" s="4"/>
      <c r="K22" s="24"/>
    </row>
    <row r="23" spans="1:11" x14ac:dyDescent="0.25">
      <c r="A23" s="22">
        <f t="shared" si="0"/>
        <v>22</v>
      </c>
      <c r="B23" s="4" t="s">
        <v>11</v>
      </c>
      <c r="C23" s="4">
        <v>14930</v>
      </c>
      <c r="D23" s="4">
        <v>2023</v>
      </c>
      <c r="E23" s="4" t="s">
        <v>32</v>
      </c>
      <c r="F23" s="4" t="s">
        <v>29</v>
      </c>
      <c r="G23" s="4" t="s">
        <v>18</v>
      </c>
      <c r="H23" s="4">
        <v>2500</v>
      </c>
      <c r="I23" s="23">
        <v>45107</v>
      </c>
      <c r="J23" s="4"/>
      <c r="K23" s="24"/>
    </row>
    <row r="24" spans="1:11" x14ac:dyDescent="0.25">
      <c r="A24" s="22">
        <f t="shared" si="0"/>
        <v>23</v>
      </c>
      <c r="B24" s="4" t="s">
        <v>11</v>
      </c>
      <c r="C24" s="4">
        <v>14980</v>
      </c>
      <c r="D24" s="4">
        <v>2023</v>
      </c>
      <c r="E24" s="4" t="s">
        <v>32</v>
      </c>
      <c r="F24" s="4" t="s">
        <v>29</v>
      </c>
      <c r="G24" s="4" t="s">
        <v>18</v>
      </c>
      <c r="H24" s="4">
        <v>2500</v>
      </c>
      <c r="I24" s="23">
        <v>45107</v>
      </c>
      <c r="J24" s="4"/>
      <c r="K24" s="24"/>
    </row>
    <row r="25" spans="1:11" x14ac:dyDescent="0.25">
      <c r="A25" s="22">
        <f t="shared" si="0"/>
        <v>24</v>
      </c>
      <c r="B25" s="4" t="s">
        <v>11</v>
      </c>
      <c r="C25" s="4">
        <v>14982</v>
      </c>
      <c r="D25" s="4">
        <v>2023</v>
      </c>
      <c r="E25" s="4" t="s">
        <v>32</v>
      </c>
      <c r="F25" s="4" t="s">
        <v>29</v>
      </c>
      <c r="G25" s="4" t="s">
        <v>18</v>
      </c>
      <c r="H25" s="4">
        <v>2500</v>
      </c>
      <c r="I25" s="23">
        <v>45107</v>
      </c>
      <c r="J25" s="4"/>
      <c r="K25" s="24"/>
    </row>
    <row r="26" spans="1:11" x14ac:dyDescent="0.25">
      <c r="A26" s="22">
        <f t="shared" si="0"/>
        <v>25</v>
      </c>
      <c r="B26" s="4" t="s">
        <v>11</v>
      </c>
      <c r="C26" s="4">
        <v>14987</v>
      </c>
      <c r="D26" s="4">
        <v>2023</v>
      </c>
      <c r="E26" s="4" t="s">
        <v>32</v>
      </c>
      <c r="F26" s="4" t="s">
        <v>29</v>
      </c>
      <c r="G26" s="4" t="s">
        <v>18</v>
      </c>
      <c r="H26" s="4">
        <v>2500</v>
      </c>
      <c r="I26" s="23">
        <v>45107</v>
      </c>
      <c r="J26" s="4"/>
      <c r="K26" s="24"/>
    </row>
    <row r="27" spans="1:11" x14ac:dyDescent="0.25">
      <c r="A27" s="22">
        <f t="shared" si="0"/>
        <v>26</v>
      </c>
      <c r="B27" s="4" t="s">
        <v>11</v>
      </c>
      <c r="C27" s="4">
        <v>14995</v>
      </c>
      <c r="D27" s="4">
        <v>2023</v>
      </c>
      <c r="E27" s="4" t="s">
        <v>32</v>
      </c>
      <c r="F27" s="4" t="s">
        <v>29</v>
      </c>
      <c r="G27" s="4" t="s">
        <v>18</v>
      </c>
      <c r="H27" s="4">
        <v>2500</v>
      </c>
      <c r="I27" s="23">
        <v>45107</v>
      </c>
      <c r="J27" s="4"/>
      <c r="K27" s="24"/>
    </row>
    <row r="28" spans="1:11" x14ac:dyDescent="0.25">
      <c r="A28" s="22">
        <f t="shared" si="0"/>
        <v>27</v>
      </c>
      <c r="B28" s="4" t="s">
        <v>11</v>
      </c>
      <c r="C28" s="4">
        <v>15013</v>
      </c>
      <c r="D28" s="4">
        <v>2023</v>
      </c>
      <c r="E28" s="4" t="s">
        <v>32</v>
      </c>
      <c r="F28" s="4" t="s">
        <v>29</v>
      </c>
      <c r="G28" s="4" t="s">
        <v>18</v>
      </c>
      <c r="H28" s="4">
        <v>2500</v>
      </c>
      <c r="I28" s="23">
        <v>45107</v>
      </c>
      <c r="J28" s="4"/>
      <c r="K28" s="24"/>
    </row>
    <row r="29" spans="1:11" x14ac:dyDescent="0.25">
      <c r="A29" s="22">
        <f t="shared" si="0"/>
        <v>28</v>
      </c>
      <c r="B29" s="4" t="s">
        <v>11</v>
      </c>
      <c r="C29" s="4">
        <v>15118</v>
      </c>
      <c r="D29" s="4">
        <v>2023</v>
      </c>
      <c r="E29" s="4" t="s">
        <v>32</v>
      </c>
      <c r="F29" s="4" t="s">
        <v>29</v>
      </c>
      <c r="G29" s="4" t="s">
        <v>18</v>
      </c>
      <c r="H29" s="4">
        <v>2500</v>
      </c>
      <c r="I29" s="23">
        <v>45107</v>
      </c>
      <c r="J29" s="4"/>
      <c r="K29" s="24"/>
    </row>
    <row r="30" spans="1:11" x14ac:dyDescent="0.25">
      <c r="A30" s="22">
        <f t="shared" si="0"/>
        <v>29</v>
      </c>
      <c r="B30" s="4" t="s">
        <v>11</v>
      </c>
      <c r="C30" s="4">
        <v>15125</v>
      </c>
      <c r="D30" s="4">
        <v>2023</v>
      </c>
      <c r="E30" s="4" t="s">
        <v>32</v>
      </c>
      <c r="F30" s="4" t="s">
        <v>29</v>
      </c>
      <c r="G30" s="4" t="s">
        <v>18</v>
      </c>
      <c r="H30" s="4">
        <v>2500</v>
      </c>
      <c r="I30" s="23">
        <v>45107</v>
      </c>
      <c r="J30" s="4"/>
      <c r="K30" s="24"/>
    </row>
    <row r="31" spans="1:11" x14ac:dyDescent="0.25">
      <c r="A31" s="22">
        <f t="shared" si="0"/>
        <v>30</v>
      </c>
      <c r="B31" s="4" t="s">
        <v>11</v>
      </c>
      <c r="C31" s="4">
        <v>15184</v>
      </c>
      <c r="D31" s="4">
        <v>2023</v>
      </c>
      <c r="E31" s="4" t="s">
        <v>32</v>
      </c>
      <c r="F31" s="4" t="s">
        <v>29</v>
      </c>
      <c r="G31" s="4" t="s">
        <v>18</v>
      </c>
      <c r="H31" s="4">
        <v>2500</v>
      </c>
      <c r="I31" s="23">
        <v>45107</v>
      </c>
      <c r="J31" s="4"/>
      <c r="K31" s="24"/>
    </row>
    <row r="32" spans="1:11" x14ac:dyDescent="0.25">
      <c r="A32" s="22">
        <f t="shared" si="0"/>
        <v>31</v>
      </c>
      <c r="B32" s="4" t="s">
        <v>11</v>
      </c>
      <c r="C32" s="4">
        <v>15562</v>
      </c>
      <c r="D32" s="4">
        <v>2023</v>
      </c>
      <c r="E32" s="4" t="s">
        <v>32</v>
      </c>
      <c r="F32" s="4" t="s">
        <v>29</v>
      </c>
      <c r="G32" s="4" t="s">
        <v>18</v>
      </c>
      <c r="H32" s="4">
        <v>2500</v>
      </c>
      <c r="I32" s="23">
        <v>45107</v>
      </c>
      <c r="J32" s="4"/>
      <c r="K32" s="24"/>
    </row>
    <row r="33" spans="1:11" x14ac:dyDescent="0.25">
      <c r="A33" s="22">
        <f t="shared" si="0"/>
        <v>32</v>
      </c>
      <c r="B33" s="4" t="s">
        <v>11</v>
      </c>
      <c r="C33" s="4">
        <v>15567</v>
      </c>
      <c r="D33" s="4">
        <v>2023</v>
      </c>
      <c r="E33" s="4" t="s">
        <v>32</v>
      </c>
      <c r="F33" s="4" t="s">
        <v>29</v>
      </c>
      <c r="G33" s="4" t="s">
        <v>18</v>
      </c>
      <c r="H33" s="4">
        <v>2500</v>
      </c>
      <c r="I33" s="23">
        <v>45107</v>
      </c>
      <c r="J33" s="4"/>
      <c r="K33" s="24"/>
    </row>
    <row r="34" spans="1:11" x14ac:dyDescent="0.25">
      <c r="A34" s="22">
        <f t="shared" si="0"/>
        <v>33</v>
      </c>
      <c r="B34" s="4" t="s">
        <v>11</v>
      </c>
      <c r="C34" s="4">
        <v>15572</v>
      </c>
      <c r="D34" s="4">
        <v>2023</v>
      </c>
      <c r="E34" s="4" t="s">
        <v>32</v>
      </c>
      <c r="F34" s="4" t="s">
        <v>29</v>
      </c>
      <c r="G34" s="4" t="s">
        <v>18</v>
      </c>
      <c r="H34" s="4">
        <v>2500</v>
      </c>
      <c r="I34" s="23">
        <v>45107</v>
      </c>
      <c r="J34" s="4"/>
      <c r="K34" s="24"/>
    </row>
    <row r="35" spans="1:11" x14ac:dyDescent="0.25">
      <c r="A35" s="22">
        <f t="shared" si="0"/>
        <v>34</v>
      </c>
      <c r="B35" s="4" t="s">
        <v>11</v>
      </c>
      <c r="C35" s="4">
        <v>15586</v>
      </c>
      <c r="D35" s="4">
        <v>2023</v>
      </c>
      <c r="E35" s="4" t="s">
        <v>32</v>
      </c>
      <c r="F35" s="4" t="s">
        <v>29</v>
      </c>
      <c r="G35" s="4" t="s">
        <v>18</v>
      </c>
      <c r="H35" s="4">
        <v>2500</v>
      </c>
      <c r="I35" s="23">
        <v>45107</v>
      </c>
      <c r="J35" s="4"/>
      <c r="K35" s="24"/>
    </row>
    <row r="36" spans="1:11" x14ac:dyDescent="0.25">
      <c r="A36" s="22">
        <f t="shared" si="0"/>
        <v>35</v>
      </c>
      <c r="B36" s="4" t="s">
        <v>11</v>
      </c>
      <c r="C36" s="4">
        <v>15595</v>
      </c>
      <c r="D36" s="4">
        <v>2023</v>
      </c>
      <c r="E36" s="4" t="s">
        <v>32</v>
      </c>
      <c r="F36" s="4" t="s">
        <v>29</v>
      </c>
      <c r="G36" s="4" t="s">
        <v>18</v>
      </c>
      <c r="H36" s="4">
        <v>2500</v>
      </c>
      <c r="I36" s="23">
        <v>45107</v>
      </c>
      <c r="J36" s="4"/>
      <c r="K36" s="24"/>
    </row>
    <row r="37" spans="1:11" x14ac:dyDescent="0.25">
      <c r="A37" s="22">
        <f t="shared" si="0"/>
        <v>36</v>
      </c>
      <c r="B37" s="4" t="s">
        <v>11</v>
      </c>
      <c r="C37" s="4">
        <v>15601</v>
      </c>
      <c r="D37" s="4">
        <v>2023</v>
      </c>
      <c r="E37" s="4" t="s">
        <v>32</v>
      </c>
      <c r="F37" s="4" t="s">
        <v>29</v>
      </c>
      <c r="G37" s="4" t="s">
        <v>18</v>
      </c>
      <c r="H37" s="4">
        <v>2500</v>
      </c>
      <c r="I37" s="23">
        <v>45107</v>
      </c>
      <c r="J37" s="4"/>
      <c r="K37" s="24"/>
    </row>
    <row r="38" spans="1:11" x14ac:dyDescent="0.25">
      <c r="A38" s="22">
        <f t="shared" si="0"/>
        <v>37</v>
      </c>
      <c r="B38" s="4" t="s">
        <v>11</v>
      </c>
      <c r="C38" s="4">
        <v>15607</v>
      </c>
      <c r="D38" s="4">
        <v>2023</v>
      </c>
      <c r="E38" s="4" t="s">
        <v>32</v>
      </c>
      <c r="F38" s="4" t="s">
        <v>29</v>
      </c>
      <c r="G38" s="4" t="s">
        <v>18</v>
      </c>
      <c r="H38" s="4">
        <v>2500</v>
      </c>
      <c r="I38" s="23">
        <v>45107</v>
      </c>
      <c r="J38" s="4"/>
      <c r="K38" s="24"/>
    </row>
    <row r="39" spans="1:11" x14ac:dyDescent="0.25">
      <c r="A39" s="22">
        <f t="shared" si="0"/>
        <v>38</v>
      </c>
      <c r="B39" s="4" t="s">
        <v>11</v>
      </c>
      <c r="C39" s="4">
        <v>15694</v>
      </c>
      <c r="D39" s="4">
        <v>2023</v>
      </c>
      <c r="E39" s="4" t="s">
        <v>32</v>
      </c>
      <c r="F39" s="4" t="s">
        <v>29</v>
      </c>
      <c r="G39" s="4" t="s">
        <v>18</v>
      </c>
      <c r="H39" s="4">
        <v>2500</v>
      </c>
      <c r="I39" s="23">
        <v>45107</v>
      </c>
      <c r="J39" s="4"/>
      <c r="K39" s="24"/>
    </row>
    <row r="40" spans="1:11" x14ac:dyDescent="0.25">
      <c r="A40" s="22">
        <f t="shared" si="0"/>
        <v>39</v>
      </c>
      <c r="B40" s="4" t="s">
        <v>11</v>
      </c>
      <c r="C40" s="4">
        <v>15830</v>
      </c>
      <c r="D40" s="4">
        <v>2023</v>
      </c>
      <c r="E40" s="4" t="s">
        <v>32</v>
      </c>
      <c r="F40" s="4" t="s">
        <v>29</v>
      </c>
      <c r="G40" s="4" t="s">
        <v>18</v>
      </c>
      <c r="H40" s="4">
        <v>2500</v>
      </c>
      <c r="I40" s="23">
        <v>45107</v>
      </c>
      <c r="J40" s="4"/>
      <c r="K40" s="24"/>
    </row>
    <row r="41" spans="1:11" x14ac:dyDescent="0.25">
      <c r="A41" s="22">
        <f t="shared" si="0"/>
        <v>40</v>
      </c>
      <c r="B41" s="4" t="s">
        <v>11</v>
      </c>
      <c r="C41" s="4">
        <v>15906</v>
      </c>
      <c r="D41" s="4">
        <v>2023</v>
      </c>
      <c r="E41" s="4" t="s">
        <v>32</v>
      </c>
      <c r="F41" s="4" t="s">
        <v>29</v>
      </c>
      <c r="G41" s="4" t="s">
        <v>18</v>
      </c>
      <c r="H41" s="4">
        <v>2500</v>
      </c>
      <c r="I41" s="23">
        <v>45107</v>
      </c>
      <c r="J41" s="4"/>
      <c r="K41" s="24"/>
    </row>
    <row r="42" spans="1:11" x14ac:dyDescent="0.25">
      <c r="A42" s="22">
        <f t="shared" si="0"/>
        <v>41</v>
      </c>
      <c r="B42" s="4" t="s">
        <v>11</v>
      </c>
      <c r="C42" s="4">
        <v>15912</v>
      </c>
      <c r="D42" s="4">
        <v>2023</v>
      </c>
      <c r="E42" s="4" t="s">
        <v>32</v>
      </c>
      <c r="F42" s="4" t="s">
        <v>29</v>
      </c>
      <c r="G42" s="4" t="s">
        <v>18</v>
      </c>
      <c r="H42" s="4">
        <v>2500</v>
      </c>
      <c r="I42" s="23">
        <v>45107</v>
      </c>
      <c r="J42" s="4"/>
      <c r="K42" s="24"/>
    </row>
    <row r="43" spans="1:11" x14ac:dyDescent="0.25">
      <c r="A43" s="22">
        <f t="shared" si="0"/>
        <v>42</v>
      </c>
      <c r="B43" s="4" t="s">
        <v>11</v>
      </c>
      <c r="C43" s="4">
        <v>15923</v>
      </c>
      <c r="D43" s="4">
        <v>2023</v>
      </c>
      <c r="E43" s="4" t="s">
        <v>32</v>
      </c>
      <c r="F43" s="4" t="s">
        <v>29</v>
      </c>
      <c r="G43" s="4" t="s">
        <v>18</v>
      </c>
      <c r="H43" s="4">
        <v>2500</v>
      </c>
      <c r="I43" s="23">
        <v>45107</v>
      </c>
      <c r="J43" s="4"/>
      <c r="K43" s="24"/>
    </row>
    <row r="44" spans="1:11" x14ac:dyDescent="0.25">
      <c r="A44" s="22">
        <f t="shared" si="0"/>
        <v>43</v>
      </c>
      <c r="B44" s="4" t="s">
        <v>11</v>
      </c>
      <c r="C44" s="4">
        <v>15926</v>
      </c>
      <c r="D44" s="4">
        <v>2023</v>
      </c>
      <c r="E44" s="4" t="s">
        <v>32</v>
      </c>
      <c r="F44" s="4" t="s">
        <v>29</v>
      </c>
      <c r="G44" s="4" t="s">
        <v>18</v>
      </c>
      <c r="H44" s="4">
        <v>2500</v>
      </c>
      <c r="I44" s="23">
        <v>45107</v>
      </c>
      <c r="J44" s="4"/>
      <c r="K44" s="24"/>
    </row>
    <row r="45" spans="1:11" x14ac:dyDescent="0.25">
      <c r="A45" s="22">
        <f t="shared" si="0"/>
        <v>44</v>
      </c>
      <c r="B45" s="4" t="s">
        <v>11</v>
      </c>
      <c r="C45" s="4">
        <v>15930</v>
      </c>
      <c r="D45" s="4">
        <v>2023</v>
      </c>
      <c r="E45" s="4" t="s">
        <v>32</v>
      </c>
      <c r="F45" s="4" t="s">
        <v>29</v>
      </c>
      <c r="G45" s="4" t="s">
        <v>18</v>
      </c>
      <c r="H45" s="4">
        <v>2500</v>
      </c>
      <c r="I45" s="23">
        <v>45107</v>
      </c>
      <c r="J45" s="4"/>
      <c r="K45" s="24"/>
    </row>
    <row r="46" spans="1:11" x14ac:dyDescent="0.25">
      <c r="A46" s="22">
        <f t="shared" si="0"/>
        <v>45</v>
      </c>
      <c r="B46" s="4" t="s">
        <v>11</v>
      </c>
      <c r="C46" s="4">
        <v>15933</v>
      </c>
      <c r="D46" s="4">
        <v>2023</v>
      </c>
      <c r="E46" s="4" t="s">
        <v>32</v>
      </c>
      <c r="F46" s="4" t="s">
        <v>29</v>
      </c>
      <c r="G46" s="4" t="s">
        <v>18</v>
      </c>
      <c r="H46" s="4">
        <v>2500</v>
      </c>
      <c r="I46" s="23">
        <v>45107</v>
      </c>
      <c r="J46" s="4"/>
      <c r="K46" s="24"/>
    </row>
    <row r="47" spans="1:11" x14ac:dyDescent="0.25">
      <c r="A47" s="22">
        <f t="shared" si="0"/>
        <v>46</v>
      </c>
      <c r="B47" s="4" t="s">
        <v>11</v>
      </c>
      <c r="C47" s="4">
        <v>15946</v>
      </c>
      <c r="D47" s="4">
        <v>2023</v>
      </c>
      <c r="E47" s="4" t="s">
        <v>32</v>
      </c>
      <c r="F47" s="4" t="s">
        <v>29</v>
      </c>
      <c r="G47" s="4" t="s">
        <v>18</v>
      </c>
      <c r="H47" s="4">
        <v>2500</v>
      </c>
      <c r="I47" s="23">
        <v>45107</v>
      </c>
      <c r="J47" s="4"/>
      <c r="K47" s="24"/>
    </row>
    <row r="48" spans="1:11" x14ac:dyDescent="0.25">
      <c r="A48" s="22">
        <f t="shared" si="0"/>
        <v>47</v>
      </c>
      <c r="B48" s="4" t="s">
        <v>11</v>
      </c>
      <c r="C48" s="4">
        <v>16060</v>
      </c>
      <c r="D48" s="4">
        <v>2023</v>
      </c>
      <c r="E48" s="4" t="s">
        <v>32</v>
      </c>
      <c r="F48" s="4" t="s">
        <v>29</v>
      </c>
      <c r="G48" s="4" t="s">
        <v>18</v>
      </c>
      <c r="H48" s="4">
        <v>2500</v>
      </c>
      <c r="I48" s="23">
        <v>45107</v>
      </c>
      <c r="J48" s="4"/>
      <c r="K48" s="24"/>
    </row>
    <row r="49" spans="1:11" x14ac:dyDescent="0.25">
      <c r="A49" s="22">
        <f t="shared" si="0"/>
        <v>48</v>
      </c>
      <c r="B49" s="4" t="s">
        <v>11</v>
      </c>
      <c r="C49" s="4">
        <v>16063</v>
      </c>
      <c r="D49" s="4">
        <v>2023</v>
      </c>
      <c r="E49" s="4" t="s">
        <v>32</v>
      </c>
      <c r="F49" s="4" t="s">
        <v>29</v>
      </c>
      <c r="G49" s="4" t="s">
        <v>18</v>
      </c>
      <c r="H49" s="4">
        <v>2500</v>
      </c>
      <c r="I49" s="23">
        <v>45107</v>
      </c>
      <c r="J49" s="4"/>
      <c r="K49" s="24"/>
    </row>
    <row r="50" spans="1:11" x14ac:dyDescent="0.25">
      <c r="A50" s="22">
        <f t="shared" si="0"/>
        <v>49</v>
      </c>
      <c r="B50" s="4" t="s">
        <v>11</v>
      </c>
      <c r="C50" s="4">
        <v>16068</v>
      </c>
      <c r="D50" s="4">
        <v>2023</v>
      </c>
      <c r="E50" s="4" t="s">
        <v>32</v>
      </c>
      <c r="F50" s="4" t="s">
        <v>29</v>
      </c>
      <c r="G50" s="4" t="s">
        <v>18</v>
      </c>
      <c r="H50" s="4">
        <v>2500</v>
      </c>
      <c r="I50" s="23">
        <v>45107</v>
      </c>
      <c r="J50" s="4"/>
      <c r="K50" s="24"/>
    </row>
    <row r="51" spans="1:11" x14ac:dyDescent="0.25">
      <c r="A51" s="22">
        <f t="shared" si="0"/>
        <v>50</v>
      </c>
      <c r="B51" s="4" t="s">
        <v>11</v>
      </c>
      <c r="C51" s="4">
        <v>16075</v>
      </c>
      <c r="D51" s="4">
        <v>2023</v>
      </c>
      <c r="E51" s="4" t="s">
        <v>32</v>
      </c>
      <c r="F51" s="4" t="s">
        <v>29</v>
      </c>
      <c r="G51" s="4" t="s">
        <v>18</v>
      </c>
      <c r="H51" s="4">
        <v>2500</v>
      </c>
      <c r="I51" s="23">
        <v>45107</v>
      </c>
      <c r="J51" s="4"/>
      <c r="K51" s="24"/>
    </row>
    <row r="52" spans="1:11" x14ac:dyDescent="0.25">
      <c r="A52" s="22">
        <f t="shared" si="0"/>
        <v>51</v>
      </c>
      <c r="B52" s="4" t="s">
        <v>11</v>
      </c>
      <c r="C52" s="4">
        <v>16236</v>
      </c>
      <c r="D52" s="4">
        <v>2023</v>
      </c>
      <c r="E52" s="4" t="s">
        <v>32</v>
      </c>
      <c r="F52" s="4" t="s">
        <v>29</v>
      </c>
      <c r="G52" s="4" t="s">
        <v>18</v>
      </c>
      <c r="H52" s="4">
        <v>2500</v>
      </c>
      <c r="I52" s="23">
        <v>45107</v>
      </c>
      <c r="J52" s="4"/>
      <c r="K52" s="24"/>
    </row>
    <row r="53" spans="1:11" x14ac:dyDescent="0.25">
      <c r="A53" s="22">
        <f t="shared" si="0"/>
        <v>52</v>
      </c>
      <c r="B53" s="4" t="s">
        <v>11</v>
      </c>
      <c r="C53" s="4">
        <v>16249</v>
      </c>
      <c r="D53" s="4">
        <v>2023</v>
      </c>
      <c r="E53" s="4" t="s">
        <v>32</v>
      </c>
      <c r="F53" s="4" t="s">
        <v>29</v>
      </c>
      <c r="G53" s="4" t="s">
        <v>18</v>
      </c>
      <c r="H53" s="4">
        <v>2500</v>
      </c>
      <c r="I53" s="23">
        <v>45107</v>
      </c>
      <c r="J53" s="4"/>
      <c r="K53" s="24"/>
    </row>
    <row r="54" spans="1:11" x14ac:dyDescent="0.25">
      <c r="A54" s="22">
        <f t="shared" si="0"/>
        <v>53</v>
      </c>
      <c r="B54" s="4" t="s">
        <v>11</v>
      </c>
      <c r="C54" s="4">
        <v>16315</v>
      </c>
      <c r="D54" s="4">
        <v>2023</v>
      </c>
      <c r="E54" s="4" t="s">
        <v>32</v>
      </c>
      <c r="F54" s="4" t="s">
        <v>29</v>
      </c>
      <c r="G54" s="4" t="s">
        <v>18</v>
      </c>
      <c r="H54" s="4">
        <v>2500</v>
      </c>
      <c r="I54" s="23">
        <v>45107</v>
      </c>
      <c r="J54" s="4"/>
      <c r="K54" s="24"/>
    </row>
    <row r="55" spans="1:11" x14ac:dyDescent="0.25">
      <c r="A55" s="22">
        <f t="shared" si="0"/>
        <v>54</v>
      </c>
      <c r="B55" s="4" t="s">
        <v>11</v>
      </c>
      <c r="C55" s="4">
        <v>16594</v>
      </c>
      <c r="D55" s="4">
        <v>2023</v>
      </c>
      <c r="E55" s="4" t="s">
        <v>32</v>
      </c>
      <c r="F55" s="4" t="s">
        <v>29</v>
      </c>
      <c r="G55" s="4" t="s">
        <v>18</v>
      </c>
      <c r="H55" s="4">
        <v>2500</v>
      </c>
      <c r="I55" s="23">
        <v>45107</v>
      </c>
      <c r="J55" s="4"/>
      <c r="K55" s="24"/>
    </row>
    <row r="56" spans="1:11" x14ac:dyDescent="0.25">
      <c r="A56" s="22">
        <f t="shared" si="0"/>
        <v>55</v>
      </c>
      <c r="B56" s="4" t="s">
        <v>11</v>
      </c>
      <c r="C56" s="4">
        <v>16596</v>
      </c>
      <c r="D56" s="4">
        <v>2023</v>
      </c>
      <c r="E56" s="4" t="s">
        <v>32</v>
      </c>
      <c r="F56" s="4" t="s">
        <v>29</v>
      </c>
      <c r="G56" s="4" t="s">
        <v>18</v>
      </c>
      <c r="H56" s="4">
        <v>2500</v>
      </c>
      <c r="I56" s="23">
        <v>45107</v>
      </c>
      <c r="J56" s="4"/>
      <c r="K56" s="24"/>
    </row>
    <row r="57" spans="1:11" x14ac:dyDescent="0.25">
      <c r="A57" s="22">
        <f t="shared" si="0"/>
        <v>56</v>
      </c>
      <c r="B57" s="4" t="s">
        <v>11</v>
      </c>
      <c r="C57" s="4">
        <v>16597</v>
      </c>
      <c r="D57" s="4">
        <v>2023</v>
      </c>
      <c r="E57" s="4" t="s">
        <v>32</v>
      </c>
      <c r="F57" s="4" t="s">
        <v>29</v>
      </c>
      <c r="G57" s="4" t="s">
        <v>18</v>
      </c>
      <c r="H57" s="4">
        <v>2500</v>
      </c>
      <c r="I57" s="23">
        <v>45107</v>
      </c>
      <c r="J57" s="4"/>
      <c r="K57" s="24"/>
    </row>
    <row r="58" spans="1:11" x14ac:dyDescent="0.25">
      <c r="A58" s="22">
        <f t="shared" si="0"/>
        <v>57</v>
      </c>
      <c r="B58" s="4" t="s">
        <v>11</v>
      </c>
      <c r="C58" s="4">
        <v>16599</v>
      </c>
      <c r="D58" s="4">
        <v>2023</v>
      </c>
      <c r="E58" s="4" t="s">
        <v>32</v>
      </c>
      <c r="F58" s="4" t="s">
        <v>29</v>
      </c>
      <c r="G58" s="4" t="s">
        <v>18</v>
      </c>
      <c r="H58" s="4">
        <v>2500</v>
      </c>
      <c r="I58" s="23">
        <v>45107</v>
      </c>
      <c r="J58" s="4"/>
      <c r="K58" s="24"/>
    </row>
    <row r="59" spans="1:11" x14ac:dyDescent="0.25">
      <c r="A59" s="22">
        <f t="shared" si="0"/>
        <v>58</v>
      </c>
      <c r="B59" s="4" t="s">
        <v>11</v>
      </c>
      <c r="C59" s="4">
        <v>16620</v>
      </c>
      <c r="D59" s="4">
        <v>2023</v>
      </c>
      <c r="E59" s="4" t="s">
        <v>32</v>
      </c>
      <c r="F59" s="4" t="s">
        <v>29</v>
      </c>
      <c r="G59" s="4" t="s">
        <v>18</v>
      </c>
      <c r="H59" s="4">
        <v>2500</v>
      </c>
      <c r="I59" s="23">
        <v>45107</v>
      </c>
      <c r="J59" s="4"/>
      <c r="K59" s="24"/>
    </row>
    <row r="60" spans="1:11" x14ac:dyDescent="0.25">
      <c r="A60" s="22">
        <f t="shared" si="0"/>
        <v>59</v>
      </c>
      <c r="B60" s="4" t="s">
        <v>11</v>
      </c>
      <c r="C60" s="4">
        <v>7324</v>
      </c>
      <c r="D60" s="4">
        <v>2022</v>
      </c>
      <c r="E60" s="4" t="s">
        <v>56</v>
      </c>
      <c r="F60" s="4" t="s">
        <v>21</v>
      </c>
      <c r="G60" s="4" t="s">
        <v>18</v>
      </c>
      <c r="H60" s="4">
        <v>10000</v>
      </c>
      <c r="I60" s="23">
        <v>45138</v>
      </c>
      <c r="J60" s="4"/>
      <c r="K60" s="24"/>
    </row>
    <row r="61" spans="1:11" x14ac:dyDescent="0.25">
      <c r="A61" s="22">
        <f t="shared" si="0"/>
        <v>60</v>
      </c>
      <c r="B61" s="4" t="s">
        <v>23</v>
      </c>
      <c r="C61" s="4">
        <v>1090</v>
      </c>
      <c r="D61" s="4">
        <v>2023</v>
      </c>
      <c r="E61" s="4" t="s">
        <v>56</v>
      </c>
      <c r="F61" s="4" t="s">
        <v>28</v>
      </c>
      <c r="G61" s="4" t="s">
        <v>18</v>
      </c>
      <c r="H61" s="4">
        <v>5000</v>
      </c>
      <c r="I61" s="23">
        <v>45138</v>
      </c>
      <c r="J61" s="4"/>
      <c r="K61" s="24"/>
    </row>
    <row r="62" spans="1:11" x14ac:dyDescent="0.25">
      <c r="A62" s="22">
        <f t="shared" si="0"/>
        <v>61</v>
      </c>
      <c r="B62" s="4" t="s">
        <v>11</v>
      </c>
      <c r="C62" s="4">
        <v>9554</v>
      </c>
      <c r="D62" s="4">
        <v>2023</v>
      </c>
      <c r="E62" s="4" t="s">
        <v>56</v>
      </c>
      <c r="F62" s="4" t="s">
        <v>21</v>
      </c>
      <c r="G62" s="4" t="s">
        <v>18</v>
      </c>
      <c r="H62" s="4">
        <v>10000</v>
      </c>
      <c r="I62" s="23">
        <v>45138</v>
      </c>
      <c r="J62" s="4"/>
      <c r="K62" s="24"/>
    </row>
    <row r="63" spans="1:11" x14ac:dyDescent="0.25">
      <c r="A63" s="22">
        <f t="shared" si="0"/>
        <v>62</v>
      </c>
      <c r="B63" s="4" t="s">
        <v>11</v>
      </c>
      <c r="C63" s="4">
        <v>14088</v>
      </c>
      <c r="D63" s="4">
        <v>2023</v>
      </c>
      <c r="E63" s="4" t="s">
        <v>56</v>
      </c>
      <c r="F63" s="4" t="s">
        <v>21</v>
      </c>
      <c r="G63" s="4" t="s">
        <v>18</v>
      </c>
      <c r="H63" s="4">
        <v>10000</v>
      </c>
      <c r="I63" s="23">
        <v>45138</v>
      </c>
      <c r="J63" s="4"/>
      <c r="K63" s="24"/>
    </row>
    <row r="64" spans="1:11" x14ac:dyDescent="0.25">
      <c r="A64" s="22">
        <f t="shared" si="0"/>
        <v>63</v>
      </c>
      <c r="B64" s="4" t="s">
        <v>11</v>
      </c>
      <c r="C64" s="4">
        <v>16771</v>
      </c>
      <c r="D64" s="4">
        <v>2023</v>
      </c>
      <c r="E64" s="4" t="s">
        <v>56</v>
      </c>
      <c r="F64" s="4" t="s">
        <v>29</v>
      </c>
      <c r="G64" s="4" t="s">
        <v>18</v>
      </c>
      <c r="H64" s="4">
        <v>2500</v>
      </c>
      <c r="I64" s="23">
        <v>45138</v>
      </c>
      <c r="J64" s="4"/>
      <c r="K64" s="24"/>
    </row>
    <row r="65" spans="1:11" x14ac:dyDescent="0.25">
      <c r="A65" s="22">
        <f t="shared" si="0"/>
        <v>64</v>
      </c>
      <c r="B65" s="4" t="s">
        <v>11</v>
      </c>
      <c r="C65" s="4">
        <v>16773</v>
      </c>
      <c r="D65" s="4">
        <v>2023</v>
      </c>
      <c r="E65" s="4" t="s">
        <v>56</v>
      </c>
      <c r="F65" s="4" t="s">
        <v>29</v>
      </c>
      <c r="G65" s="4" t="s">
        <v>18</v>
      </c>
      <c r="H65" s="4">
        <v>2500</v>
      </c>
      <c r="I65" s="23">
        <v>45138</v>
      </c>
      <c r="J65" s="4"/>
      <c r="K65" s="24"/>
    </row>
    <row r="66" spans="1:11" x14ac:dyDescent="0.25">
      <c r="A66" s="22">
        <f t="shared" si="0"/>
        <v>65</v>
      </c>
      <c r="B66" s="4" t="s">
        <v>11</v>
      </c>
      <c r="C66" s="4">
        <v>16775</v>
      </c>
      <c r="D66" s="4">
        <v>2023</v>
      </c>
      <c r="E66" s="4" t="s">
        <v>56</v>
      </c>
      <c r="F66" s="4" t="s">
        <v>29</v>
      </c>
      <c r="G66" s="4" t="s">
        <v>18</v>
      </c>
      <c r="H66" s="4">
        <v>2500</v>
      </c>
      <c r="I66" s="23">
        <v>45138</v>
      </c>
      <c r="J66" s="4"/>
      <c r="K66" s="24"/>
    </row>
    <row r="67" spans="1:11" x14ac:dyDescent="0.25">
      <c r="A67" s="22">
        <f t="shared" si="0"/>
        <v>66</v>
      </c>
      <c r="B67" s="4" t="s">
        <v>11</v>
      </c>
      <c r="C67" s="4">
        <v>16786</v>
      </c>
      <c r="D67" s="4">
        <v>2023</v>
      </c>
      <c r="E67" s="4" t="s">
        <v>56</v>
      </c>
      <c r="F67" s="4" t="s">
        <v>29</v>
      </c>
      <c r="G67" s="4" t="s">
        <v>18</v>
      </c>
      <c r="H67" s="4">
        <v>2500</v>
      </c>
      <c r="I67" s="23">
        <v>45138</v>
      </c>
      <c r="J67" s="4"/>
      <c r="K67" s="24"/>
    </row>
    <row r="68" spans="1:11" x14ac:dyDescent="0.25">
      <c r="A68" s="22">
        <f t="shared" ref="A68:A120" si="1">A67+1</f>
        <v>67</v>
      </c>
      <c r="B68" s="4" t="s">
        <v>11</v>
      </c>
      <c r="C68" s="4">
        <v>16797</v>
      </c>
      <c r="D68" s="4">
        <v>2023</v>
      </c>
      <c r="E68" s="4" t="s">
        <v>56</v>
      </c>
      <c r="F68" s="4" t="s">
        <v>29</v>
      </c>
      <c r="G68" s="4" t="s">
        <v>18</v>
      </c>
      <c r="H68" s="4">
        <v>2500</v>
      </c>
      <c r="I68" s="23">
        <v>45138</v>
      </c>
      <c r="J68" s="4"/>
      <c r="K68" s="24"/>
    </row>
    <row r="69" spans="1:11" x14ac:dyDescent="0.25">
      <c r="A69" s="22">
        <f t="shared" si="1"/>
        <v>68</v>
      </c>
      <c r="B69" s="4" t="s">
        <v>11</v>
      </c>
      <c r="C69" s="4">
        <v>16843</v>
      </c>
      <c r="D69" s="4">
        <v>2023</v>
      </c>
      <c r="E69" s="4" t="s">
        <v>56</v>
      </c>
      <c r="F69" s="4" t="s">
        <v>29</v>
      </c>
      <c r="G69" s="4" t="s">
        <v>18</v>
      </c>
      <c r="H69" s="4">
        <v>2500</v>
      </c>
      <c r="I69" s="23">
        <v>45138</v>
      </c>
      <c r="J69" s="4"/>
      <c r="K69" s="24"/>
    </row>
    <row r="70" spans="1:11" x14ac:dyDescent="0.25">
      <c r="A70" s="22">
        <f t="shared" si="1"/>
        <v>69</v>
      </c>
      <c r="B70" s="4" t="s">
        <v>11</v>
      </c>
      <c r="C70" s="4">
        <v>16844</v>
      </c>
      <c r="D70" s="4">
        <v>2023</v>
      </c>
      <c r="E70" s="4" t="s">
        <v>56</v>
      </c>
      <c r="F70" s="4" t="s">
        <v>29</v>
      </c>
      <c r="G70" s="4" t="s">
        <v>18</v>
      </c>
      <c r="H70" s="4">
        <v>2500</v>
      </c>
      <c r="I70" s="23">
        <v>45138</v>
      </c>
      <c r="J70" s="4"/>
      <c r="K70" s="24"/>
    </row>
    <row r="71" spans="1:11" x14ac:dyDescent="0.25">
      <c r="A71" s="22">
        <f t="shared" si="1"/>
        <v>70</v>
      </c>
      <c r="B71" s="4" t="s">
        <v>11</v>
      </c>
      <c r="C71" s="4">
        <v>16916</v>
      </c>
      <c r="D71" s="4">
        <v>2023</v>
      </c>
      <c r="E71" s="4" t="s">
        <v>56</v>
      </c>
      <c r="F71" s="4" t="s">
        <v>29</v>
      </c>
      <c r="G71" s="4" t="s">
        <v>18</v>
      </c>
      <c r="H71" s="4">
        <v>2500</v>
      </c>
      <c r="I71" s="23">
        <v>45138</v>
      </c>
      <c r="J71" s="4"/>
      <c r="K71" s="24"/>
    </row>
    <row r="72" spans="1:11" x14ac:dyDescent="0.25">
      <c r="A72" s="22">
        <f t="shared" si="1"/>
        <v>71</v>
      </c>
      <c r="B72" s="4" t="s">
        <v>11</v>
      </c>
      <c r="C72" s="4">
        <v>17061</v>
      </c>
      <c r="D72" s="4">
        <v>2023</v>
      </c>
      <c r="E72" s="4" t="s">
        <v>56</v>
      </c>
      <c r="F72" s="4" t="s">
        <v>29</v>
      </c>
      <c r="G72" s="4" t="s">
        <v>18</v>
      </c>
      <c r="H72" s="4">
        <v>2500</v>
      </c>
      <c r="I72" s="23">
        <v>45138</v>
      </c>
      <c r="J72" s="4"/>
      <c r="K72" s="24"/>
    </row>
    <row r="73" spans="1:11" x14ac:dyDescent="0.25">
      <c r="A73" s="22">
        <f t="shared" si="1"/>
        <v>72</v>
      </c>
      <c r="B73" s="4" t="s">
        <v>11</v>
      </c>
      <c r="C73" s="4">
        <v>17071</v>
      </c>
      <c r="D73" s="4">
        <v>2023</v>
      </c>
      <c r="E73" s="4" t="s">
        <v>56</v>
      </c>
      <c r="F73" s="4" t="s">
        <v>29</v>
      </c>
      <c r="G73" s="4" t="s">
        <v>18</v>
      </c>
      <c r="H73" s="4">
        <v>2500</v>
      </c>
      <c r="I73" s="23">
        <v>45138</v>
      </c>
      <c r="J73" s="4"/>
      <c r="K73" s="24"/>
    </row>
    <row r="74" spans="1:11" x14ac:dyDescent="0.25">
      <c r="A74" s="22">
        <f t="shared" si="1"/>
        <v>73</v>
      </c>
      <c r="B74" s="4" t="s">
        <v>11</v>
      </c>
      <c r="C74" s="4">
        <v>17221</v>
      </c>
      <c r="D74" s="4">
        <v>2023</v>
      </c>
      <c r="E74" s="4" t="s">
        <v>56</v>
      </c>
      <c r="F74" s="4" t="s">
        <v>29</v>
      </c>
      <c r="G74" s="4" t="s">
        <v>18</v>
      </c>
      <c r="H74" s="4">
        <v>2500</v>
      </c>
      <c r="I74" s="23">
        <v>45138</v>
      </c>
      <c r="J74" s="4"/>
      <c r="K74" s="24"/>
    </row>
    <row r="75" spans="1:11" x14ac:dyDescent="0.25">
      <c r="A75" s="22">
        <f t="shared" si="1"/>
        <v>74</v>
      </c>
      <c r="B75" s="4" t="s">
        <v>11</v>
      </c>
      <c r="C75" s="4">
        <v>17222</v>
      </c>
      <c r="D75" s="4">
        <v>2023</v>
      </c>
      <c r="E75" s="4" t="s">
        <v>56</v>
      </c>
      <c r="F75" s="4" t="s">
        <v>29</v>
      </c>
      <c r="G75" s="4" t="s">
        <v>18</v>
      </c>
      <c r="H75" s="4">
        <v>2500</v>
      </c>
      <c r="I75" s="23">
        <v>45138</v>
      </c>
      <c r="J75" s="4"/>
      <c r="K75" s="24"/>
    </row>
    <row r="76" spans="1:11" x14ac:dyDescent="0.25">
      <c r="A76" s="22">
        <f t="shared" si="1"/>
        <v>75</v>
      </c>
      <c r="B76" s="4" t="s">
        <v>11</v>
      </c>
      <c r="C76" s="4">
        <v>17241</v>
      </c>
      <c r="D76" s="4">
        <v>2023</v>
      </c>
      <c r="E76" s="4" t="s">
        <v>56</v>
      </c>
      <c r="F76" s="4" t="s">
        <v>29</v>
      </c>
      <c r="G76" s="4" t="s">
        <v>18</v>
      </c>
      <c r="H76" s="4">
        <v>2500</v>
      </c>
      <c r="I76" s="23">
        <v>45138</v>
      </c>
      <c r="J76" s="4"/>
      <c r="K76" s="24"/>
    </row>
    <row r="77" spans="1:11" x14ac:dyDescent="0.25">
      <c r="A77" s="22">
        <f t="shared" si="1"/>
        <v>76</v>
      </c>
      <c r="B77" s="4" t="s">
        <v>11</v>
      </c>
      <c r="C77" s="4">
        <v>17295</v>
      </c>
      <c r="D77" s="4">
        <v>2023</v>
      </c>
      <c r="E77" s="4" t="s">
        <v>56</v>
      </c>
      <c r="F77" s="4" t="s">
        <v>29</v>
      </c>
      <c r="G77" s="4" t="s">
        <v>18</v>
      </c>
      <c r="H77" s="4">
        <v>2500</v>
      </c>
      <c r="I77" s="23">
        <v>45138</v>
      </c>
      <c r="J77" s="4"/>
      <c r="K77" s="24"/>
    </row>
    <row r="78" spans="1:11" x14ac:dyDescent="0.25">
      <c r="A78" s="22">
        <f t="shared" si="1"/>
        <v>77</v>
      </c>
      <c r="B78" s="4" t="s">
        <v>11</v>
      </c>
      <c r="C78" s="4">
        <v>17399</v>
      </c>
      <c r="D78" s="4">
        <v>2023</v>
      </c>
      <c r="E78" s="4" t="s">
        <v>56</v>
      </c>
      <c r="F78" s="4" t="s">
        <v>29</v>
      </c>
      <c r="G78" s="4" t="s">
        <v>18</v>
      </c>
      <c r="H78" s="4">
        <v>2500</v>
      </c>
      <c r="I78" s="23">
        <v>45138</v>
      </c>
      <c r="J78" s="4"/>
      <c r="K78" s="24"/>
    </row>
    <row r="79" spans="1:11" x14ac:dyDescent="0.25">
      <c r="A79" s="22">
        <f t="shared" si="1"/>
        <v>78</v>
      </c>
      <c r="B79" s="4" t="s">
        <v>11</v>
      </c>
      <c r="C79" s="4">
        <v>17669</v>
      </c>
      <c r="D79" s="4">
        <v>2023</v>
      </c>
      <c r="E79" s="4" t="s">
        <v>56</v>
      </c>
      <c r="F79" s="4" t="s">
        <v>29</v>
      </c>
      <c r="G79" s="4" t="s">
        <v>18</v>
      </c>
      <c r="H79" s="4">
        <v>2500</v>
      </c>
      <c r="I79" s="23">
        <v>45138</v>
      </c>
      <c r="J79" s="4"/>
      <c r="K79" s="24"/>
    </row>
    <row r="80" spans="1:11" x14ac:dyDescent="0.25">
      <c r="A80" s="22">
        <f t="shared" si="1"/>
        <v>79</v>
      </c>
      <c r="B80" s="4" t="s">
        <v>11</v>
      </c>
      <c r="C80" s="4">
        <v>17684</v>
      </c>
      <c r="D80" s="4">
        <v>2023</v>
      </c>
      <c r="E80" s="4" t="s">
        <v>56</v>
      </c>
      <c r="F80" s="4" t="s">
        <v>29</v>
      </c>
      <c r="G80" s="4" t="s">
        <v>18</v>
      </c>
      <c r="H80" s="4">
        <v>2500</v>
      </c>
      <c r="I80" s="23">
        <v>45138</v>
      </c>
      <c r="J80" s="4"/>
      <c r="K80" s="24"/>
    </row>
    <row r="81" spans="1:11" x14ac:dyDescent="0.25">
      <c r="A81" s="22">
        <f t="shared" si="1"/>
        <v>80</v>
      </c>
      <c r="B81" s="4" t="s">
        <v>11</v>
      </c>
      <c r="C81" s="4">
        <v>17740</v>
      </c>
      <c r="D81" s="4">
        <v>2023</v>
      </c>
      <c r="E81" s="4" t="s">
        <v>56</v>
      </c>
      <c r="F81" s="4" t="s">
        <v>29</v>
      </c>
      <c r="G81" s="4" t="s">
        <v>18</v>
      </c>
      <c r="H81" s="4">
        <v>2500</v>
      </c>
      <c r="I81" s="23">
        <v>45138</v>
      </c>
      <c r="J81" s="4"/>
      <c r="K81" s="24"/>
    </row>
    <row r="82" spans="1:11" x14ac:dyDescent="0.25">
      <c r="A82" s="22">
        <f t="shared" si="1"/>
        <v>81</v>
      </c>
      <c r="B82" s="4" t="s">
        <v>11</v>
      </c>
      <c r="C82" s="4">
        <v>17748</v>
      </c>
      <c r="D82" s="4">
        <v>2023</v>
      </c>
      <c r="E82" s="4" t="s">
        <v>56</v>
      </c>
      <c r="F82" s="4" t="s">
        <v>29</v>
      </c>
      <c r="G82" s="4" t="s">
        <v>18</v>
      </c>
      <c r="H82" s="4">
        <v>2500</v>
      </c>
      <c r="I82" s="23">
        <v>45138</v>
      </c>
      <c r="J82" s="4"/>
      <c r="K82" s="24"/>
    </row>
    <row r="83" spans="1:11" x14ac:dyDescent="0.25">
      <c r="A83" s="22">
        <f t="shared" si="1"/>
        <v>82</v>
      </c>
      <c r="B83" s="4" t="s">
        <v>11</v>
      </c>
      <c r="C83" s="4">
        <v>18120</v>
      </c>
      <c r="D83" s="4">
        <v>2023</v>
      </c>
      <c r="E83" s="4" t="s">
        <v>56</v>
      </c>
      <c r="F83" s="4" t="s">
        <v>29</v>
      </c>
      <c r="G83" s="4" t="s">
        <v>18</v>
      </c>
      <c r="H83" s="4">
        <v>2500</v>
      </c>
      <c r="I83" s="23">
        <v>45138</v>
      </c>
      <c r="J83" s="4"/>
      <c r="K83" s="24"/>
    </row>
    <row r="84" spans="1:11" x14ac:dyDescent="0.25">
      <c r="A84" s="22">
        <f t="shared" si="1"/>
        <v>83</v>
      </c>
      <c r="B84" s="4" t="s">
        <v>11</v>
      </c>
      <c r="C84" s="4">
        <v>18175</v>
      </c>
      <c r="D84" s="4">
        <v>2023</v>
      </c>
      <c r="E84" s="4" t="s">
        <v>56</v>
      </c>
      <c r="F84" s="4" t="s">
        <v>29</v>
      </c>
      <c r="G84" s="4" t="s">
        <v>18</v>
      </c>
      <c r="H84" s="4">
        <v>2500</v>
      </c>
      <c r="I84" s="23">
        <v>45138</v>
      </c>
      <c r="J84" s="4"/>
      <c r="K84" s="24"/>
    </row>
    <row r="85" spans="1:11" x14ac:dyDescent="0.25">
      <c r="A85" s="22">
        <f t="shared" si="1"/>
        <v>84</v>
      </c>
      <c r="B85" s="4" t="s">
        <v>11</v>
      </c>
      <c r="C85" s="4">
        <v>18184</v>
      </c>
      <c r="D85" s="4">
        <v>2023</v>
      </c>
      <c r="E85" s="4" t="s">
        <v>56</v>
      </c>
      <c r="F85" s="4" t="s">
        <v>29</v>
      </c>
      <c r="G85" s="4" t="s">
        <v>18</v>
      </c>
      <c r="H85" s="4">
        <v>2500</v>
      </c>
      <c r="I85" s="23">
        <v>45138</v>
      </c>
      <c r="J85" s="4"/>
      <c r="K85" s="24"/>
    </row>
    <row r="86" spans="1:11" x14ac:dyDescent="0.25">
      <c r="A86" s="22">
        <f t="shared" si="1"/>
        <v>85</v>
      </c>
      <c r="B86" s="4" t="s">
        <v>11</v>
      </c>
      <c r="C86" s="4">
        <v>18282</v>
      </c>
      <c r="D86" s="4">
        <v>2023</v>
      </c>
      <c r="E86" s="4" t="s">
        <v>56</v>
      </c>
      <c r="F86" s="4" t="s">
        <v>29</v>
      </c>
      <c r="G86" s="4" t="s">
        <v>18</v>
      </c>
      <c r="H86" s="4">
        <v>2500</v>
      </c>
      <c r="I86" s="23">
        <v>45138</v>
      </c>
      <c r="J86" s="4"/>
      <c r="K86" s="24"/>
    </row>
    <row r="87" spans="1:11" x14ac:dyDescent="0.25">
      <c r="A87" s="22">
        <f t="shared" si="1"/>
        <v>86</v>
      </c>
      <c r="B87" s="4" t="s">
        <v>11</v>
      </c>
      <c r="C87" s="4">
        <v>18307</v>
      </c>
      <c r="D87" s="4">
        <v>2023</v>
      </c>
      <c r="E87" s="4" t="s">
        <v>56</v>
      </c>
      <c r="F87" s="4" t="s">
        <v>29</v>
      </c>
      <c r="G87" s="4" t="s">
        <v>18</v>
      </c>
      <c r="H87" s="4">
        <v>2500</v>
      </c>
      <c r="I87" s="23">
        <v>45138</v>
      </c>
      <c r="J87" s="4"/>
      <c r="K87" s="24"/>
    </row>
    <row r="88" spans="1:11" x14ac:dyDescent="0.25">
      <c r="A88" s="22">
        <f t="shared" si="1"/>
        <v>87</v>
      </c>
      <c r="B88" s="4" t="s">
        <v>11</v>
      </c>
      <c r="C88" s="4">
        <v>18498</v>
      </c>
      <c r="D88" s="4">
        <v>2023</v>
      </c>
      <c r="E88" s="4" t="s">
        <v>56</v>
      </c>
      <c r="F88" s="4" t="s">
        <v>29</v>
      </c>
      <c r="G88" s="4" t="s">
        <v>18</v>
      </c>
      <c r="H88" s="4">
        <v>2500</v>
      </c>
      <c r="I88" s="23">
        <v>45138</v>
      </c>
      <c r="J88" s="4"/>
      <c r="K88" s="24"/>
    </row>
    <row r="89" spans="1:11" x14ac:dyDescent="0.25">
      <c r="A89" s="22">
        <f t="shared" si="1"/>
        <v>88</v>
      </c>
      <c r="B89" s="4" t="s">
        <v>11</v>
      </c>
      <c r="C89" s="4">
        <v>18543</v>
      </c>
      <c r="D89" s="4">
        <v>2023</v>
      </c>
      <c r="E89" s="4" t="s">
        <v>56</v>
      </c>
      <c r="F89" s="4" t="s">
        <v>29</v>
      </c>
      <c r="G89" s="4" t="s">
        <v>18</v>
      </c>
      <c r="H89" s="4">
        <v>2500</v>
      </c>
      <c r="I89" s="23">
        <v>45138</v>
      </c>
      <c r="J89" s="4"/>
      <c r="K89" s="24"/>
    </row>
    <row r="90" spans="1:11" x14ac:dyDescent="0.25">
      <c r="A90" s="22">
        <f t="shared" si="1"/>
        <v>89</v>
      </c>
      <c r="B90" s="4" t="s">
        <v>11</v>
      </c>
      <c r="C90" s="4">
        <v>18661</v>
      </c>
      <c r="D90" s="4">
        <v>2023</v>
      </c>
      <c r="E90" s="4" t="s">
        <v>56</v>
      </c>
      <c r="F90" s="4" t="s">
        <v>29</v>
      </c>
      <c r="G90" s="4" t="s">
        <v>18</v>
      </c>
      <c r="H90" s="4">
        <v>2500</v>
      </c>
      <c r="I90" s="23">
        <v>45138</v>
      </c>
      <c r="J90" s="4"/>
      <c r="K90" s="24"/>
    </row>
    <row r="91" spans="1:11" x14ac:dyDescent="0.25">
      <c r="A91" s="22">
        <f t="shared" si="1"/>
        <v>90</v>
      </c>
      <c r="B91" s="4" t="s">
        <v>11</v>
      </c>
      <c r="C91" s="4">
        <v>18912</v>
      </c>
      <c r="D91" s="4">
        <v>2023</v>
      </c>
      <c r="E91" s="4" t="s">
        <v>56</v>
      </c>
      <c r="F91" s="4" t="s">
        <v>29</v>
      </c>
      <c r="G91" s="4" t="s">
        <v>18</v>
      </c>
      <c r="H91" s="4">
        <v>2500</v>
      </c>
      <c r="I91" s="23">
        <v>45138</v>
      </c>
      <c r="J91" s="4"/>
      <c r="K91" s="24"/>
    </row>
    <row r="92" spans="1:11" x14ac:dyDescent="0.25">
      <c r="A92" s="22">
        <f t="shared" si="1"/>
        <v>91</v>
      </c>
      <c r="B92" s="4" t="s">
        <v>11</v>
      </c>
      <c r="C92" s="4">
        <v>18965</v>
      </c>
      <c r="D92" s="4">
        <v>2023</v>
      </c>
      <c r="E92" s="4" t="s">
        <v>56</v>
      </c>
      <c r="F92" s="4" t="s">
        <v>29</v>
      </c>
      <c r="G92" s="4" t="s">
        <v>18</v>
      </c>
      <c r="H92" s="4">
        <v>2500</v>
      </c>
      <c r="I92" s="23">
        <v>45138</v>
      </c>
      <c r="J92" s="4"/>
      <c r="K92" s="24"/>
    </row>
    <row r="93" spans="1:11" x14ac:dyDescent="0.25">
      <c r="A93" s="22">
        <f t="shared" si="1"/>
        <v>92</v>
      </c>
      <c r="B93" s="4" t="s">
        <v>11</v>
      </c>
      <c r="C93" s="4">
        <v>19075</v>
      </c>
      <c r="D93" s="4">
        <v>2023</v>
      </c>
      <c r="E93" s="4" t="s">
        <v>56</v>
      </c>
      <c r="F93" s="4" t="s">
        <v>29</v>
      </c>
      <c r="G93" s="4" t="s">
        <v>18</v>
      </c>
      <c r="H93" s="4">
        <v>2500</v>
      </c>
      <c r="I93" s="23">
        <v>45138</v>
      </c>
      <c r="J93" s="4"/>
      <c r="K93" s="24"/>
    </row>
    <row r="94" spans="1:11" x14ac:dyDescent="0.25">
      <c r="A94" s="22">
        <f t="shared" si="1"/>
        <v>93</v>
      </c>
      <c r="B94" s="4" t="s">
        <v>11</v>
      </c>
      <c r="C94" s="4">
        <v>19113</v>
      </c>
      <c r="D94" s="4">
        <v>2023</v>
      </c>
      <c r="E94" s="4" t="s">
        <v>56</v>
      </c>
      <c r="F94" s="4" t="s">
        <v>29</v>
      </c>
      <c r="G94" s="4" t="s">
        <v>18</v>
      </c>
      <c r="H94" s="4">
        <v>2500</v>
      </c>
      <c r="I94" s="23">
        <v>45138</v>
      </c>
      <c r="J94" s="4"/>
      <c r="K94" s="24"/>
    </row>
    <row r="95" spans="1:11" x14ac:dyDescent="0.25">
      <c r="A95" s="22">
        <f t="shared" si="1"/>
        <v>94</v>
      </c>
      <c r="B95" s="4" t="s">
        <v>11</v>
      </c>
      <c r="C95" s="4">
        <v>19118</v>
      </c>
      <c r="D95" s="4">
        <v>2023</v>
      </c>
      <c r="E95" s="4" t="s">
        <v>56</v>
      </c>
      <c r="F95" s="4" t="s">
        <v>29</v>
      </c>
      <c r="G95" s="4" t="s">
        <v>18</v>
      </c>
      <c r="H95" s="4">
        <v>2500</v>
      </c>
      <c r="I95" s="23">
        <v>45138</v>
      </c>
      <c r="J95" s="4"/>
      <c r="K95" s="24"/>
    </row>
    <row r="96" spans="1:11" x14ac:dyDescent="0.25">
      <c r="A96" s="22">
        <f t="shared" si="1"/>
        <v>95</v>
      </c>
      <c r="B96" s="4" t="s">
        <v>11</v>
      </c>
      <c r="C96" s="4">
        <v>19142</v>
      </c>
      <c r="D96" s="4">
        <v>2023</v>
      </c>
      <c r="E96" s="4" t="s">
        <v>56</v>
      </c>
      <c r="F96" s="4" t="s">
        <v>29</v>
      </c>
      <c r="G96" s="4" t="s">
        <v>18</v>
      </c>
      <c r="H96" s="4">
        <v>2500</v>
      </c>
      <c r="I96" s="23">
        <v>45138</v>
      </c>
      <c r="J96" s="4"/>
      <c r="K96" s="24"/>
    </row>
    <row r="97" spans="1:11" x14ac:dyDescent="0.25">
      <c r="A97" s="22">
        <f t="shared" si="1"/>
        <v>96</v>
      </c>
      <c r="B97" s="4" t="s">
        <v>11</v>
      </c>
      <c r="C97" s="4">
        <v>19158</v>
      </c>
      <c r="D97" s="4">
        <v>2023</v>
      </c>
      <c r="E97" s="4" t="s">
        <v>56</v>
      </c>
      <c r="F97" s="4" t="s">
        <v>29</v>
      </c>
      <c r="G97" s="4" t="s">
        <v>18</v>
      </c>
      <c r="H97" s="4">
        <v>2500</v>
      </c>
      <c r="I97" s="23">
        <v>45138</v>
      </c>
      <c r="J97" s="4"/>
      <c r="K97" s="24"/>
    </row>
    <row r="98" spans="1:11" x14ac:dyDescent="0.25">
      <c r="A98" s="22">
        <f t="shared" si="1"/>
        <v>97</v>
      </c>
      <c r="B98" s="4" t="s">
        <v>11</v>
      </c>
      <c r="C98" s="4">
        <v>19160</v>
      </c>
      <c r="D98" s="4">
        <v>2023</v>
      </c>
      <c r="E98" s="4" t="s">
        <v>56</v>
      </c>
      <c r="F98" s="4" t="s">
        <v>29</v>
      </c>
      <c r="G98" s="4" t="s">
        <v>18</v>
      </c>
      <c r="H98" s="4">
        <v>2500</v>
      </c>
      <c r="I98" s="23">
        <v>45138</v>
      </c>
      <c r="J98" s="4"/>
      <c r="K98" s="24"/>
    </row>
    <row r="99" spans="1:11" x14ac:dyDescent="0.25">
      <c r="A99" s="22">
        <f t="shared" si="1"/>
        <v>98</v>
      </c>
      <c r="B99" s="4" t="s">
        <v>11</v>
      </c>
      <c r="C99" s="4">
        <v>19161</v>
      </c>
      <c r="D99" s="4">
        <v>2023</v>
      </c>
      <c r="E99" s="4" t="s">
        <v>56</v>
      </c>
      <c r="F99" s="4" t="s">
        <v>29</v>
      </c>
      <c r="G99" s="4" t="s">
        <v>18</v>
      </c>
      <c r="H99" s="4">
        <v>2500</v>
      </c>
      <c r="I99" s="23">
        <v>45138</v>
      </c>
      <c r="J99" s="4"/>
      <c r="K99" s="24"/>
    </row>
    <row r="100" spans="1:11" x14ac:dyDescent="0.25">
      <c r="A100" s="22">
        <f t="shared" si="1"/>
        <v>99</v>
      </c>
      <c r="B100" s="4" t="s">
        <v>11</v>
      </c>
      <c r="C100" s="4">
        <v>19172</v>
      </c>
      <c r="D100" s="4">
        <v>2023</v>
      </c>
      <c r="E100" s="4" t="s">
        <v>56</v>
      </c>
      <c r="F100" s="4" t="s">
        <v>29</v>
      </c>
      <c r="G100" s="4" t="s">
        <v>18</v>
      </c>
      <c r="H100" s="4">
        <v>2500</v>
      </c>
      <c r="I100" s="23">
        <v>45138</v>
      </c>
      <c r="J100" s="4"/>
      <c r="K100" s="24"/>
    </row>
    <row r="101" spans="1:11" x14ac:dyDescent="0.25">
      <c r="A101" s="22">
        <f t="shared" si="1"/>
        <v>100</v>
      </c>
      <c r="B101" s="4" t="s">
        <v>11</v>
      </c>
      <c r="C101" s="4">
        <v>19198</v>
      </c>
      <c r="D101" s="4">
        <v>2023</v>
      </c>
      <c r="E101" s="4" t="s">
        <v>56</v>
      </c>
      <c r="F101" s="4" t="s">
        <v>29</v>
      </c>
      <c r="G101" s="4" t="s">
        <v>18</v>
      </c>
      <c r="H101" s="4">
        <v>2500</v>
      </c>
      <c r="I101" s="23">
        <v>45138</v>
      </c>
      <c r="J101" s="4"/>
      <c r="K101" s="24"/>
    </row>
    <row r="102" spans="1:11" x14ac:dyDescent="0.25">
      <c r="A102" s="22">
        <f t="shared" si="1"/>
        <v>101</v>
      </c>
      <c r="B102" s="4" t="s">
        <v>11</v>
      </c>
      <c r="C102" s="4">
        <v>19264</v>
      </c>
      <c r="D102" s="4">
        <v>2023</v>
      </c>
      <c r="E102" s="4" t="s">
        <v>56</v>
      </c>
      <c r="F102" s="4" t="s">
        <v>29</v>
      </c>
      <c r="G102" s="4" t="s">
        <v>18</v>
      </c>
      <c r="H102" s="4">
        <v>2500</v>
      </c>
      <c r="I102" s="23">
        <v>45138</v>
      </c>
      <c r="J102" s="4"/>
      <c r="K102" s="24"/>
    </row>
    <row r="103" spans="1:11" x14ac:dyDescent="0.25">
      <c r="A103" s="22">
        <f t="shared" si="1"/>
        <v>102</v>
      </c>
      <c r="B103" s="4" t="s">
        <v>11</v>
      </c>
      <c r="C103" s="4">
        <v>19266</v>
      </c>
      <c r="D103" s="4">
        <v>2023</v>
      </c>
      <c r="E103" s="4" t="s">
        <v>56</v>
      </c>
      <c r="F103" s="4" t="s">
        <v>29</v>
      </c>
      <c r="G103" s="4" t="s">
        <v>18</v>
      </c>
      <c r="H103" s="4">
        <v>2500</v>
      </c>
      <c r="I103" s="23">
        <v>45138</v>
      </c>
      <c r="J103" s="4"/>
      <c r="K103" s="24"/>
    </row>
    <row r="104" spans="1:11" x14ac:dyDescent="0.25">
      <c r="A104" s="22">
        <f t="shared" si="1"/>
        <v>103</v>
      </c>
      <c r="B104" s="4" t="s">
        <v>11</v>
      </c>
      <c r="C104" s="4">
        <v>19269</v>
      </c>
      <c r="D104" s="4">
        <v>2023</v>
      </c>
      <c r="E104" s="4" t="s">
        <v>56</v>
      </c>
      <c r="F104" s="4" t="s">
        <v>29</v>
      </c>
      <c r="G104" s="4" t="s">
        <v>18</v>
      </c>
      <c r="H104" s="4">
        <v>2500</v>
      </c>
      <c r="I104" s="23">
        <v>45138</v>
      </c>
      <c r="J104" s="4"/>
      <c r="K104" s="24"/>
    </row>
    <row r="105" spans="1:11" x14ac:dyDescent="0.25">
      <c r="A105" s="22">
        <f t="shared" si="1"/>
        <v>104</v>
      </c>
      <c r="B105" s="4" t="s">
        <v>11</v>
      </c>
      <c r="C105" s="4">
        <v>19271</v>
      </c>
      <c r="D105" s="4">
        <v>2023</v>
      </c>
      <c r="E105" s="4" t="s">
        <v>56</v>
      </c>
      <c r="F105" s="4" t="s">
        <v>29</v>
      </c>
      <c r="G105" s="4" t="s">
        <v>18</v>
      </c>
      <c r="H105" s="4">
        <v>2500</v>
      </c>
      <c r="I105" s="23">
        <v>45138</v>
      </c>
      <c r="J105" s="4"/>
      <c r="K105" s="24"/>
    </row>
    <row r="106" spans="1:11" x14ac:dyDescent="0.25">
      <c r="A106" s="22">
        <f t="shared" si="1"/>
        <v>105</v>
      </c>
      <c r="B106" s="4" t="s">
        <v>11</v>
      </c>
      <c r="C106" s="4">
        <v>19279</v>
      </c>
      <c r="D106" s="4">
        <v>2023</v>
      </c>
      <c r="E106" s="4" t="s">
        <v>56</v>
      </c>
      <c r="F106" s="4" t="s">
        <v>29</v>
      </c>
      <c r="G106" s="4" t="s">
        <v>18</v>
      </c>
      <c r="H106" s="4">
        <v>2500</v>
      </c>
      <c r="I106" s="23">
        <v>45138</v>
      </c>
      <c r="J106" s="4"/>
      <c r="K106" s="24"/>
    </row>
    <row r="107" spans="1:11" x14ac:dyDescent="0.25">
      <c r="A107" s="22">
        <f t="shared" si="1"/>
        <v>106</v>
      </c>
      <c r="B107" s="4" t="s">
        <v>11</v>
      </c>
      <c r="C107" s="4">
        <v>19292</v>
      </c>
      <c r="D107" s="4">
        <v>2023</v>
      </c>
      <c r="E107" s="4" t="s">
        <v>56</v>
      </c>
      <c r="F107" s="4" t="s">
        <v>29</v>
      </c>
      <c r="G107" s="4" t="s">
        <v>18</v>
      </c>
      <c r="H107" s="4">
        <v>2500</v>
      </c>
      <c r="I107" s="23">
        <v>45138</v>
      </c>
      <c r="J107" s="4"/>
      <c r="K107" s="24"/>
    </row>
    <row r="108" spans="1:11" x14ac:dyDescent="0.25">
      <c r="A108" s="22">
        <f t="shared" si="1"/>
        <v>107</v>
      </c>
      <c r="B108" s="4" t="s">
        <v>11</v>
      </c>
      <c r="C108" s="4">
        <v>19355</v>
      </c>
      <c r="D108" s="4">
        <v>2023</v>
      </c>
      <c r="E108" s="4" t="s">
        <v>56</v>
      </c>
      <c r="F108" s="4" t="s">
        <v>29</v>
      </c>
      <c r="G108" s="4" t="s">
        <v>18</v>
      </c>
      <c r="H108" s="4">
        <v>2500</v>
      </c>
      <c r="I108" s="23">
        <v>45138</v>
      </c>
      <c r="J108" s="4"/>
      <c r="K108" s="24"/>
    </row>
    <row r="109" spans="1:11" x14ac:dyDescent="0.25">
      <c r="A109" s="22">
        <f t="shared" si="1"/>
        <v>108</v>
      </c>
      <c r="B109" s="4" t="s">
        <v>11</v>
      </c>
      <c r="C109" s="4">
        <v>19879</v>
      </c>
      <c r="D109" s="4">
        <v>2023</v>
      </c>
      <c r="E109" s="4" t="s">
        <v>56</v>
      </c>
      <c r="F109" s="4" t="s">
        <v>29</v>
      </c>
      <c r="G109" s="4" t="s">
        <v>18</v>
      </c>
      <c r="H109" s="4">
        <v>2500</v>
      </c>
      <c r="I109" s="23">
        <v>45138</v>
      </c>
      <c r="J109" s="4"/>
      <c r="K109" s="24"/>
    </row>
    <row r="110" spans="1:11" x14ac:dyDescent="0.25">
      <c r="A110" s="22">
        <f t="shared" si="1"/>
        <v>109</v>
      </c>
      <c r="B110" s="4" t="s">
        <v>11</v>
      </c>
      <c r="C110" s="4">
        <v>19881</v>
      </c>
      <c r="D110" s="4">
        <v>2023</v>
      </c>
      <c r="E110" s="4" t="s">
        <v>56</v>
      </c>
      <c r="F110" s="4" t="s">
        <v>29</v>
      </c>
      <c r="G110" s="4" t="s">
        <v>18</v>
      </c>
      <c r="H110" s="4">
        <v>2500</v>
      </c>
      <c r="I110" s="23">
        <v>45138</v>
      </c>
      <c r="J110" s="4"/>
      <c r="K110" s="24"/>
    </row>
    <row r="111" spans="1:11" x14ac:dyDescent="0.25">
      <c r="A111" s="22">
        <f t="shared" si="1"/>
        <v>110</v>
      </c>
      <c r="B111" s="4" t="s">
        <v>11</v>
      </c>
      <c r="C111" s="4">
        <v>19888</v>
      </c>
      <c r="D111" s="4">
        <v>2023</v>
      </c>
      <c r="E111" s="4" t="s">
        <v>56</v>
      </c>
      <c r="F111" s="4" t="s">
        <v>29</v>
      </c>
      <c r="G111" s="4" t="s">
        <v>18</v>
      </c>
      <c r="H111" s="4">
        <v>2500</v>
      </c>
      <c r="I111" s="23">
        <v>45138</v>
      </c>
      <c r="J111" s="4"/>
      <c r="K111" s="24"/>
    </row>
    <row r="112" spans="1:11" x14ac:dyDescent="0.25">
      <c r="A112" s="22">
        <f t="shared" si="1"/>
        <v>111</v>
      </c>
      <c r="B112" s="4" t="s">
        <v>11</v>
      </c>
      <c r="C112" s="4">
        <v>19898</v>
      </c>
      <c r="D112" s="4">
        <v>2023</v>
      </c>
      <c r="E112" s="4" t="s">
        <v>56</v>
      </c>
      <c r="F112" s="4" t="s">
        <v>29</v>
      </c>
      <c r="G112" s="4" t="s">
        <v>18</v>
      </c>
      <c r="H112" s="4">
        <v>2500</v>
      </c>
      <c r="I112" s="23">
        <v>45138</v>
      </c>
      <c r="J112" s="4"/>
      <c r="K112" s="24"/>
    </row>
    <row r="113" spans="1:11" x14ac:dyDescent="0.25">
      <c r="A113" s="22">
        <f t="shared" si="1"/>
        <v>112</v>
      </c>
      <c r="B113" s="4" t="s">
        <v>11</v>
      </c>
      <c r="C113" s="4">
        <v>19924</v>
      </c>
      <c r="D113" s="4">
        <v>2023</v>
      </c>
      <c r="E113" s="4" t="s">
        <v>56</v>
      </c>
      <c r="F113" s="4" t="s">
        <v>29</v>
      </c>
      <c r="G113" s="4" t="s">
        <v>18</v>
      </c>
      <c r="H113" s="4">
        <v>2500</v>
      </c>
      <c r="I113" s="23">
        <v>45138</v>
      </c>
      <c r="J113" s="4"/>
      <c r="K113" s="24"/>
    </row>
    <row r="114" spans="1:11" x14ac:dyDescent="0.25">
      <c r="A114" s="22">
        <f t="shared" si="1"/>
        <v>113</v>
      </c>
      <c r="B114" s="4" t="s">
        <v>11</v>
      </c>
      <c r="C114" s="4">
        <v>20010</v>
      </c>
      <c r="D114" s="4">
        <v>2023</v>
      </c>
      <c r="E114" s="4" t="s">
        <v>56</v>
      </c>
      <c r="F114" s="4" t="s">
        <v>29</v>
      </c>
      <c r="G114" s="4" t="s">
        <v>18</v>
      </c>
      <c r="H114" s="4">
        <v>2500</v>
      </c>
      <c r="I114" s="23">
        <v>45138</v>
      </c>
      <c r="J114" s="4"/>
      <c r="K114" s="24"/>
    </row>
    <row r="115" spans="1:11" x14ac:dyDescent="0.25">
      <c r="A115" s="22">
        <f t="shared" si="1"/>
        <v>114</v>
      </c>
      <c r="B115" s="4" t="s">
        <v>11</v>
      </c>
      <c r="C115" s="4">
        <v>20012</v>
      </c>
      <c r="D115" s="4">
        <v>2023</v>
      </c>
      <c r="E115" s="4" t="s">
        <v>56</v>
      </c>
      <c r="F115" s="4" t="s">
        <v>29</v>
      </c>
      <c r="G115" s="4" t="s">
        <v>18</v>
      </c>
      <c r="H115" s="4">
        <v>2500</v>
      </c>
      <c r="I115" s="23">
        <v>45138</v>
      </c>
      <c r="J115" s="4"/>
      <c r="K115" s="24"/>
    </row>
    <row r="116" spans="1:11" x14ac:dyDescent="0.25">
      <c r="A116" s="22">
        <f t="shared" si="1"/>
        <v>115</v>
      </c>
      <c r="B116" s="4" t="s">
        <v>11</v>
      </c>
      <c r="C116" s="4">
        <v>20024</v>
      </c>
      <c r="D116" s="4">
        <v>2023</v>
      </c>
      <c r="E116" s="4" t="s">
        <v>56</v>
      </c>
      <c r="F116" s="4" t="s">
        <v>29</v>
      </c>
      <c r="G116" s="4" t="s">
        <v>18</v>
      </c>
      <c r="H116" s="4">
        <v>2500</v>
      </c>
      <c r="I116" s="23">
        <v>45138</v>
      </c>
      <c r="J116" s="4"/>
      <c r="K116" s="24"/>
    </row>
    <row r="117" spans="1:11" x14ac:dyDescent="0.25">
      <c r="A117" s="22">
        <f t="shared" si="1"/>
        <v>116</v>
      </c>
      <c r="B117" s="4" t="s">
        <v>11</v>
      </c>
      <c r="C117" s="4">
        <v>20032</v>
      </c>
      <c r="D117" s="4">
        <v>2023</v>
      </c>
      <c r="E117" s="4" t="s">
        <v>56</v>
      </c>
      <c r="F117" s="4" t="s">
        <v>29</v>
      </c>
      <c r="G117" s="4" t="s">
        <v>18</v>
      </c>
      <c r="H117" s="4">
        <v>2500</v>
      </c>
      <c r="I117" s="23">
        <v>45138</v>
      </c>
      <c r="J117" s="4"/>
      <c r="K117" s="24"/>
    </row>
    <row r="118" spans="1:11" x14ac:dyDescent="0.25">
      <c r="A118" s="22">
        <f t="shared" si="1"/>
        <v>117</v>
      </c>
      <c r="B118" s="4" t="s">
        <v>11</v>
      </c>
      <c r="C118" s="4">
        <v>20044</v>
      </c>
      <c r="D118" s="4">
        <v>2023</v>
      </c>
      <c r="E118" s="4" t="s">
        <v>56</v>
      </c>
      <c r="F118" s="4" t="s">
        <v>29</v>
      </c>
      <c r="G118" s="4" t="s">
        <v>18</v>
      </c>
      <c r="H118" s="4">
        <v>2500</v>
      </c>
      <c r="I118" s="23">
        <v>45138</v>
      </c>
      <c r="J118" s="4"/>
      <c r="K118" s="24"/>
    </row>
    <row r="119" spans="1:11" x14ac:dyDescent="0.25">
      <c r="A119" s="22">
        <f t="shared" si="1"/>
        <v>118</v>
      </c>
      <c r="B119" s="4" t="s">
        <v>11</v>
      </c>
      <c r="C119" s="4">
        <v>20046</v>
      </c>
      <c r="D119" s="4">
        <v>2023</v>
      </c>
      <c r="E119" s="4" t="s">
        <v>56</v>
      </c>
      <c r="F119" s="4" t="s">
        <v>29</v>
      </c>
      <c r="G119" s="4" t="s">
        <v>18</v>
      </c>
      <c r="H119" s="4">
        <v>2500</v>
      </c>
      <c r="I119" s="23">
        <v>45138</v>
      </c>
      <c r="J119" s="4"/>
      <c r="K119" s="24"/>
    </row>
    <row r="120" spans="1:11" ht="15.75" thickBot="1" x14ac:dyDescent="0.3">
      <c r="A120" s="22">
        <f t="shared" si="1"/>
        <v>119</v>
      </c>
      <c r="B120" s="25" t="s">
        <v>46</v>
      </c>
      <c r="C120" s="25" t="s">
        <v>61</v>
      </c>
      <c r="D120" s="25"/>
      <c r="E120" s="25" t="s">
        <v>44</v>
      </c>
      <c r="F120" s="25" t="s">
        <v>46</v>
      </c>
      <c r="G120" s="25" t="s">
        <v>18</v>
      </c>
      <c r="H120" s="25">
        <v>10000</v>
      </c>
      <c r="I120" s="26">
        <v>45138</v>
      </c>
      <c r="J120" s="25"/>
      <c r="K120" s="27"/>
    </row>
    <row r="121" spans="1:11" customFormat="1" ht="15.75" thickBot="1" x14ac:dyDescent="0.3">
      <c r="A121" s="59" t="s">
        <v>65</v>
      </c>
      <c r="B121" s="60"/>
      <c r="C121" s="60"/>
      <c r="D121" s="60"/>
      <c r="E121" s="60"/>
      <c r="F121" s="60"/>
      <c r="G121" s="61"/>
      <c r="H121" s="39">
        <f>SUBTOTAL(109,Table7[AMOUNT])</f>
        <v>337500</v>
      </c>
      <c r="I121" s="40"/>
      <c r="J121" s="40"/>
      <c r="K121" s="41"/>
    </row>
  </sheetData>
  <mergeCells count="1">
    <mergeCell ref="A121:G121"/>
  </mergeCells>
  <pageMargins left="0.7" right="0.7" top="0.75" bottom="0.75" header="0.3" footer="0.3"/>
  <pageSetup paperSize="9" scale="75" orientation="landscape" r:id="rId1"/>
  <headerFooter>
    <oddFooter>Page &amp;P of &amp;N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"/>
  <sheetViews>
    <sheetView workbookViewId="0">
      <selection activeCell="H11" sqref="H11"/>
    </sheetView>
  </sheetViews>
  <sheetFormatPr defaultRowHeight="15" x14ac:dyDescent="0.25"/>
  <cols>
    <col min="1" max="1" width="7.7109375" bestFit="1" customWidth="1"/>
    <col min="2" max="2" width="8.140625" bestFit="1" customWidth="1"/>
    <col min="3" max="3" width="11" bestFit="1" customWidth="1"/>
    <col min="4" max="4" width="7.85546875" bestFit="1" customWidth="1"/>
    <col min="5" max="5" width="10.28515625" bestFit="1" customWidth="1"/>
    <col min="6" max="6" width="23.5703125" bestFit="1" customWidth="1"/>
    <col min="7" max="7" width="11.42578125" bestFit="1" customWidth="1"/>
    <col min="8" max="9" width="11.7109375" bestFit="1" customWidth="1"/>
    <col min="10" max="10" width="21.42578125" bestFit="1" customWidth="1"/>
    <col min="11" max="11" width="42.140625" bestFit="1" customWidth="1"/>
  </cols>
  <sheetData>
    <row r="1" spans="1:11" ht="15.75" thickBot="1" x14ac:dyDescent="0.3">
      <c r="A1" s="33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5" t="s">
        <v>10</v>
      </c>
    </row>
    <row r="2" spans="1:11" x14ac:dyDescent="0.25">
      <c r="A2" s="29">
        <v>1</v>
      </c>
      <c r="B2" s="30" t="s">
        <v>11</v>
      </c>
      <c r="C2" s="30">
        <v>18250</v>
      </c>
      <c r="D2" s="30">
        <v>2023</v>
      </c>
      <c r="E2" s="30" t="s">
        <v>56</v>
      </c>
      <c r="F2" s="30" t="s">
        <v>29</v>
      </c>
      <c r="G2" s="30" t="s">
        <v>25</v>
      </c>
      <c r="H2" s="30">
        <v>2500</v>
      </c>
      <c r="I2" s="31">
        <v>45138</v>
      </c>
      <c r="J2" s="13"/>
      <c r="K2" s="14"/>
    </row>
    <row r="3" spans="1:11" x14ac:dyDescent="0.25">
      <c r="A3" s="22">
        <v>2</v>
      </c>
      <c r="B3" s="4" t="s">
        <v>11</v>
      </c>
      <c r="C3" s="4">
        <v>12281</v>
      </c>
      <c r="D3" s="4">
        <v>2023</v>
      </c>
      <c r="E3" s="4" t="s">
        <v>32</v>
      </c>
      <c r="F3" s="4" t="s">
        <v>21</v>
      </c>
      <c r="G3" s="4" t="s">
        <v>25</v>
      </c>
      <c r="H3" s="4">
        <v>10000</v>
      </c>
      <c r="I3" s="23">
        <v>45107</v>
      </c>
      <c r="J3" s="15"/>
      <c r="K3" s="16"/>
    </row>
    <row r="4" spans="1:11" x14ac:dyDescent="0.25">
      <c r="A4" s="22">
        <v>3</v>
      </c>
      <c r="B4" s="4" t="s">
        <v>11</v>
      </c>
      <c r="C4" s="4">
        <v>13733</v>
      </c>
      <c r="D4" s="4">
        <v>2023</v>
      </c>
      <c r="E4" s="4" t="s">
        <v>32</v>
      </c>
      <c r="F4" s="4" t="s">
        <v>29</v>
      </c>
      <c r="G4" s="4" t="s">
        <v>25</v>
      </c>
      <c r="H4" s="4">
        <v>2500</v>
      </c>
      <c r="I4" s="23">
        <v>45107</v>
      </c>
      <c r="J4" s="15"/>
      <c r="K4" s="16"/>
    </row>
    <row r="5" spans="1:11" x14ac:dyDescent="0.25">
      <c r="A5" s="22">
        <v>4</v>
      </c>
      <c r="B5" s="4" t="s">
        <v>11</v>
      </c>
      <c r="C5" s="4">
        <v>14150</v>
      </c>
      <c r="D5" s="4">
        <v>2023</v>
      </c>
      <c r="E5" s="4" t="s">
        <v>32</v>
      </c>
      <c r="F5" s="4" t="s">
        <v>29</v>
      </c>
      <c r="G5" s="4" t="s">
        <v>25</v>
      </c>
      <c r="H5" s="4">
        <v>2500</v>
      </c>
      <c r="I5" s="23">
        <v>45107</v>
      </c>
      <c r="J5" s="15"/>
      <c r="K5" s="16"/>
    </row>
    <row r="6" spans="1:11" ht="15.75" thickBot="1" x14ac:dyDescent="0.3">
      <c r="A6" s="28">
        <v>5</v>
      </c>
      <c r="B6" s="25" t="s">
        <v>11</v>
      </c>
      <c r="C6" s="25">
        <v>16543</v>
      </c>
      <c r="D6" s="25">
        <v>2023</v>
      </c>
      <c r="E6" s="25" t="s">
        <v>32</v>
      </c>
      <c r="F6" s="25" t="s">
        <v>29</v>
      </c>
      <c r="G6" s="25" t="s">
        <v>25</v>
      </c>
      <c r="H6" s="25">
        <v>2500</v>
      </c>
      <c r="I6" s="26">
        <v>45107</v>
      </c>
      <c r="J6" s="17"/>
      <c r="K6" s="18"/>
    </row>
    <row r="7" spans="1:11" ht="15.75" thickBot="1" x14ac:dyDescent="0.3">
      <c r="A7" s="59" t="s">
        <v>65</v>
      </c>
      <c r="B7" s="60"/>
      <c r="C7" s="60"/>
      <c r="D7" s="60"/>
      <c r="E7" s="60"/>
      <c r="F7" s="60"/>
      <c r="G7" s="61"/>
      <c r="H7" s="39">
        <f>SUBTOTAL(109,Table8[AMOUNT])</f>
        <v>20000</v>
      </c>
      <c r="I7" s="40"/>
      <c r="J7" s="40"/>
      <c r="K7" s="41"/>
    </row>
  </sheetData>
  <mergeCells count="1">
    <mergeCell ref="A7:G7"/>
  </mergeCells>
  <pageMargins left="0.7" right="0.7" top="0.75" bottom="0.75" header="0.3" footer="0.3"/>
  <pageSetup paperSize="9" scale="78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</vt:i4>
      </vt:variant>
    </vt:vector>
  </HeadingPairs>
  <TitlesOfParts>
    <vt:vector size="28" baseType="lpstr">
      <vt:lpstr>CONSOL-JUN and JUl-23</vt:lpstr>
      <vt:lpstr>BANJARAHILLS</vt:lpstr>
      <vt:lpstr>CGM PMM</vt:lpstr>
      <vt:lpstr>CGM REVENUE</vt:lpstr>
      <vt:lpstr>CGM-HRD</vt:lpstr>
      <vt:lpstr>CGM-IPC</vt:lpstr>
      <vt:lpstr>CGM-RURAL</vt:lpstr>
      <vt:lpstr>CYBERCITY</vt:lpstr>
      <vt:lpstr>HABSIGUDA</vt:lpstr>
      <vt:lpstr>HYDERABAD CENTRAL</vt:lpstr>
      <vt:lpstr>HYDERABAD SOUTH</vt:lpstr>
      <vt:lpstr>MAHABOOBNAGAR</vt:lpstr>
      <vt:lpstr>MEDAK</vt:lpstr>
      <vt:lpstr>MEDCHAL</vt:lpstr>
      <vt:lpstr>NAGARKURNOOL</vt:lpstr>
      <vt:lpstr>NALGONDA</vt:lpstr>
      <vt:lpstr>NARAYANAPET</vt:lpstr>
      <vt:lpstr>RAJENDRANAGAR</vt:lpstr>
      <vt:lpstr>SANGAREDDY</vt:lpstr>
      <vt:lpstr>SAROORNAGAR</vt:lpstr>
      <vt:lpstr>SECUNDERABAD</vt:lpstr>
      <vt:lpstr>SIDDIPET</vt:lpstr>
      <vt:lpstr>SURYAPET</vt:lpstr>
      <vt:lpstr>VIKARABAD</vt:lpstr>
      <vt:lpstr>YADADRI</vt:lpstr>
      <vt:lpstr>PIVOT</vt:lpstr>
      <vt:lpstr>CYBERCITY!Print_Area</vt:lpstr>
      <vt:lpstr>CYBERCITY!Print_Titles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Vinod Office</cp:lastModifiedBy>
  <cp:lastPrinted>2023-08-12T13:54:31Z</cp:lastPrinted>
  <dcterms:created xsi:type="dcterms:W3CDTF">2015-06-05T18:17:20Z</dcterms:created>
  <dcterms:modified xsi:type="dcterms:W3CDTF">2023-10-11T12:36:40Z</dcterms:modified>
</cp:coreProperties>
</file>