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B4382834-8165-4055-9535-EF76A5B51E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7" i="1" l="1"/>
  <c r="I146" i="1"/>
  <c r="I145" i="1"/>
  <c r="I144" i="1"/>
  <c r="E150" i="1"/>
  <c r="E149" i="1"/>
  <c r="F146" i="1"/>
  <c r="F145" i="1"/>
  <c r="F147" i="1"/>
  <c r="F144" i="1"/>
  <c r="A26" i="1"/>
  <c r="E34" i="1"/>
  <c r="C34" i="1"/>
  <c r="G4" i="1"/>
  <c r="E4" i="1"/>
  <c r="G34" i="1"/>
  <c r="G29" i="1"/>
  <c r="G27" i="1"/>
  <c r="G28" i="1"/>
  <c r="G26" i="1"/>
  <c r="D26" i="1"/>
  <c r="E26" i="1" a="1"/>
  <c r="E26" i="1"/>
  <c r="B26" i="1"/>
  <c r="H26" i="1"/>
  <c r="I26" i="1"/>
  <c r="J2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<sst xmlns="http://schemas.openxmlformats.org/spreadsheetml/2006/main" count="68" uniqueCount="65">
  <si>
    <t>Data</t>
  </si>
  <si>
    <t>outlier</t>
  </si>
  <si>
    <t>Mean</t>
  </si>
  <si>
    <t>Median</t>
  </si>
  <si>
    <t>Max</t>
  </si>
  <si>
    <t>Min</t>
  </si>
  <si>
    <t xml:space="preserve"> class range</t>
  </si>
  <si>
    <t>frequency</t>
  </si>
  <si>
    <t>Quartile</t>
  </si>
  <si>
    <t xml:space="preserve"> Q Value</t>
  </si>
  <si>
    <t>interval</t>
  </si>
  <si>
    <t>lower limit</t>
  </si>
  <si>
    <t>upperlimit</t>
  </si>
  <si>
    <t>Q1</t>
  </si>
  <si>
    <t>Q2</t>
  </si>
  <si>
    <t>Q3</t>
  </si>
  <si>
    <t>Q4</t>
  </si>
  <si>
    <t xml:space="preserve">remove the outlier and once again find the mean and median explain the difference in the two means calculated </t>
  </si>
  <si>
    <t>mean</t>
  </si>
  <si>
    <t>median</t>
  </si>
  <si>
    <t>Difference</t>
  </si>
  <si>
    <t>Question 2</t>
  </si>
  <si>
    <t>Month</t>
  </si>
  <si>
    <t>Avg.</t>
  </si>
  <si>
    <t>Moving Avg.</t>
  </si>
  <si>
    <t>Jan</t>
  </si>
  <si>
    <t>N/A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</si>
  <si>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</si>
  <si>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</si>
  <si>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</si>
  <si>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</si>
  <si>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</si>
  <si>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</si>
  <si>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</si>
  <si>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</si>
  <si>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</si>
  <si>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</si>
  <si>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</si>
  <si>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line pivot aur chart dhikhane k liye</t>
  </si>
  <si>
    <t>insert-&gt;charts-&gt;link with markers</t>
  </si>
  <si>
    <t>BARCHART</t>
  </si>
  <si>
    <t>insert-&gt;chart-&gt;barchart</t>
  </si>
  <si>
    <t>Anova -&gt; Data-&gt; data analysis-&gt;  Anova single factor</t>
  </si>
  <si>
    <t>alpha ki value select kare ques mein</t>
  </si>
  <si>
    <t>output mein result kha dhikhana wo khali jaghe select kare</t>
  </si>
  <si>
    <t>A</t>
  </si>
  <si>
    <t>B</t>
  </si>
  <si>
    <t>C</t>
  </si>
  <si>
    <t>Regression</t>
  </si>
  <si>
    <t>Regression -&gt; data -&gt; data analysis -&gt; regression</t>
  </si>
  <si>
    <t>if que. mein confidence limit diya hai to dialog box mein fill karo nhi to defualt rehne do</t>
  </si>
  <si>
    <t>residuals mein line fit plots select karo by default bhi ho sakta hai</t>
  </si>
  <si>
    <t>x</t>
  </si>
  <si>
    <t>y</t>
  </si>
  <si>
    <t xml:space="preserve">y = intercept of coeff. ki value +  of coeff ki value x </t>
  </si>
  <si>
    <t>y = 5.3 - 0.1 x</t>
  </si>
  <si>
    <t>question</t>
  </si>
  <si>
    <t>before</t>
  </si>
  <si>
    <t>after</t>
  </si>
  <si>
    <t>ttest -&gt; data -&gt; data analysis -&gt; t test paired two sample for means</t>
  </si>
  <si>
    <t>chi sqaure 4 x 4</t>
  </si>
  <si>
    <t>actual value</t>
  </si>
  <si>
    <t>Expected</t>
  </si>
  <si>
    <t>CHI</t>
  </si>
  <si>
    <t>CHI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</si>
</sst>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Sheet1!$B$57:$B$58</c:f>
              <c:strCache>
                <c:ptCount val="2"/>
                <c:pt idx="0">
                  <c:v>3000</c:v>
                </c:pt>
                <c:pt idx="1">
                  <c:v>2500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Sheet1!$B$59:$B$68</c:f>
              <c:numCache>
                <c:formatCode>General</c:formatCode>
                <c:ptCount val="10"/>
                <c:pt idx="0">
                  <c:v>2000</c:v>
                </c:pt>
                <c:pt idx="1">
                  <c:v>2100</c:v>
                </c:pt>
                <c:pt idx="2">
                  <c:v>4000</c:v>
                </c:pt>
                <c:pt idx="3">
                  <c:v>5000</c:v>
                </c:pt>
                <c:pt idx="4">
                  <c:v>3200</c:v>
                </c:pt>
                <c:pt idx="5">
                  <c:v>3100</c:v>
                </c:pt>
                <c:pt idx="6">
                  <c:v>3500</c:v>
                </c:pt>
                <c:pt idx="7">
                  <c:v>2000</c:v>
                </c:pt>
                <c:pt idx="8">
                  <c:v>3000</c:v>
                </c:pt>
                <c:pt idx="9">
                  <c:v>3100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35-40CE-AB57-21C46CF9D0F8}"/>
            </c:ext>
          </c:extLst>
        </c:ser>
        <c:ser>
          <c:idx val="1"/>
          <c:order val="1"/>
          <c:tx>
            <c:strRef>
              <c:f>Sheet1!$C$57:$C$58</c:f>
              <c:strCache>
                <c:ptCount val="2"/>
                <c:pt idx="0">
                  <c:v>N/A</c:v>
                </c:pt>
                <c:pt idx="1">
                  <c:v>N/A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Sheet1!$C$59:$C$68</c:f>
              <c:numCache>
                <c:formatCode>General</c:formatCode>
                <c:ptCount val="10"/>
                <c:pt idx="0">
                  <c:v>2500</c:v>
                </c:pt>
                <c:pt idx="1">
                  <c:v>2200</c:v>
                </c:pt>
                <c:pt idx="2">
                  <c:v>2700</c:v>
                </c:pt>
                <c:pt idx="3">
                  <c:v>3700</c:v>
                </c:pt>
                <c:pt idx="4">
                  <c:v>4066.6669999999999</c:v>
                </c:pt>
                <c:pt idx="5">
                  <c:v>3766.6669999999999</c:v>
                </c:pt>
                <c:pt idx="6">
                  <c:v>3266.6669999999999</c:v>
                </c:pt>
                <c:pt idx="7">
                  <c:v>2866.6669999999999</c:v>
                </c:pt>
                <c:pt idx="8">
                  <c:v>2833.3330000000001</c:v>
                </c:pt>
                <c:pt idx="9">
                  <c:v>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635-40CE-AB57-21C46CF9D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0618503"/>
        <c:axId val="1800620551"/>
      </c:lineChart>
      <c:catAx>
        <c:axId val="1800618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20551"/>
        <c:crosses val="autoZero"/>
        <c:auto val="1"/>
        <c:lblAlgn val="ctr"/>
        <c:lblOffset val="100"/>
        <c:noMultiLvlLbl val="0"/>
      </c:catAx>
      <c:valAx>
        <c:axId val="1800620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18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Sheet1!$B$56:$B$58</c:f>
              <c:strCache>
                <c:ptCount val="3"/>
                <c:pt idx="0">
                  <c:v>Avg.</c:v>
                </c:pt>
                <c:pt idx="1">
                  <c:v>3000</c:v>
                </c:pt>
                <c:pt idx="2">
                  <c:v>2500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Sheet1!$A$59:$A$68</c:f>
              <c:strCache>
                <c:ptCount val="10"/>
                <c:pt idx="0">
                  <c:v>Mar</c:v>
                </c:pt>
                <c:pt idx="1">
                  <c:v>Apr</c:v>
                </c:pt>
                <c:pt idx="2">
                  <c:v>May</c:v>
                </c:pt>
                <c:pt idx="3">
                  <c:v>Jun</c:v>
                </c:pt>
                <c:pt idx="4">
                  <c:v>Jul</c:v>
                </c:pt>
                <c:pt idx="5">
                  <c:v>Aug</c:v>
                </c:pt>
                <c:pt idx="6">
                  <c:v>Sep</c:v>
                </c:pt>
                <c:pt idx="7">
                  <c:v>Oct</c:v>
                </c:pt>
                <c:pt idx="8">
                  <c:v>Nov</c:v>
                </c:pt>
                <c:pt idx="9">
                  <c:v>Dec</c:v>
                </c:pt>
              </c:strCache>
            </c:strRef>
          </c:cat>
          <c:val>
            <c:numRef>
              <c:f>Sheet1!$B$59:$B$68</c:f>
              <c:numCache>
                <c:formatCode>General</c:formatCode>
                <c:ptCount val="10"/>
                <c:pt idx="0">
                  <c:v>2000</c:v>
                </c:pt>
                <c:pt idx="1">
                  <c:v>2100</c:v>
                </c:pt>
                <c:pt idx="2">
                  <c:v>4000</c:v>
                </c:pt>
                <c:pt idx="3">
                  <c:v>5000</c:v>
                </c:pt>
                <c:pt idx="4">
                  <c:v>3200</c:v>
                </c:pt>
                <c:pt idx="5">
                  <c:v>3100</c:v>
                </c:pt>
                <c:pt idx="6">
                  <c:v>3500</c:v>
                </c:pt>
                <c:pt idx="7">
                  <c:v>2000</c:v>
                </c:pt>
                <c:pt idx="8">
                  <c:v>3000</c:v>
                </c:pt>
                <c:pt idx="9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B6-4EBA-8762-E2F89B9BA2B3}"/>
            </c:ext>
          </c:extLst>
        </c:ser>
        <c:ser>
          <c:idx val="1"/>
          <c:order val="1"/>
          <c:tx>
            <c:strRef>
              <c:f>Sheet1!$C$56:$C$58</c:f>
              <c:strCache>
                <c:ptCount val="3"/>
                <c:pt idx="0">
                  <c:v>Moving Avg.</c:v>
                </c:pt>
                <c:pt idx="1">
                  <c:v>N/A</c:v>
                </c:pt>
                <c:pt idx="2">
                  <c:v>N/A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Sheet1!$A$59:$A$68</c:f>
              <c:strCache>
                <c:ptCount val="10"/>
                <c:pt idx="0">
                  <c:v>Mar</c:v>
                </c:pt>
                <c:pt idx="1">
                  <c:v>Apr</c:v>
                </c:pt>
                <c:pt idx="2">
                  <c:v>May</c:v>
                </c:pt>
                <c:pt idx="3">
                  <c:v>Jun</c:v>
                </c:pt>
                <c:pt idx="4">
                  <c:v>Jul</c:v>
                </c:pt>
                <c:pt idx="5">
                  <c:v>Aug</c:v>
                </c:pt>
                <c:pt idx="6">
                  <c:v>Sep</c:v>
                </c:pt>
                <c:pt idx="7">
                  <c:v>Oct</c:v>
                </c:pt>
                <c:pt idx="8">
                  <c:v>Nov</c:v>
                </c:pt>
                <c:pt idx="9">
                  <c:v>Dec</c:v>
                </c:pt>
              </c:strCache>
            </c:strRef>
          </c:cat>
          <c:val>
            <c:numRef>
              <c:f>Sheet1!$C$59:$C$68</c:f>
              <c:numCache>
                <c:formatCode>General</c:formatCode>
                <c:ptCount val="10"/>
                <c:pt idx="0">
                  <c:v>2500</c:v>
                </c:pt>
                <c:pt idx="1">
                  <c:v>2200</c:v>
                </c:pt>
                <c:pt idx="2">
                  <c:v>2700</c:v>
                </c:pt>
                <c:pt idx="3">
                  <c:v>3700</c:v>
                </c:pt>
                <c:pt idx="4">
                  <c:v>4066.6669999999999</c:v>
                </c:pt>
                <c:pt idx="5">
                  <c:v>3766.6669999999999</c:v>
                </c:pt>
                <c:pt idx="6">
                  <c:v>3266.6669999999999</c:v>
                </c:pt>
                <c:pt idx="7">
                  <c:v>2866.6669999999999</c:v>
                </c:pt>
                <c:pt idx="8">
                  <c:v>2833.3330000000001</c:v>
                </c:pt>
                <c:pt idx="9">
                  <c:v>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B6-4EBA-8762-E2F89B9BA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807565832"/>
        <c:axId val="492724743"/>
      </c:barChart>
      <c:catAx>
        <c:axId val="807565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24743"/>
        <c:crosses val="autoZero"/>
        <c:auto val="1"/>
        <c:lblAlgn val="ctr"/>
        <c:lblOffset val="100"/>
        <c:noMultiLvlLbl val="0"/>
      </c:catAx>
      <c:valAx>
        <c:axId val="492724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6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70</xdr:row>
      <xdr:rowOff>180975</xdr:rowOff>
    </xdr:from>
    <xdr:to>
      <xdr:col>8</xdr:col>
      <xdr:colOff>266700</xdr:colOff>
      <xdr:row>85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BDF7B4-1D89-3536-9C3D-F81E74F0E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88</xdr:row>
      <xdr:rowOff>171450</xdr:rowOff>
    </xdr:from>
    <xdr:to>
      <xdr:col>8</xdr:col>
      <xdr:colOff>295275</xdr:colOff>
      <xdr:row>103</xdr:row>
      <xdr:rowOff>57150</xdr:rowOff>
    </xdr:to>
    <xdr:graphicFrame macro="">
      <xdr:nvGraphicFramePr>
        <xdr:cNvPr id="16" name="Chart 2">
          <a:extLst>
            <a:ext uri="{FF2B5EF4-FFF2-40B4-BE49-F238E27FC236}">
              <a16:creationId xmlns:a16="http://schemas.microsoft.com/office/drawing/2014/main" id="{F5EE31AE-1369-6578-8C9A-00CA7D4C956A}"/>
            </a:ext>
            <a:ext uri="{147F2762-F138-4A5C-976F-8EAC2B608ADB}">
              <a16:predDERef xmlns:a16="http://schemas.microsoft.com/office/drawing/2014/main" pred="{4DBDF7B4-1D89-3536-9C3D-F81E74F0E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A87" workbookViewId="0">
      <selection activeCell="H128" sqref="H128"/>
    </sheetView>
  </sheetViews>
  <sheetFormatPr defaultRowHeight="15"/>
  <cols>
    <col min="3" max="3" width="9.28515625" bestFit="1" customWidth="1"/>
    <col min="5" max="5" width="11.28515625" customWidth="1"/>
  </cols>
  <sheetData>
    <row r="1" spans="1:7">
      <c r="A1" s="5">
        <v>43435</v>
      </c>
    </row>
    <row r="3" spans="1:7">
      <c r="A3" t="s">
        <v>0</v>
      </c>
      <c r="C3" t="s">
        <v>1</v>
      </c>
      <c r="E3" t="s">
        <v>2</v>
      </c>
      <c r="G3" t="s">
        <v>3</v>
      </c>
    </row>
    <row r="4" spans="1:7">
      <c r="A4">
        <v>250</v>
      </c>
      <c r="C4" t="b">
        <f>OR(A4&lt;$I$26,A4&gt;$J$26)</f>
        <v>0</v>
      </c>
      <c r="E4">
        <f>GEOMEAN(A4:B23)</f>
        <v>380.32439684800278</v>
      </c>
      <c r="G4">
        <f>MEDIAN(A4:A23)</f>
        <v>384</v>
      </c>
    </row>
    <row r="5" spans="1:7">
      <c r="A5">
        <v>600</v>
      </c>
      <c r="C5" t="b">
        <f t="shared" ref="C5:C23" si="0">OR(A5&lt;$I$26,A5&gt;$J$26)</f>
        <v>0</v>
      </c>
    </row>
    <row r="6" spans="1:7">
      <c r="A6">
        <v>535</v>
      </c>
      <c r="C6" t="b">
        <f t="shared" si="0"/>
        <v>0</v>
      </c>
    </row>
    <row r="7" spans="1:7">
      <c r="A7">
        <v>322</v>
      </c>
      <c r="C7" t="b">
        <f t="shared" si="0"/>
        <v>0</v>
      </c>
    </row>
    <row r="8" spans="1:7">
      <c r="A8">
        <v>500</v>
      </c>
      <c r="C8" t="b">
        <f t="shared" si="0"/>
        <v>0</v>
      </c>
    </row>
    <row r="9" spans="1:7">
      <c r="A9">
        <v>350</v>
      </c>
      <c r="C9" t="b">
        <f t="shared" si="0"/>
        <v>0</v>
      </c>
    </row>
    <row r="10" spans="1:7">
      <c r="A10">
        <v>432</v>
      </c>
      <c r="C10" t="b">
        <f t="shared" si="0"/>
        <v>0</v>
      </c>
    </row>
    <row r="11" spans="1:7">
      <c r="A11">
        <v>461</v>
      </c>
      <c r="C11" t="b">
        <f t="shared" si="0"/>
        <v>0</v>
      </c>
    </row>
    <row r="12" spans="1:7">
      <c r="A12">
        <v>1000</v>
      </c>
      <c r="C12" t="b">
        <f t="shared" si="0"/>
        <v>1</v>
      </c>
    </row>
    <row r="13" spans="1:7">
      <c r="A13">
        <v>400</v>
      </c>
      <c r="C13" t="b">
        <f t="shared" si="0"/>
        <v>0</v>
      </c>
    </row>
    <row r="14" spans="1:7">
      <c r="A14">
        <v>232</v>
      </c>
      <c r="C14" t="b">
        <f t="shared" si="0"/>
        <v>0</v>
      </c>
    </row>
    <row r="15" spans="1:7">
      <c r="A15">
        <v>383</v>
      </c>
      <c r="C15" t="b">
        <f t="shared" si="0"/>
        <v>0</v>
      </c>
    </row>
    <row r="16" spans="1:7">
      <c r="A16">
        <v>300</v>
      </c>
      <c r="C16" t="b">
        <f t="shared" si="0"/>
        <v>0</v>
      </c>
    </row>
    <row r="17" spans="1:10">
      <c r="A17">
        <v>450</v>
      </c>
      <c r="C17" t="b">
        <f t="shared" si="0"/>
        <v>0</v>
      </c>
    </row>
    <row r="18" spans="1:10">
      <c r="A18">
        <v>285</v>
      </c>
      <c r="C18" t="b">
        <f t="shared" si="0"/>
        <v>0</v>
      </c>
    </row>
    <row r="19" spans="1:10">
      <c r="A19">
        <v>273</v>
      </c>
      <c r="C19" t="b">
        <f t="shared" si="0"/>
        <v>0</v>
      </c>
    </row>
    <row r="20" spans="1:10">
      <c r="A20">
        <v>200</v>
      </c>
      <c r="C20" t="b">
        <f t="shared" si="0"/>
        <v>0</v>
      </c>
    </row>
    <row r="21" spans="1:10">
      <c r="A21">
        <v>525</v>
      </c>
      <c r="C21" t="b">
        <f t="shared" si="0"/>
        <v>0</v>
      </c>
    </row>
    <row r="22" spans="1:10">
      <c r="A22">
        <v>295</v>
      </c>
      <c r="C22" t="b">
        <f t="shared" si="0"/>
        <v>0</v>
      </c>
    </row>
    <row r="23" spans="1:10">
      <c r="A23">
        <v>385</v>
      </c>
      <c r="C23" t="b">
        <f t="shared" si="0"/>
        <v>0</v>
      </c>
    </row>
    <row r="25" spans="1:10">
      <c r="A25" s="19" t="s">
        <v>4</v>
      </c>
      <c r="B25" s="19" t="s">
        <v>5</v>
      </c>
      <c r="C25" s="20" t="s">
        <v>6</v>
      </c>
      <c r="D25" s="21"/>
      <c r="E25" s="19" t="s">
        <v>7</v>
      </c>
      <c r="F25" s="17" t="s">
        <v>8</v>
      </c>
      <c r="G25" s="18" t="s">
        <v>9</v>
      </c>
      <c r="H25" s="19" t="s">
        <v>10</v>
      </c>
      <c r="I25" s="19" t="s">
        <v>11</v>
      </c>
      <c r="J25" s="19" t="s">
        <v>12</v>
      </c>
    </row>
    <row r="26" spans="1:10">
      <c r="A26" s="19">
        <f>MAX(A4:A23)</f>
        <v>1000</v>
      </c>
      <c r="B26" s="19">
        <f>MIN(A4:A23)</f>
        <v>200</v>
      </c>
      <c r="C26" s="1">
        <v>0</v>
      </c>
      <c r="D26" s="2">
        <f>1000/4</f>
        <v>250</v>
      </c>
      <c r="E26" s="19" cm="1">
        <f t="array" ref="E26:E30">FREQUENCY(A4:A23,D26:D29)</f>
        <v>3</v>
      </c>
      <c r="F26" s="1" t="s">
        <v>13</v>
      </c>
      <c r="G26" s="2">
        <f>_xlfn.QUARTILE.INC(A4:A23,1)</f>
        <v>292.5</v>
      </c>
      <c r="H26" s="19">
        <f>(G28-G26)</f>
        <v>178.25</v>
      </c>
      <c r="I26" s="19">
        <f>(G26-1.5*H26)</f>
        <v>25.125</v>
      </c>
      <c r="J26" s="19">
        <f>(G28+1.5*H26)</f>
        <v>738.125</v>
      </c>
    </row>
    <row r="27" spans="1:10">
      <c r="A27" s="19"/>
      <c r="B27" s="19"/>
      <c r="C27" s="1">
        <v>250</v>
      </c>
      <c r="D27" s="2">
        <v>500</v>
      </c>
      <c r="E27" s="19">
        <v>13</v>
      </c>
      <c r="F27" s="1" t="s">
        <v>14</v>
      </c>
      <c r="G27" s="2">
        <f>_xlfn.QUARTILE.INC(A4:A23,2)</f>
        <v>384</v>
      </c>
      <c r="H27" s="19"/>
      <c r="I27" s="19"/>
      <c r="J27" s="19"/>
    </row>
    <row r="28" spans="1:10">
      <c r="A28" s="19"/>
      <c r="B28" s="19"/>
      <c r="C28" s="1">
        <v>500</v>
      </c>
      <c r="D28" s="2">
        <v>750</v>
      </c>
      <c r="E28" s="19">
        <v>3</v>
      </c>
      <c r="F28" s="1" t="s">
        <v>15</v>
      </c>
      <c r="G28" s="2">
        <f>_xlfn.QUARTILE.INC(A4:A23,3)</f>
        <v>470.75</v>
      </c>
      <c r="H28" s="19"/>
      <c r="I28" s="19"/>
      <c r="J28" s="19"/>
    </row>
    <row r="29" spans="1:10">
      <c r="A29" s="19"/>
      <c r="B29" s="19"/>
      <c r="C29" s="3">
        <v>750</v>
      </c>
      <c r="D29" s="4">
        <v>1000</v>
      </c>
      <c r="E29" s="19">
        <v>1</v>
      </c>
      <c r="F29" s="3" t="s">
        <v>16</v>
      </c>
      <c r="G29" s="4">
        <f>_xlfn.QUARTILE.INC(A4:A23,4)</f>
        <v>1000</v>
      </c>
      <c r="H29" s="19"/>
      <c r="I29" s="19"/>
      <c r="J29" s="19"/>
    </row>
    <row r="30" spans="1:10">
      <c r="A30" s="19"/>
      <c r="B30" s="19"/>
      <c r="C30" s="19"/>
      <c r="D30" s="19"/>
      <c r="E30" s="19">
        <v>0</v>
      </c>
      <c r="F30" s="19"/>
      <c r="G30" s="19"/>
      <c r="H30" s="19"/>
      <c r="I30" s="19"/>
      <c r="J30" s="19"/>
    </row>
    <row r="31" spans="1:10">
      <c r="A31" t="s">
        <v>17</v>
      </c>
    </row>
    <row r="33" spans="1:7">
      <c r="A33">
        <v>250</v>
      </c>
      <c r="C33" t="s">
        <v>18</v>
      </c>
      <c r="E33" t="s">
        <v>19</v>
      </c>
      <c r="G33" t="s">
        <v>20</v>
      </c>
    </row>
    <row r="34" spans="1:7">
      <c r="A34">
        <v>600</v>
      </c>
      <c r="C34">
        <f>GEOMEAN(A33:A52)</f>
        <v>361.45733067568278</v>
      </c>
      <c r="E34">
        <f>MEDIAN(A33:A52)</f>
        <v>383</v>
      </c>
      <c r="G34">
        <f>(E4-C34)</f>
        <v>18.867066172319994</v>
      </c>
    </row>
    <row r="35" spans="1:7">
      <c r="A35">
        <v>535</v>
      </c>
    </row>
    <row r="36" spans="1:7">
      <c r="A36">
        <v>322</v>
      </c>
    </row>
    <row r="37" spans="1:7">
      <c r="A37">
        <v>500</v>
      </c>
    </row>
    <row r="38" spans="1:7">
      <c r="A38">
        <v>350</v>
      </c>
    </row>
    <row r="39" spans="1:7">
      <c r="A39">
        <v>432</v>
      </c>
    </row>
    <row r="40" spans="1:7">
      <c r="A40">
        <v>461</v>
      </c>
    </row>
    <row r="42" spans="1:7">
      <c r="A42">
        <v>400</v>
      </c>
    </row>
    <row r="43" spans="1:7">
      <c r="A43">
        <v>232</v>
      </c>
    </row>
    <row r="44" spans="1:7">
      <c r="A44">
        <v>383</v>
      </c>
    </row>
    <row r="45" spans="1:7">
      <c r="A45">
        <v>300</v>
      </c>
    </row>
    <row r="46" spans="1:7">
      <c r="A46">
        <v>450</v>
      </c>
    </row>
    <row r="47" spans="1:7">
      <c r="A47">
        <v>285</v>
      </c>
    </row>
    <row r="48" spans="1:7">
      <c r="A48">
        <v>273</v>
      </c>
    </row>
    <row r="49" spans="1:3">
      <c r="A49">
        <v>200</v>
      </c>
    </row>
    <row r="50" spans="1:3">
      <c r="A50">
        <v>525</v>
      </c>
    </row>
    <row r="51" spans="1:3">
      <c r="A51">
        <v>295</v>
      </c>
    </row>
    <row r="52" spans="1:3">
      <c r="A52">
        <v>385</v>
      </c>
    </row>
    <row r="54" spans="1:3" ht="17.25" customHeight="1">
      <c r="A54" t="s">
        <v>21</v>
      </c>
    </row>
    <row r="55" spans="1:3" ht="17.25" customHeight="1"/>
    <row r="56" spans="1:3" ht="17.25" customHeight="1">
      <c r="A56" s="6" t="s">
        <v>22</v>
      </c>
      <c r="B56" s="7" t="s">
        <v>23</v>
      </c>
      <c r="C56" t="s">
        <v>24</v>
      </c>
    </row>
    <row r="57" spans="1:3">
      <c r="A57" s="8" t="s">
        <v>25</v>
      </c>
      <c r="B57" s="9">
        <v>3000</v>
      </c>
      <c r="C57" t="s">
        <v>26</v>
      </c>
    </row>
    <row r="58" spans="1:3">
      <c r="A58" s="8" t="s">
        <v>27</v>
      </c>
      <c r="B58" s="9">
        <v>2500</v>
      </c>
      <c r="C58" t="s">
        <v>26</v>
      </c>
    </row>
    <row r="59" spans="1:3">
      <c r="A59" s="8" t="s">
        <v>28</v>
      </c>
      <c r="B59" s="9">
        <v>2000</v>
      </c>
      <c r="C59">
        <v>2500</v>
      </c>
    </row>
    <row r="60" spans="1:3">
      <c r="A60" s="8" t="s">
        <v>29</v>
      </c>
      <c r="B60" s="9">
        <v>2100</v>
      </c>
      <c r="C60">
        <v>2200</v>
      </c>
    </row>
    <row r="61" spans="1:3">
      <c r="A61" s="8" t="s">
        <v>30</v>
      </c>
      <c r="B61" s="9">
        <v>4000</v>
      </c>
      <c r="C61">
        <v>2700</v>
      </c>
    </row>
    <row r="62" spans="1:3">
      <c r="A62" s="8" t="s">
        <v>31</v>
      </c>
      <c r="B62" s="9">
        <v>5000</v>
      </c>
      <c r="C62">
        <v>3700</v>
      </c>
    </row>
    <row r="63" spans="1:3">
      <c r="A63" s="8" t="s">
        <v>32</v>
      </c>
      <c r="B63" s="9">
        <v>3200</v>
      </c>
      <c r="C63">
        <v>4066.6669999999999</v>
      </c>
    </row>
    <row r="64" spans="1:3">
      <c r="A64" s="8" t="s">
        <v>33</v>
      </c>
      <c r="B64" s="9">
        <v>3100</v>
      </c>
      <c r="C64">
        <v>3766.6669999999999</v>
      </c>
    </row>
    <row r="65" spans="1:5">
      <c r="A65" s="8" t="s">
        <v>34</v>
      </c>
      <c r="B65" s="9">
        <v>3500</v>
      </c>
      <c r="C65">
        <v>3266.6669999999999</v>
      </c>
    </row>
    <row r="66" spans="1:5">
      <c r="A66" s="8" t="s">
        <v>35</v>
      </c>
      <c r="B66" s="9">
        <v>2000</v>
      </c>
      <c r="C66">
        <v>2866.6669999999999</v>
      </c>
    </row>
    <row r="67" spans="1:5">
      <c r="A67" s="8" t="s">
        <v>36</v>
      </c>
      <c r="B67" s="9">
        <v>3000</v>
      </c>
      <c r="C67">
        <v>2833.3330000000001</v>
      </c>
    </row>
    <row r="68" spans="1:5">
      <c r="A68" s="10" t="s">
        <v>37</v>
      </c>
      <c r="B68" s="11">
        <v>3100</v>
      </c>
      <c r="C68">
        <v>2700</v>
      </c>
    </row>
    <row r="70" spans="1:5">
      <c r="A70" t="s">
        <v>38</v>
      </c>
      <c r="E70" t="s">
        <v>39</v>
      </c>
    </row>
    <row r="88" spans="1:3">
      <c r="A88" t="s">
        <v>40</v>
      </c>
      <c r="C88" t="s">
        <v>41</v>
      </c>
    </row>
    <row r="106" spans="1:3">
      <c r="A106" t="s">
        <v>42</v>
      </c>
    </row>
    <row r="107" spans="1:3">
      <c r="A107" t="s">
        <v>43</v>
      </c>
    </row>
    <row r="108" spans="1:3">
      <c r="A108" t="s">
        <v>44</v>
      </c>
    </row>
    <row r="109" spans="1:3">
      <c r="A109" s="17" t="s">
        <v>45</v>
      </c>
      <c r="B109" s="12" t="s">
        <v>46</v>
      </c>
      <c r="C109" s="18" t="s">
        <v>47</v>
      </c>
    </row>
    <row r="110" spans="1:3">
      <c r="A110" s="1">
        <v>5</v>
      </c>
      <c r="B110" s="19">
        <v>4</v>
      </c>
      <c r="C110" s="2">
        <v>6</v>
      </c>
    </row>
    <row r="111" spans="1:3">
      <c r="A111" s="1">
        <v>6</v>
      </c>
      <c r="B111" s="19">
        <v>5</v>
      </c>
      <c r="C111" s="2">
        <v>4</v>
      </c>
    </row>
    <row r="112" spans="1:3">
      <c r="A112" s="1">
        <v>7</v>
      </c>
      <c r="B112" s="19">
        <v>4</v>
      </c>
      <c r="C112" s="2">
        <v>5</v>
      </c>
    </row>
    <row r="113" spans="1:8">
      <c r="A113" s="1">
        <v>4</v>
      </c>
      <c r="B113" s="19">
        <v>3</v>
      </c>
      <c r="C113" s="2">
        <v>4</v>
      </c>
    </row>
    <row r="114" spans="1:8">
      <c r="A114" s="1">
        <v>5</v>
      </c>
      <c r="B114" s="19">
        <v>4</v>
      </c>
      <c r="C114" s="2">
        <v>3</v>
      </c>
    </row>
    <row r="115" spans="1:8">
      <c r="A115" s="1">
        <v>4</v>
      </c>
      <c r="B115" s="19">
        <v>3</v>
      </c>
      <c r="C115" s="2">
        <v>4</v>
      </c>
    </row>
    <row r="116" spans="1:8">
      <c r="A116" s="3">
        <v>3</v>
      </c>
      <c r="B116" s="13">
        <v>5</v>
      </c>
      <c r="C116" s="4">
        <v>5</v>
      </c>
    </row>
    <row r="119" spans="1:8">
      <c r="A119" s="14" t="s">
        <v>48</v>
      </c>
    </row>
    <row r="120" spans="1:8">
      <c r="C120" t="s">
        <v>49</v>
      </c>
    </row>
    <row r="121" spans="1:8">
      <c r="A121" t="s">
        <v>50</v>
      </c>
    </row>
    <row r="122" spans="1:8">
      <c r="A122" s="22" t="s">
        <v>51</v>
      </c>
      <c r="B122" s="22"/>
      <c r="C122" s="22"/>
      <c r="D122" s="22"/>
      <c r="E122" s="22"/>
      <c r="F122" s="22"/>
      <c r="G122" s="22"/>
      <c r="H122" s="22"/>
    </row>
    <row r="123" spans="1:8">
      <c r="A123" s="17" t="s">
        <v>52</v>
      </c>
      <c r="B123" s="18" t="s">
        <v>53</v>
      </c>
    </row>
    <row r="124" spans="1:8">
      <c r="A124" s="1">
        <v>4</v>
      </c>
      <c r="B124" s="2">
        <v>5</v>
      </c>
    </row>
    <row r="125" spans="1:8">
      <c r="A125" s="1">
        <v>5</v>
      </c>
      <c r="B125" s="2">
        <v>4</v>
      </c>
    </row>
    <row r="126" spans="1:8">
      <c r="A126" s="1">
        <v>6</v>
      </c>
      <c r="B126" s="2">
        <v>6</v>
      </c>
    </row>
    <row r="127" spans="1:8">
      <c r="A127" s="1">
        <v>7</v>
      </c>
      <c r="B127" s="2">
        <v>4</v>
      </c>
    </row>
    <row r="128" spans="1:8">
      <c r="A128" s="3">
        <v>3</v>
      </c>
      <c r="B128" s="4">
        <v>5</v>
      </c>
      <c r="D128" t="s">
        <v>54</v>
      </c>
    </row>
    <row r="129" spans="1:9">
      <c r="D129" t="s">
        <v>55</v>
      </c>
    </row>
    <row r="131" spans="1:9">
      <c r="A131" t="s">
        <v>56</v>
      </c>
    </row>
    <row r="133" spans="1:9">
      <c r="A133" t="s">
        <v>57</v>
      </c>
      <c r="B133" t="s">
        <v>58</v>
      </c>
      <c r="D133" t="s">
        <v>59</v>
      </c>
    </row>
    <row r="134" spans="1:9">
      <c r="A134">
        <v>175</v>
      </c>
      <c r="B134">
        <v>160</v>
      </c>
    </row>
    <row r="135" spans="1:9">
      <c r="A135">
        <v>125</v>
      </c>
      <c r="B135">
        <v>130</v>
      </c>
    </row>
    <row r="136" spans="1:9">
      <c r="A136">
        <v>135</v>
      </c>
      <c r="B136">
        <v>130</v>
      </c>
    </row>
    <row r="137" spans="1:9">
      <c r="A137">
        <v>160</v>
      </c>
      <c r="B137">
        <v>155</v>
      </c>
    </row>
    <row r="138" spans="1:9">
      <c r="A138">
        <v>135</v>
      </c>
      <c r="B138">
        <v>136</v>
      </c>
    </row>
    <row r="139" spans="1:9">
      <c r="A139">
        <v>145</v>
      </c>
      <c r="B139">
        <v>120</v>
      </c>
    </row>
    <row r="140" spans="1:9">
      <c r="A140">
        <v>155</v>
      </c>
      <c r="B140">
        <v>150</v>
      </c>
    </row>
    <row r="141" spans="1:9">
      <c r="A141">
        <v>150</v>
      </c>
      <c r="B141">
        <v>150</v>
      </c>
    </row>
    <row r="143" spans="1:9">
      <c r="A143" t="s">
        <v>60</v>
      </c>
      <c r="E143" t="s">
        <v>61</v>
      </c>
      <c r="F143" t="s">
        <v>62</v>
      </c>
      <c r="H143" t="s">
        <v>61</v>
      </c>
      <c r="I143" t="s">
        <v>62</v>
      </c>
    </row>
    <row r="144" spans="1:9">
      <c r="A144" s="6">
        <v>100</v>
      </c>
      <c r="B144" s="7">
        <v>700</v>
      </c>
      <c r="C144" s="7">
        <v>800</v>
      </c>
      <c r="E144">
        <v>100</v>
      </c>
      <c r="F144">
        <f>A146/C146*C144</f>
        <v>369.20000000000005</v>
      </c>
      <c r="H144">
        <v>100</v>
      </c>
      <c r="I144">
        <f>A146/C146*C144</f>
        <v>369.20000000000005</v>
      </c>
    </row>
    <row r="145" spans="1:9">
      <c r="A145" s="10">
        <v>823</v>
      </c>
      <c r="B145" s="11">
        <v>377</v>
      </c>
      <c r="C145" s="9">
        <v>1200</v>
      </c>
      <c r="E145">
        <v>700</v>
      </c>
      <c r="F145">
        <f>B146/C146*C144</f>
        <v>430.79999999999995</v>
      </c>
      <c r="H145">
        <v>823</v>
      </c>
      <c r="I145">
        <f>A146/C146*C145</f>
        <v>553.80000000000007</v>
      </c>
    </row>
    <row r="146" spans="1:9">
      <c r="A146" s="10">
        <v>923</v>
      </c>
      <c r="B146" s="15">
        <v>1077</v>
      </c>
      <c r="C146" s="16">
        <v>2000</v>
      </c>
      <c r="E146">
        <v>823</v>
      </c>
      <c r="F146">
        <f>A146/C146*C145</f>
        <v>553.80000000000007</v>
      </c>
      <c r="H146">
        <v>700</v>
      </c>
      <c r="I146">
        <f>B146/C146*C144</f>
        <v>430.79999999999995</v>
      </c>
    </row>
    <row r="147" spans="1:9">
      <c r="E147">
        <v>377</v>
      </c>
      <c r="F147">
        <f>B146/C146*C145</f>
        <v>646.19999999999993</v>
      </c>
      <c r="H147">
        <v>377</v>
      </c>
      <c r="I147">
        <f>B146/C146*C145</f>
        <v>646.19999999999993</v>
      </c>
    </row>
    <row r="149" spans="1:9">
      <c r="D149" t="s">
        <v>63</v>
      </c>
      <c r="E149">
        <f>_xlfn.CHISQ.TEST(E144:E147,F144:F147)</f>
        <v>2.3763317424958294E-131</v>
      </c>
    </row>
    <row r="150" spans="1:9">
      <c r="D150" t="s">
        <v>64</v>
      </c>
      <c r="E150">
        <f>_xlfn.CHISQ.INV(0.05,1)</f>
        <v>3.9321400000195232E-3</v>
      </c>
    </row>
  </sheetData>
  <mergeCells count="2">
    <mergeCell ref="C25:D25"/>
    <mergeCell ref="A122:H1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2024-07-10T17:01:01Z</dcterms:created>
  <dcterms:modified xsi:type="dcterms:W3CDTF">2024-08-04T05:19:52Z</dcterms:modified>
  <cp:category/>
  <cp:contentStatus/>
</cp:coreProperties>
</file>