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ankit\OneDrive\Desktop\4-hour-course-xl-files (1)\"/>
    </mc:Choice>
  </mc:AlternateContent>
  <xr:revisionPtr revIDLastSave="0" documentId="13_ncr:1_{8458FDD1-05AA-4473-8D69-97ACFD0E3650}" xr6:coauthVersionLast="47" xr6:coauthVersionMax="47" xr10:uidLastSave="{00000000-0000-0000-0000-000000000000}"/>
  <bookViews>
    <workbookView xWindow="-108" yWindow="-108" windowWidth="23256" windowHeight="13176" activeTab="3" xr2:uid="{26D4546B-D2A1-4444-8EAF-A6228F96F0C1}"/>
  </bookViews>
  <sheets>
    <sheet name="Data" sheetId="2" r:id="rId1"/>
    <sheet name="Assets" sheetId="4" r:id="rId2"/>
    <sheet name="Pivots" sheetId="6" r:id="rId3"/>
    <sheet name="Customer Center Report" sheetId="5" r:id="rId4"/>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918" r:id="rId5"/>
    <pivotCache cacheId="921" r:id="rId6"/>
    <pivotCache cacheId="924" r:id="rId7"/>
    <pivotCache cacheId="949" r:id="rId8"/>
    <pivotCache cacheId="1687" r:id="rId9"/>
    <pivotCache cacheId="1690" r:id="rId10"/>
    <pivotCache cacheId="1693" r:id="rId11"/>
    <pivotCache cacheId="1696" r:id="rId12"/>
    <pivotCache cacheId="1699" r:id="rId13"/>
  </pivotCaches>
  <extLst>
    <ext xmlns:x14="http://schemas.microsoft.com/office/spreadsheetml/2009/9/main" uri="{876F7934-8845-4945-9796-88D515C7AA90}">
      <x14:pivotCaches>
        <pivotCache cacheId="92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07.sample-data-excel-portfolio-project.xlsx!calls"/>
          <x15:modelTable id="customers" name="customers" connection="WorksheetConnection_07.sample-data-excel-portfolio-project.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 i="4" l="1"/>
  <c r="H67" i="6"/>
  <c r="H70" i="6" s="1"/>
  <c r="H74" i="6" s="1"/>
  <c r="M36" i="5" s="1"/>
  <c r="H66" i="6"/>
  <c r="H69" i="6" s="1"/>
  <c r="H73" i="6" s="1"/>
  <c r="M35" i="5" s="1"/>
  <c r="H65" i="6"/>
  <c r="H72" i="6" s="1"/>
  <c r="M34" i="5" s="1"/>
  <c r="J147" i="6"/>
  <c r="Q18" i="5" a="1"/>
  <c r="Q18" i="5" s="1"/>
  <c r="P19" i="5" a="1"/>
  <c r="P19" i="5" s="1"/>
  <c r="J50" i="6"/>
  <c r="F53" i="6" a="1"/>
  <c r="F53"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56" i="6" l="1"/>
  <c r="I57" i="6"/>
  <c r="J55" i="6"/>
  <c r="I53" i="6"/>
  <c r="J54" i="6"/>
  <c r="I56" i="6"/>
  <c r="I55" i="6"/>
  <c r="I54" i="6"/>
  <c r="J53" i="6"/>
  <c r="J5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F1F8FB-C11F-4DC1-B58A-53F042CDAB2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558CA54-826A-4543-9666-6400ED1EEE16}" name="WorksheetConnection_07.sample-data-excel-portfolio-project.xlsx!calls" type="102" refreshedVersion="7"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CD027A98-4864-4DEB-B926-44B1BBFDC6B6}" name="WorksheetConnection_07.sample-data-excel-portfolio-project.xlsx!customers" type="102" refreshedVersion="7"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<sst xmlns="http://schemas.openxmlformats.org/spreadsheetml/2006/main" count="3171" uniqueCount="1084">
  <si>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</si>
  <si>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</si>
  <si>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</si>
  <si>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</si>
  <si>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</si>
  <si>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</si>
  <si>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</si>
  <si>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</si>
  <si>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</si>
  <si>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</si>
  <si>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</si>
  <si>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</si>
  <si>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</si>
  <si>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</si>
  <si>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</si>
  <si>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</si>
  <si>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</si>
  <si>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</si>
  <si>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</si>
  <si>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</si>
  <si>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</si>
  <si>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</si>
  <si>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</si>
  <si>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</si>
  <si>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</si>
  <si>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</si>
  <si>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</si>
  <si>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</si>
  <si>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</si>
  <si>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</si>
  <si>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</si>
  <si>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</si>
  <si>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</si>
  <si>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</si>
  <si>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</si>
  <si>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</si>
  <si>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</si>
  <si>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</si>
  <si>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</si>
  <si>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</si>
  <si>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</si>
  <si>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</si>
  <si>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</si>
  <si>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</si>
  <si>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</si>
  <si>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</si>
  <si>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</si>
  <si>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</si>
  <si>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</si>
  <si>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</si>
  <si>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</si>
  <si>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</si>
  <si>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</si>
  <si>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</si>
  <si>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</si>
  <si>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</si>
  <si>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</si>
  <si>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</si>
  <si>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</si>
  <si>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</si>
  <si>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</si>
  <si>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</si>
  <si>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</si>
  <si>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</si>
  <si>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</si>
  <si>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</si>
  <si>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</si>
  <si>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</si>
  <si>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</si>
  <si>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</si>
  <si>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</si>
  <si>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</si>
  <si>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</si>
  <si>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</si>
  <si>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</si>
  <si>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</si>
  <si>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</si>
  <si>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</si>
  <si>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</si>
  <si>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</si>
  <si>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</si>
  <si>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</si>
  <si>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</si>
  <si>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</si>
  <si>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</si>
  <si>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</si>
  <si>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</si>
  <si>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</si>
  <si>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</si>
  <si>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</si>
  <si>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</si>
  <si>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</si>
  <si>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</si>
  <si>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</si>
  <si>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</si>
  <si>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</si>
  <si>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</si>
  <si>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</si>
  <si>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</si>
  <si>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</si>
  <si>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</si>
  <si>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</si>
  <si>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</si>
  <si>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</si>
  <si>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</si>
  <si>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</si>
  <si>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</si>
  <si>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</si>
  <si>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</si>
  <si>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</si>
  <si>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</si>
  <si>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</si>
  <si>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</si>
  <si>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</si>
  <si>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</si>
  <si>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</si>
  <si>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</si>
  <si>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</si>
  <si>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</si>
  <si>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</si>
  <si>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</si>
  <si>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</si>
  <si>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</si>
  <si>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</si>
  <si>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</si>
  <si>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</si>
  <si>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</si>
  <si>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</si>
  <si>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</si>
  <si>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</si>
  <si>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</si>
  <si>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</si>
  <si>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</si>
  <si>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</si>
  <si>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</si>
  <si>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</si>
  <si>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</si>
  <si>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</si>
  <si>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</si>
  <si>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</si>
  <si>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</si>
  <si>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</si>
  <si>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</si>
  <si>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</si>
  <si>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</si>
  <si>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</si>
  <si>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</si>
  <si>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</si>
  <si>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</si>
  <si>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</si>
  <si>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</si>
  <si>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</si>
  <si>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</si>
  <si>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</si>
  <si>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</si>
  <si>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</si>
  <si>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</si>
  <si>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</si>
  <si>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</si>
  <si>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</si>
  <si>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</si>
  <si>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</si>
  <si>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</si>
  <si>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</si>
  <si>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</si>
  <si>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</si>
  <si>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</si>
  <si>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</si>
  <si>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</si>
  <si>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</si>
  <si>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</si>
  <si>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</si>
  <si>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</si>
  <si>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</si>
  <si>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</si>
  <si>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</si>
  <si>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</si>
  <si>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</si>
  <si>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</si>
  <si>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</si>
  <si>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</si>
  <si>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</si>
  <si>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</si>
  <si>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</si>
  <si>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</si>
  <si>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</si>
  <si>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</si>
  <si>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</si>
  <si>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</si>
  <si>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</si>
  <si>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</si>
  <si>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</si>
  <si>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</si>
  <si>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</si>
  <si>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</si>
  <si>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</si>
  <si>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</si>
  <si>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</si>
  <si>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</si>
  <si>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</si>
  <si>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</si>
  <si>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</si>
  <si>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</si>
  <si>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</si>
  <si>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</si>
  <si>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</si>
  <si>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</si>
  <si>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</si>
  <si>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</si>
  <si>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</si>
  <si>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</si>
  <si>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</si>
  <si>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</si>
  <si>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</si>
  <si>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</si>
  <si>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</si>
  <si>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</si>
  <si>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</si>
  <si>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</si>
  <si>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</si>
  <si>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</si>
  <si>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</si>
  <si>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</si>
  <si>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</si>
  <si>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</si>
  <si>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</si>
  <si>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</si>
  <si>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</si>
  <si>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</si>
  <si>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</si>
  <si>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</si>
  <si>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</si>
  <si>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</si>
  <si>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</si>
  <si>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</si>
  <si>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</si>
  <si>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</si>
  <si>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</si>
  <si>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</si>
  <si>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</si>
  <si>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</si>
  <si>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</si>
  <si>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</si>
  <si>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</si>
  <si>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</si>
  <si>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</si>
  <si>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</si>
  <si>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</si>
  <si>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</si>
  <si>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</si>
  <si>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</si>
  <si>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</si>
  <si>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</si>
  <si>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</si>
  <si>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</si>
  <si>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</si>
  <si>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</si>
  <si>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</si>
  <si>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</si>
  <si>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</si>
  <si>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</si>
  <si>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</si>
  <si>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</si>
  <si>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</si>
  <si>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</si>
  <si>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</si>
  <si>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</si>
  <si>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</si>
  <si>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</si>
  <si>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</si>
  <si>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</si>
  <si>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</si>
  <si>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</si>
  <si>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</si>
  <si>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</si>
  <si>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</si>
  <si>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</si>
  <si>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</si>
  <si>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</si>
  <si>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</si>
  <si>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</si>
  <si>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</si>
  <si>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</si>
  <si>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</si>
  <si>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</si>
  <si>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</si>
  <si>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</si>
  <si>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</si>
  <si>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</si>
  <si>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</si>
  <si>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</si>
  <si>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</si>
  <si>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</si>
  <si>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</si>
  <si>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</si>
  <si>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</si>
  <si>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</si>
  <si>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</si>
  <si>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</si>
  <si>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</si>
  <si>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</si>
  <si>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</si>
  <si>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</si>
  <si>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</si>
  <si>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</si>
  <si>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</si>
  <si>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</si>
  <si>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</si>
  <si>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</si>
  <si>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</si>
  <si>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</si>
  <si>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</si>
  <si>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</si>
  <si>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</si>
  <si>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</si>
  <si>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</si>
  <si>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</si>
  <si>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</si>
  <si>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</si>
  <si>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</si>
  <si>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</si>
  <si>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</si>
  <si>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</si>
  <si>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</si>
  <si>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</si>
  <si>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</si>
  <si>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</si>
  <si>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</si>
  <si>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</si>
  <si>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</si>
  <si>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</si>
  <si>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</si>
  <si>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</si>
  <si>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</si>
  <si>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</si>
  <si>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</si>
  <si>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</si>
  <si>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</si>
  <si>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</si>
  <si>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</si>
  <si>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</si>
  <si>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</si>
  <si>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</si>
  <si>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</si>
  <si>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</si>
  <si>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</si>
  <si>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</si>
  <si>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</si>
  <si>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</si>
  <si>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</si>
  <si>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</si>
  <si>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</si>
  <si>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</si>
  <si>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</si>
  <si>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</si>
  <si>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</si>
  <si>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</si>
  <si>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</si>
  <si>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</si>
  <si>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</si>
  <si>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</si>
  <si>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</si>
  <si>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</si>
  <si>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</si>
  <si>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</si>
  <si>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</si>
  <si>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</si>
  <si>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</si>
  <si>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</si>
  <si>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</si>
  <si>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</si>
  <si>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</si>
  <si>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</si>
  <si>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</si>
  <si>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</si>
  <si>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</si>
  <si>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</si>
  <si>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</si>
  <si>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</si>
  <si>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</si>
  <si>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</si>
  <si>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</si>
  <si>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</si>
  <si>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</si>
  <si>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</si>
  <si>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</si>
  <si>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</si>
  <si>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</si>
  <si>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</si>
  <si>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</si>
  <si>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</si>
  <si>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</si>
  <si>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</si>
  <si>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</si>
  <si>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</si>
  <si>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</si>
  <si>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</si>
  <si>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</si>
  <si>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</si>
  <si>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</si>
  <si>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</si>
  <si>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</si>
  <si>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</si>
  <si>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</si>
  <si>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</si>
  <si>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</si>
  <si>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</si>
  <si>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</si>
  <si>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</si>
  <si>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</si>
  <si>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</si>
  <si>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</si>
  <si>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</si>
  <si>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</si>
  <si>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</si>
  <si>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</si>
  <si>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</si>
  <si>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</si>
  <si>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</si>
  <si>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</si>
  <si>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</si>
  <si>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</si>
  <si>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</si>
  <si>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</si>
  <si>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</si>
  <si>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</si>
  <si>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</si>
  <si>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</si>
  <si>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</si>
  <si>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</si>
  <si>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</si>
  <si>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</si>
  <si>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</si>
  <si>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</si>
  <si>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</si>
  <si>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</si>
  <si>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</si>
  <si>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</si>
  <si>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</si>
  <si>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</si>
  <si>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</si>
  <si>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</si>
  <si>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</si>
  <si>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</si>
  <si>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</si>
  <si>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</si>
  <si>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</si>
  <si>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</si>
  <si>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</si>
  <si>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</si>
  <si>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</si>
  <si>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</si>
  <si>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</si>
  <si>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</si>
  <si>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</si>
  <si>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</si>
  <si>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</si>
  <si>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</si>
  <si>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</si>
  <si>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</si>
  <si>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</si>
  <si>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</si>
  <si>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</si>
  <si>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</si>
  <si>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</si>
  <si>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</si>
  <si>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</si>
  <si>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</si>
  <si>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</si>
  <si>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</si>
  <si>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</si>
  <si>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</si>
  <si>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</si>
  <si>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</si>
  <si>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</si>
  <si>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</si>
  <si>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</si>
  <si>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</si>
  <si>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</si>
  <si>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</si>
  <si>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</si>
  <si>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</si>
  <si>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</si>
  <si>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</si>
  <si>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</si>
  <si>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</si>
  <si>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</si>
  <si>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</si>
  <si>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</si>
  <si>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</si>
  <si>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</si>
  <si>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</si>
  <si>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</si>
  <si>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</si>
  <si>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</si>
  <si>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</si>
  <si>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</si>
  <si>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</si>
  <si>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</si>
  <si>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</si>
  <si>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</si>
  <si>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</si>
  <si>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</si>
  <si>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</si>
  <si>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</si>
  <si>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</si>
  <si>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</si>
  <si>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</si>
  <si>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</si>
  <si>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</si>
  <si>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</si>
  <si>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</si>
  <si>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</si>
  <si>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</si>
  <si>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</si>
  <si>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</si>
  <si>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</si>
  <si>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</si>
  <si>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</si>
  <si>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</si>
  <si>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</si>
  <si>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</si>
  <si>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</si>
  <si>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</si>
  <si>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</si>
  <si>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</si>
  <si>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</si>
  <si>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</si>
  <si>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</si>
  <si>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</si>
  <si>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</si>
  <si>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</si>
  <si>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</si>
  <si>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</si>
  <si>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</si>
  <si>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</si>
  <si>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</si>
  <si>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</si>
  <si>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</si>
  <si>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</si>
  <si>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</si>
  <si>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</si>
  <si>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</si>
  <si>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</si>
  <si>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</si>
  <si>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</si>
  <si>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</si>
  <si>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</si>
  <si>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</si>
  <si>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</si>
  <si>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</si>
  <si>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</si>
  <si>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</si>
  <si>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</si>
  <si>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</si>
  <si>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</si>
  <si>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</si>
  <si>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</si>
  <si>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</si>
  <si>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</si>
  <si>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</si>
  <si>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</si>
  <si>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</si>
  <si>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</si>
  <si>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</si>
  <si>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</si>
  <si>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</si>
  <si>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</si>
  <si>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</si>
  <si>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</si>
  <si>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</si>
  <si>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</si>
  <si>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</si>
  <si>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</si>
  <si>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</si>
  <si>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</si>
  <si>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</si>
  <si>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</si>
  <si>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</si>
  <si>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</si>
  <si>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</si>
  <si>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</si>
  <si>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</si>
  <si>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</si>
  <si>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</si>
  <si>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</si>
  <si>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</si>
  <si>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</si>
  <si>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</si>
  <si>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</si>
  <si>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</si>
  <si>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</si>
  <si>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</si>
  <si>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</si>
  <si>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</si>
  <si>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</si>
  <si>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</si>
  <si>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</si>
  <si>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</si>
  <si>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</si>
  <si>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</si>
  <si>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</si>
  <si>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</si>
  <si>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</si>
  <si>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</si>
  <si>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</si>
  <si>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</si>
  <si>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</si>
  <si>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</si>
  <si>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</si>
  <si>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</si>
  <si>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</si>
  <si>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</si>
  <si>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</si>
  <si>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</si>
  <si>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</si>
  <si>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</si>
  <si>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</si>
  <si>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</si>
  <si>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</si>
  <si>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</si>
  <si>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</si>
  <si>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</si>
  <si>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</si>
  <si>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</si>
  <si>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</si>
  <si>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</si>
  <si>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</si>
  <si>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</si>
  <si>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</si>
  <si>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</si>
  <si>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</si>
  <si>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</si>
  <si>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</si>
  <si>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</si>
  <si>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</si>
  <si>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</si>
  <si>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</si>
  <si>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</si>
  <si>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</si>
  <si>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</si>
  <si>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</si>
  <si>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</si>
  <si>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</si>
  <si>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</si>
  <si>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</si>
  <si>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</si>
  <si>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</si>
  <si>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</si>
  <si>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</si>
  <si>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</si>
  <si>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</si>
  <si>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</si>
  <si>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</si>
  <si>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</si>
  <si>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</si>
  <si>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</si>
  <si>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</si>
  <si>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</si>
  <si>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</si>
  <si>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</si>
  <si>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</si>
  <si>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</si>
  <si>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</si>
  <si>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</si>
  <si>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</si>
  <si>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</si>
  <si>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</si>
  <si>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</si>
  <si>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</si>
  <si>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</si>
  <si>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</si>
  <si>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</si>
  <si>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</si>
  <si>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</si>
  <si>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</si>
  <si>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</si>
  <si>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</si>
  <si>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</si>
  <si>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</si>
  <si>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</si>
  <si>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</si>
  <si>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</si>
  <si>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</si>
  <si>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</si>
  <si>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</si>
  <si>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</si>
  <si>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</si>
  <si>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</si>
  <si>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</si>
  <si>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</si>
  <si>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</si>
  <si>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</si>
  <si>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</si>
  <si>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</si>
  <si>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</si>
  <si>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</si>
  <si>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</si>
  <si>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</si>
  <si>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</si>
  <si>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</si>
  <si>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</si>
  <si>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</si>
  <si>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</si>
  <si>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</si>
  <si>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</si>
  <si>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</si>
  <si>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</si>
  <si>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</si>
  <si>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</si>
  <si>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</si>
  <si>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</si>
  <si>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</si>
  <si>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</si>
  <si>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</si>
  <si>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</si>
  <si>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</si>
  <si>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</si>
  <si>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</si>
  <si>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</si>
  <si>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</si>
  <si>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</si>
  <si>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</si>
  <si>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</si>
  <si>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</si>
  <si>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</si>
  <si>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</si>
  <si>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</si>
  <si>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</si>
  <si>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</si>
  <si>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</si>
  <si>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</si>
  <si>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</si>
  <si>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</si>
  <si>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</si>
  <si>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</si>
  <si>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</si>
  <si>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</si>
  <si>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</si>
  <si>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</si>
  <si>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</si>
  <si>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</si>
  <si>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</si>
  <si>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</si>
  <si>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</si>
  <si>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</si>
  <si>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</si>
  <si>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</si>
  <si>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</si>
  <si>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</si>
  <si>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</si>
  <si>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</si>
  <si>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</si>
  <si>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</si>
  <si>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</si>
  <si>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</si>
  <si>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</si>
  <si>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</si>
  <si>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</si>
  <si>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</si>
  <si>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</si>
  <si>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</si>
  <si>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</si>
  <si>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</si>
  <si>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</si>
  <si>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</si>
  <si>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</si>
  <si>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</si>
  <si>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</si>
  <si>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</si>
  <si>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</si>
  <si>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</si>
  <si>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</si>
  <si>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</si>
  <si>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</si>
  <si>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</si>
  <si>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</si>
  <si>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</si>
  <si>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</si>
  <si>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</si>
  <si>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</si>
  <si>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</si>
  <si>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</si>
  <si>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</si>
  <si>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</si>
  <si>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</si>
  <si>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</si>
  <si>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</si>
  <si>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</si>
  <si>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</si>
  <si>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</si>
  <si>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</si>
  <si>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</si>
  <si>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</si>
  <si>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</si>
  <si>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</si>
  <si>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</si>
  <si>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</si>
  <si>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</si>
  <si>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</si>
  <si>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</si>
  <si>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</si>
  <si>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</si>
  <si>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</si>
  <si>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</si>
  <si>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</si>
  <si>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</si>
  <si>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</si>
  <si>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</si>
  <si>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</si>
  <si>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</si>
  <si>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</si>
  <si>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</si>
  <si>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</si>
  <si>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</si>
  <si>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</si>
  <si>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</si>
  <si>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</si>
  <si>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</si>
  <si>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</si>
  <si>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</si>
  <si>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</si>
  <si>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</si>
  <si>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</si>
  <si>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</si>
  <si>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</si>
  <si>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</si>
  <si>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</si>
  <si>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</si>
  <si>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</si>
  <si>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</si>
  <si>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</si>
  <si>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</si>
  <si>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</si>
  <si>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</si>
  <si>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</si>
  <si>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</si>
  <si>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</si>
  <si>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</si>
  <si>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</si>
  <si>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</si>
  <si>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</si>
  <si>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</si>
  <si>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</si>
  <si>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</si>
  <si>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</si>
  <si>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</si>
  <si>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</si>
  <si>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</si>
  <si>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</si>
  <si>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</si>
  <si>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</si>
  <si>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</si>
  <si>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</si>
  <si>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</si>
  <si>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</si>
  <si>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</si>
  <si>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</si>
  <si>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</si>
  <si>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</si>
  <si>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</si>
  <si>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</si>
  <si>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</si>
  <si>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</si>
  <si>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</si>
  <si>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</si>
  <si>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</si>
  <si>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</si>
  <si>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</si>
  <si>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</si>
  <si>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</si>
  <si>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</si>
  <si>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</si>
  <si>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</si>
  <si>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</si>
  <si>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</si>
  <si>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</si>
  <si>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</si>
  <si>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</si>
  <si>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</si>
  <si>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</si>
  <si>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</si>
  <si>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</si>
  <si>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</si>
  <si>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</si>
  <si>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</si>
  <si>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</si>
  <si>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</si>
  <si>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</si>
  <si>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</si>
  <si>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</si>
  <si>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</si>
  <si>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</si>
  <si>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</si>
  <si>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</si>
  <si>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</si>
  <si>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</si>
  <si>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</si>
  <si>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</si>
  <si>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</si>
  <si>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</si>
  <si>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</si>
  <si>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</si>
  <si>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</si>
  <si>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</si>
  <si>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</si>
  <si>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</si>
  <si>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</si>
  <si>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</si>
  <si>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</si>
  <si>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</si>
  <si>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</si>
  <si>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</si>
  <si>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</si>
  <si>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</si>
  <si>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</si>
  <si>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</si>
  <si>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</si>
  <si>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</si>
  <si>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</si>
  <si>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</si>
  <si>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</si>
  <si>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</si>
  <si>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</si>
  <si>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</si>
  <si>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</si>
  <si>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</si>
  <si>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</si>
  <si>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</si>
  <si>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</si>
  <si>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</si>
  <si>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</si>
  <si>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</si>
  <si>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</si>
  <si>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</si>
  <si>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</si>
  <si>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</si>
  <si>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</si>
  <si>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</si>
  <si>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</si>
  <si>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</si>
  <si>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</si>
  <si>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</si>
  <si>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</si>
  <si>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</si>
  <si>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</si>
  <si>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</si>
  <si>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</si>
  <si>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</si>
  <si>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</si>
  <si>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</si>
  <si>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</si>
  <si>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</si>
  <si>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</si>
  <si>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</si>
  <si>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</si>
  <si>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</si>
  <si>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</si>
  <si>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</si>
  <si>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</si>
  <si>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</si>
  <si>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</si>
  <si>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</si>
  <si>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</si>
  <si>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</si>
  <si>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</si>
  <si>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</si>
  <si>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</si>
  <si>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</si>
  <si>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</si>
  <si>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</si>
  <si>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</si>
  <si>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</si>
  <si>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</si>
  <si>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</si>
  <si>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</si>
  <si>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</si>
  <si>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</si>
  <si>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</si>
  <si>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</si>
  <si>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</si>
  <si>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</si>
  <si>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</si>
  <si>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</si>
  <si>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</si>
  <si>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</si>
  <si>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</si>
  <si>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</si>
  <si>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</si>
  <si>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</si>
  <si>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</si>
  <si>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</si>
  <si>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</si>
  <si>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</si>
  <si>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</si>
  <si>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</si>
  <si>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</si>
  <si>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</si>
  <si>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</si>
  <si>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</si>
  <si>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</si>
  <si>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</si>
  <si>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</si>
  <si>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</si>
  <si>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</si>
  <si>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</si>
  <si>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</si>
  <si>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</si>
  <si>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</si>
  <si>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</si>
  <si>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</si>
  <si>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</si>
  <si>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</si>
  <si>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</si>
  <si>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</si>
  <si>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</si>
  <si>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</si>
  <si>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</si>
  <si>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</si>
  <si>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</si>
  <si>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</si>
  <si>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</si>
  <si>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</si>
  <si>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</si>
  <si>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</si>
  <si>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</si>
  <si>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</si>
  <si>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</si>
  <si>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</si>
  <si>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</si>
  <si>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</si>
  <si>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</si>
  <si>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</si>
  <si>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</si>
  <si>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</si>
  <si>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</si>
  <si>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</si>
  <si>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</si>
  <si>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</si>
  <si>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</si>
  <si>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</si>
  <si>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</si>
  <si>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</si>
  <si>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</si>
  <si>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Durations</t>
  </si>
  <si>
    <t>Avg Rating</t>
  </si>
  <si>
    <t>5*Calls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</si>
  <si>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</si>
  <si>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</si>
  <si>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</si>
  <si>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</si>
  <si>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</si>
  <si>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</si>
  <si>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</si>
  <si>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</si>
  <si>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</si>
  <si>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</si>
  <si>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</si>
  <si>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</si>
  <si>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</si>
  <si>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</si>
  <si>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</si>
  <si>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</si>
  <si>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</si>
  <si>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</si>
  <si>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</si>
  <si>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</si>
  <si>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</si>
  <si>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</si>
  <si>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</si>
  <si>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</si>
  <si>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</si>
  <si>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</si>
  <si>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</si>
  <si>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 Amount</t>
  </si>
  <si>
    <t>Selected rep</t>
  </si>
  <si>
    <t>Column Labels</t>
  </si>
  <si>
    <t>TOTAL</t>
  </si>
  <si>
    <t>Rep Summary</t>
  </si>
  <si>
    <t>% of calls</t>
  </si>
  <si>
    <t>Call Rank</t>
  </si>
  <si>
    <t>Amount Rank</t>
  </si>
  <si>
    <t>Labels:</t>
  </si>
  <si>
    <t>CALL CENTER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</si>
</sst>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9" formatCode="[$$-409]#,##0"/>
  </numFmts>
  <fonts count="10">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b/>
      <sz val="11"/>
      <color theme="1"/>
      <name val="Aptos ExtraBold"/>
      <scheme val="major"/>
    </font>
    <font>
      <sz val="10"/>
      <color theme="1"/>
      <name val="Aptos ExtraBold"/>
      <scheme val="major"/>
    </font>
    <font>
      <b/>
      <sz val="10"/>
      <color theme="1"/>
      <name val="Aptos ExtraBold"/>
      <scheme val="major"/>
    </font>
    <font>
      <b/>
      <sz val="24"/>
      <color theme="1"/>
      <name val="Aptos ExtraBold"/>
      <scheme val="major"/>
    </font>
    <font>
      <b/>
      <sz val="24"/>
      <color theme="0" tint="-0.499984740745262"/>
      <name val="Aptos ExtraBold"/>
      <scheme val="maj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NumberFormat="1"/>
    <xf numFmtId="0" fontId="0" fillId="0" borderId="0" xfId="0" applyAlignment="1">
      <alignment horizontal="left" indent="1"/>
    </xf>
    <xf numFmtId="0" fontId="0" fillId="3" borderId="0" xfId="0" applyFill="1" applyAlignment="1">
      <alignment horizontal="left" indent="1"/>
    </xf>
    <xf numFmtId="0" fontId="0" fillId="4" borderId="0" xfId="0" applyFill="1" applyBorder="1"/>
    <xf numFmtId="0" fontId="4" fillId="4" borderId="0" xfId="0" applyFont="1" applyFill="1" applyBorder="1"/>
    <xf numFmtId="0" fontId="4" fillId="4" borderId="0" xfId="0" applyFont="1" applyFill="1" applyBorder="1" applyAlignment="1">
      <alignment horizontal="left" indent="1"/>
    </xf>
    <xf numFmtId="169" fontId="4" fillId="4" borderId="0" xfId="0" applyNumberFormat="1" applyFont="1" applyFill="1" applyBorder="1"/>
    <xf numFmtId="0" fontId="5" fillId="4" borderId="0" xfId="0" applyFont="1" applyFill="1" applyBorder="1" applyAlignment="1">
      <alignment horizontal="center" vertical="center"/>
    </xf>
    <xf numFmtId="0" fontId="7" fillId="4" borderId="0" xfId="0" applyFont="1" applyFill="1" applyBorder="1"/>
    <xf numFmtId="0" fontId="6" fillId="3" borderId="0" xfId="0" applyFont="1" applyFill="1" applyAlignment="1">
      <alignment horizontal="center" vertical="center"/>
    </xf>
    <xf numFmtId="0" fontId="8" fillId="3" borderId="0" xfId="0" applyFont="1" applyFill="1" applyAlignment="1">
      <alignment horizontal="left" vertical="center"/>
    </xf>
    <xf numFmtId="0" fontId="9" fillId="3" borderId="0" xfId="0" applyFont="1" applyFill="1" applyAlignment="1">
      <alignment horizontal="left" vertical="center"/>
    </xf>
  </cellXfs>
  <cellStyles count="1">
    <cellStyle name="Normal" xfId="0" builtinId="0"/>
  </cellStyles>
  <dxfs count="18">
    <dxf>
      <fill>
        <patternFill>
          <bgColor theme="8" tint="0.59996337778862885"/>
        </patternFill>
      </fill>
      <border>
        <left style="hair">
          <color auto="1"/>
        </left>
        <right style="hair">
          <color auto="1"/>
        </right>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7"/>
    </tableStyle>
    <tableStyle name="SlicerStyleDark5 2" pivot="0" table="0" count="10" xr9:uid="{82D1FF11-EEFB-44A6-8CFA-2BD8A1391C7F}">
      <tableStyleElement type="wholeTable" dxfId="2"/>
      <tableStyleElement type="headerRow" dxfId="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[07.sample-data-excel-portfolio-project.xlsx]Pivots!weekday trend</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Pivots!$G$25:$G$32</c:f>
              <c:strCache>
                <c:ptCount val="7"/>
                <c:pt idx="0">
                  <c:v>Sunday</c:v>
                </c:pt>
                <c:pt idx="1">
                  <c:v>Monday</c:v>
                </c:pt>
                <c:pt idx="2">
                  <c:v>Tuesday</c:v>
                </c:pt>
                <c:pt idx="3">
                  <c:v>Wednesday</c:v>
                </c:pt>
                <c:pt idx="4">
                  <c:v>Thursday</c:v>
                </c:pt>
                <c:pt idx="5">
                  <c:v>Friday</c:v>
                </c:pt>
                <c:pt idx="6">
                  <c:v>Saturday</c:v>
                </c:pt>
              </c:strCache>
            </c:strRef>
          </c:cat>
          <c:val>
            <c:numRef>
              <c:f>Pivots!$H$25:$H$32</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5BEC-4BC4-80A5-D751A5DD43F4}"/>
            </c:ext>
          </c:extLst>
        </c:ser>
        <c:dLbls>
          <c:dLblPos val="outEnd"/>
          <c:showLegendKey val="0"/>
          <c:showVal val="1"/>
          <c:showCatName val="0"/>
          <c:showSerName val="0"/>
          <c:showPercent val="0"/>
          <c:showBubbleSize val="0"/>
        </c:dLbls>
        <c:gapWidth val="25"/>
        <c:axId val="928867359"/>
        <c:axId val="928869439"/>
      </c:barChart>
      <c:catAx>
        <c:axId val="9288673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869439"/>
        <c:crosses val="autoZero"/>
        <c:auto val="1"/>
        <c:lblAlgn val="ctr"/>
        <c:lblOffset val="100"/>
        <c:noMultiLvlLbl val="0"/>
      </c:catAx>
      <c:valAx>
        <c:axId val="928869439"/>
        <c:scaling>
          <c:orientation val="minMax"/>
        </c:scaling>
        <c:delete val="1"/>
        <c:axPos val="b"/>
        <c:numFmt formatCode="#,##0" sourceLinked="1"/>
        <c:majorTickMark val="out"/>
        <c:minorTickMark val="none"/>
        <c:tickLblPos val="nextTo"/>
        <c:crossAx val="928867359"/>
        <c:crosses val="autoZero"/>
        <c:crossBetween val="between"/>
      </c:valAx>
      <c:spPr>
        <a:solidFill>
          <a:schemeClr val="bg1">
            <a:lumMod val="9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[07.sample-data-excel-portfolio-project.xlsx]Pivots!Monthly trend</c:name>
    <c:fmtId val="6"/>
  </c:pivotSource>
  <c:chart>
    <c:title>
      <c:tx>
        <c:rich>
          <a:bodyPr rot="0" spcFirstLastPara="1" vertOverflow="ellipsis" vert="horz" wrap="square" anchor="ctr" anchorCtr="1"/>
          <a:lstStyle/>
          <a:p>
            <a:pPr algn="l">
              <a:defRPr sz="1800" b="1" i="0" u="none" strike="noStrike" kern="1200" spc="0" baseline="0">
                <a:solidFill>
                  <a:schemeClr val="accent6"/>
                </a:solidFill>
                <a:latin typeface="+mj-lt"/>
                <a:ea typeface="+mn-ea"/>
                <a:cs typeface="+mn-cs"/>
              </a:defRPr>
            </a:pPr>
            <a:r>
              <a:rPr lang="en-IN" sz="1800" b="1">
                <a:solidFill>
                  <a:schemeClr val="accent6"/>
                </a:solidFill>
                <a:latin typeface="+mj-lt"/>
              </a:rPr>
              <a:t>Call</a:t>
            </a:r>
            <a:r>
              <a:rPr lang="en-IN" sz="1800" b="1" baseline="0">
                <a:solidFill>
                  <a:schemeClr val="accent6"/>
                </a:solidFill>
                <a:latin typeface="+mj-lt"/>
              </a:rPr>
              <a:t> Trend</a:t>
            </a:r>
          </a:p>
        </c:rich>
      </c:tx>
      <c:layout>
        <c:manualLayout>
          <c:xMode val="edge"/>
          <c:yMode val="edge"/>
          <c:x val="7.2009957982720016E-2"/>
          <c:y val="3.9215686274509803E-2"/>
        </c:manualLayout>
      </c:layout>
      <c:overlay val="0"/>
      <c:spPr>
        <a:noFill/>
        <a:ln>
          <a:noFill/>
        </a:ln>
        <a:effectLst/>
      </c:spPr>
      <c:txPr>
        <a:bodyPr rot="0" spcFirstLastPara="1" vertOverflow="ellipsis" vert="horz" wrap="square" anchor="ctr" anchorCtr="1"/>
        <a:lstStyle/>
        <a:p>
          <a:pPr algn="l">
            <a:defRPr sz="1800" b="1" i="0" u="none" strike="noStrike" kern="1200" spc="0" baseline="0">
              <a:solidFill>
                <a:schemeClr val="accent6"/>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Pivots!$C$24</c:f>
              <c:strCache>
                <c:ptCount val="1"/>
                <c:pt idx="0">
                  <c:v>Call Count2</c:v>
                </c:pt>
              </c:strCache>
            </c:strRef>
          </c:tx>
          <c:spPr>
            <a:gradFill flip="none" rotWithShape="1">
              <a:gsLst>
                <a:gs pos="0">
                  <a:schemeClr val="accent6">
                    <a:lumMod val="60000"/>
                    <a:lumOff val="40000"/>
                    <a:alpha val="50000"/>
                  </a:schemeClr>
                </a:gs>
                <a:gs pos="100000">
                  <a:schemeClr val="accent6"/>
                </a:gs>
              </a:gsLst>
              <a:lin ang="162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A0EE-45CA-A7B5-CE686C0E89B6}"/>
            </c:ext>
          </c:extLst>
        </c:ser>
        <c:dLbls>
          <c:showLegendKey val="0"/>
          <c:showVal val="0"/>
          <c:showCatName val="0"/>
          <c:showSerName val="0"/>
          <c:showPercent val="0"/>
          <c:showBubbleSize val="0"/>
        </c:dLbls>
        <c:axId val="2080502431"/>
        <c:axId val="238045807"/>
      </c:areaChart>
      <c:lineChart>
        <c:grouping val="standard"/>
        <c:varyColors val="0"/>
        <c:ser>
          <c:idx val="0"/>
          <c:order val="0"/>
          <c:tx>
            <c:strRef>
              <c:f>Pivots!$B$24</c:f>
              <c:strCache>
                <c:ptCount val="1"/>
                <c:pt idx="0">
                  <c:v>Call Count</c:v>
                </c:pt>
              </c:strCache>
            </c:strRef>
          </c:tx>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A0EE-45CA-A7B5-CE686C0E89B6}"/>
            </c:ext>
          </c:extLst>
        </c:ser>
        <c:dLbls>
          <c:showLegendKey val="0"/>
          <c:showVal val="0"/>
          <c:showCatName val="0"/>
          <c:showSerName val="0"/>
          <c:showPercent val="0"/>
          <c:showBubbleSize val="0"/>
        </c:dLbls>
        <c:marker val="1"/>
        <c:smooth val="0"/>
        <c:axId val="2080502431"/>
        <c:axId val="238045807"/>
      </c:lineChart>
      <c:catAx>
        <c:axId val="208050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045807"/>
        <c:crosses val="autoZero"/>
        <c:auto val="1"/>
        <c:lblAlgn val="ctr"/>
        <c:lblOffset val="100"/>
        <c:noMultiLvlLbl val="0"/>
      </c:catAx>
      <c:valAx>
        <c:axId val="238045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02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accent6"/>
                </a:solidFill>
                <a:latin typeface="+mj-lt"/>
                <a:ea typeface="+mn-ea"/>
                <a:cs typeface="+mn-cs"/>
              </a:defRPr>
            </a:pPr>
            <a:r>
              <a:rPr lang="en-IN" sz="1800" b="1">
                <a:solidFill>
                  <a:schemeClr val="accent6"/>
                </a:solidFill>
                <a:latin typeface="+mj-lt"/>
              </a:rPr>
              <a:t>Amount</a:t>
            </a:r>
          </a:p>
        </c:rich>
      </c:tx>
      <c:layout>
        <c:manualLayout>
          <c:xMode val="edge"/>
          <c:yMode val="edge"/>
          <c:x val="7.1390020970996712E-2"/>
          <c:y val="4.5845272206303724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6"/>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Pivots!$H$53:$H$57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AD18-4960-A396-235C490A6EDC}"/>
            </c:ext>
          </c:extLst>
        </c:ser>
        <c:ser>
          <c:idx val="1"/>
          <c:order val="1"/>
          <c:tx>
            <c:strRef>
              <c:f>Pivots!$J$52</c:f>
              <c:strCache>
                <c:ptCount val="1"/>
                <c:pt idx="0">
                  <c:v>Sel. Amount</c:v>
                </c:pt>
              </c:strCache>
            </c:strRef>
          </c:tx>
          <c:spPr>
            <a:gradFill flip="none" rotWithShape="1">
              <a:gsLst>
                <a:gs pos="0">
                  <a:schemeClr val="accent6">
                    <a:lumMod val="60000"/>
                    <a:lumOff val="40000"/>
                  </a:schemeClr>
                </a:gs>
                <a:gs pos="100000">
                  <a:schemeClr val="accent6"/>
                </a:gs>
              </a:gsLst>
              <a:lin ang="0" scaled="1"/>
              <a:tileRect/>
            </a:gradFill>
            <a:ln>
              <a:noFill/>
            </a:ln>
            <a:effectLst/>
          </c:spPr>
          <c:invertIfNegative val="0"/>
          <c:val>
            <c:numRef>
              <c:f>Pivots!$J$53:$J$57</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AD18-4960-A396-235C490A6EDC}"/>
            </c:ext>
          </c:extLst>
        </c:ser>
        <c:dLbls>
          <c:showLegendKey val="0"/>
          <c:showVal val="0"/>
          <c:showCatName val="0"/>
          <c:showSerName val="0"/>
          <c:showPercent val="0"/>
          <c:showBubbleSize val="0"/>
        </c:dLbls>
        <c:gapWidth val="25"/>
        <c:overlap val="100"/>
        <c:axId val="935101583"/>
        <c:axId val="935112399"/>
      </c:barChart>
      <c:catAx>
        <c:axId val="935101583"/>
        <c:scaling>
          <c:orientation val="maxMin"/>
        </c:scaling>
        <c:delete val="1"/>
        <c:axPos val="l"/>
        <c:numFmt formatCode="General" sourceLinked="1"/>
        <c:majorTickMark val="none"/>
        <c:minorTickMark val="none"/>
        <c:tickLblPos val="nextTo"/>
        <c:crossAx val="935112399"/>
        <c:crosses val="autoZero"/>
        <c:auto val="1"/>
        <c:lblAlgn val="ctr"/>
        <c:lblOffset val="100"/>
        <c:noMultiLvlLbl val="0"/>
      </c:catAx>
      <c:valAx>
        <c:axId val="935112399"/>
        <c:scaling>
          <c:orientation val="minMax"/>
        </c:scaling>
        <c:delete val="1"/>
        <c:axPos val="t"/>
        <c:numFmt formatCode="\$#,###.0,&quot;k&quot;" sourceLinked="1"/>
        <c:majorTickMark val="none"/>
        <c:minorTickMark val="none"/>
        <c:tickLblPos val="nextTo"/>
        <c:crossAx val="935101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accent5"/>
                </a:solidFill>
                <a:latin typeface="+mj-lt"/>
                <a:ea typeface="+mn-ea"/>
                <a:cs typeface="+mn-cs"/>
              </a:defRPr>
            </a:pPr>
            <a:r>
              <a:rPr lang="en-IN" sz="1800" b="1">
                <a:solidFill>
                  <a:schemeClr val="accent5"/>
                </a:solidFill>
                <a:latin typeface="+mj-lt"/>
              </a:rPr>
              <a:t>Calls</a:t>
            </a:r>
          </a:p>
        </c:rich>
      </c:tx>
      <c:layout>
        <c:manualLayout>
          <c:xMode val="edge"/>
          <c:yMode val="edge"/>
          <c:x val="7.4555940023068049E-2"/>
          <c:y val="3.4462952326249283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5"/>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Pivots!$G$53:$G$57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2D81-4635-A77D-D345703A880E}"/>
            </c:ext>
          </c:extLst>
        </c:ser>
        <c:ser>
          <c:idx val="1"/>
          <c:order val="1"/>
          <c:tx>
            <c:strRef>
              <c:f>Pivots!$I$52</c:f>
              <c:strCache>
                <c:ptCount val="1"/>
                <c:pt idx="0">
                  <c:v>Sel. Calls</c:v>
                </c:pt>
              </c:strCache>
            </c:strRef>
          </c:tx>
          <c:spPr>
            <a:gradFill flip="none" rotWithShape="1">
              <a:gsLst>
                <a:gs pos="0">
                  <a:schemeClr val="accent5">
                    <a:lumMod val="60000"/>
                    <a:lumOff val="40000"/>
                  </a:schemeClr>
                </a:gs>
                <a:gs pos="100000">
                  <a:schemeClr val="accent5"/>
                </a:gs>
              </a:gsLst>
              <a:lin ang="0" scaled="1"/>
              <a:tileRect/>
            </a:gradFill>
            <a:ln>
              <a:noFill/>
            </a:ln>
            <a:effectLst/>
          </c:spPr>
          <c:invertIfNegative val="0"/>
          <c:val>
            <c:numRef>
              <c:f>Pivots!$I$53:$I$57</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2D81-4635-A77D-D345703A880E}"/>
            </c:ext>
          </c:extLst>
        </c:ser>
        <c:dLbls>
          <c:showLegendKey val="0"/>
          <c:showVal val="0"/>
          <c:showCatName val="0"/>
          <c:showSerName val="0"/>
          <c:showPercent val="0"/>
          <c:showBubbleSize val="0"/>
        </c:dLbls>
        <c:gapWidth val="25"/>
        <c:overlap val="100"/>
        <c:axId val="935101583"/>
        <c:axId val="935112399"/>
      </c:barChart>
      <c:catAx>
        <c:axId val="9351015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112399"/>
        <c:crosses val="autoZero"/>
        <c:auto val="1"/>
        <c:lblAlgn val="ctr"/>
        <c:lblOffset val="100"/>
        <c:noMultiLvlLbl val="0"/>
      </c:catAx>
      <c:valAx>
        <c:axId val="935112399"/>
        <c:scaling>
          <c:orientation val="minMax"/>
          <c:min val="0"/>
        </c:scaling>
        <c:delete val="1"/>
        <c:axPos val="t"/>
        <c:numFmt formatCode="General" sourceLinked="1"/>
        <c:majorTickMark val="none"/>
        <c:minorTickMark val="none"/>
        <c:tickLblPos val="nextTo"/>
        <c:crossAx val="935101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[07.sample-data-excel-portfolio-project.xlsx]Pivots!PivotTable7</c:name>
    <c:fmtId val="7"/>
  </c:pivotSource>
  <c:chart>
    <c:title>
      <c:tx>
        <c:rich>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j-lt"/>
                <a:ea typeface="+mn-ea"/>
                <a:cs typeface="+mn-cs"/>
              </a:defRPr>
            </a:pPr>
            <a:r>
              <a:rPr lang="en-IN" sz="1800" b="1">
                <a:solidFill>
                  <a:schemeClr val="accent5"/>
                </a:solidFill>
                <a:latin typeface="+mj-lt"/>
              </a:rPr>
              <a:t>Female</a:t>
            </a:r>
            <a:r>
              <a:rPr lang="en-IN" sz="1800" b="1" baseline="0">
                <a:latin typeface="+mj-lt"/>
              </a:rPr>
              <a:t> vs. </a:t>
            </a:r>
            <a:r>
              <a:rPr lang="en-IN" sz="1800" b="1" baseline="0">
                <a:solidFill>
                  <a:schemeClr val="accent4"/>
                </a:solidFill>
                <a:latin typeface="+mj-lt"/>
              </a:rPr>
              <a:t>Male</a:t>
            </a:r>
            <a:r>
              <a:rPr lang="en-IN" sz="1800" b="1" baseline="0">
                <a:latin typeface="+mj-lt"/>
              </a:rPr>
              <a:t> Callers</a:t>
            </a:r>
          </a:p>
        </c:rich>
      </c:tx>
      <c:overlay val="0"/>
      <c:spPr>
        <a:noFill/>
        <a:ln>
          <a:noFill/>
        </a:ln>
        <a:effectLst/>
      </c:spPr>
      <c:txPr>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Pivots!$B$77:$B$78</c:f>
              <c:strCache>
                <c:ptCount val="1"/>
                <c:pt idx="0">
                  <c:v>Female</c:v>
                </c:pt>
              </c:strCache>
            </c:strRef>
          </c:tx>
          <c:spPr>
            <a:solidFill>
              <a:schemeClr val="accent5"/>
            </a:solidFill>
            <a:ln>
              <a:noFill/>
            </a:ln>
            <a:effectLst/>
          </c:spPr>
          <c:invertIfNegative val="0"/>
          <c:dLbls>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Pivots!$B$79:$B$82</c:f>
              <c:numCache>
                <c:formatCode>#,##0</c:formatCode>
                <c:ptCount val="3"/>
                <c:pt idx="0">
                  <c:v>144</c:v>
                </c:pt>
                <c:pt idx="1">
                  <c:v>326</c:v>
                </c:pt>
                <c:pt idx="2">
                  <c:v>129</c:v>
                </c:pt>
              </c:numCache>
            </c:numRef>
          </c:val>
          <c:extLst>
            <c:ext xmlns:c16="http://schemas.microsoft.com/office/drawing/2014/chart" uri="{C3380CC4-5D6E-409C-BE32-E72D297353CC}">
              <c16:uniqueId val="{00000000-23FE-4711-9555-0E3D20606A90}"/>
            </c:ext>
          </c:extLst>
        </c:ser>
        <c:ser>
          <c:idx val="1"/>
          <c:order val="1"/>
          <c:tx>
            <c:strRef>
              <c:f>Pivots!$C$77:$C$78</c:f>
              <c:strCache>
                <c:ptCount val="1"/>
                <c:pt idx="0">
                  <c:v>Male</c:v>
                </c:pt>
              </c:strCache>
            </c:strRef>
          </c:tx>
          <c:spPr>
            <a:solidFill>
              <a:schemeClr val="accent4"/>
            </a:solidFill>
            <a:ln>
              <a:noFill/>
            </a:ln>
            <a:effectLst/>
          </c:spPr>
          <c:invertIfNegative val="0"/>
          <c:dLbls>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Pivots!$C$79:$C$82</c:f>
              <c:numCache>
                <c:formatCode>#,##0</c:formatCode>
                <c:ptCount val="3"/>
                <c:pt idx="0">
                  <c:v>132</c:v>
                </c:pt>
                <c:pt idx="1">
                  <c:v>63</c:v>
                </c:pt>
                <c:pt idx="2">
                  <c:v>206</c:v>
                </c:pt>
              </c:numCache>
            </c:numRef>
          </c:val>
          <c:extLst>
            <c:ext xmlns:c16="http://schemas.microsoft.com/office/drawing/2014/chart" uri="{C3380CC4-5D6E-409C-BE32-E72D297353CC}">
              <c16:uniqueId val="{00000001-23FE-4711-9555-0E3D20606A90}"/>
            </c:ext>
          </c:extLst>
        </c:ser>
        <c:dLbls>
          <c:showLegendKey val="0"/>
          <c:showVal val="0"/>
          <c:showCatName val="0"/>
          <c:showSerName val="0"/>
          <c:showPercent val="0"/>
          <c:showBubbleSize val="0"/>
        </c:dLbls>
        <c:gapWidth val="25"/>
        <c:overlap val="100"/>
        <c:axId val="1550503103"/>
        <c:axId val="1550500607"/>
      </c:barChart>
      <c:catAx>
        <c:axId val="1550503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500607"/>
        <c:crosses val="autoZero"/>
        <c:auto val="1"/>
        <c:lblAlgn val="ctr"/>
        <c:lblOffset val="100"/>
        <c:noMultiLvlLbl val="0"/>
      </c:catAx>
      <c:valAx>
        <c:axId val="1550500607"/>
        <c:scaling>
          <c:orientation val="minMax"/>
        </c:scaling>
        <c:delete val="1"/>
        <c:axPos val="l"/>
        <c:numFmt formatCode="0%" sourceLinked="1"/>
        <c:majorTickMark val="out"/>
        <c:minorTickMark val="none"/>
        <c:tickLblPos val="nextTo"/>
        <c:crossAx val="1550503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[07.sample-data-excel-portfolio-project.xlsx]Pivots!rep satisfication</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bg2">
                    <a:lumMod val="5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Pivots!$B$89</c:f>
              <c:strCache>
                <c:ptCount val="1"/>
                <c:pt idx="0">
                  <c:v>Total</c:v>
                </c:pt>
              </c:strCache>
            </c:strRef>
          </c:tx>
          <c:spPr>
            <a:solidFill>
              <a:schemeClr val="bg2">
                <a:lumMod val="50000"/>
              </a:schemeClr>
            </a:solidFill>
            <a:ln>
              <a:noFill/>
            </a:ln>
            <a:effectLst/>
          </c:spPr>
          <c:invertIfNegative val="0"/>
          <c:cat>
            <c:strRef>
              <c:f>Pivots!$A$90:$A$95</c:f>
              <c:strCache>
                <c:ptCount val="5"/>
                <c:pt idx="0">
                  <c:v>1</c:v>
                </c:pt>
                <c:pt idx="1">
                  <c:v>2</c:v>
                </c:pt>
                <c:pt idx="2">
                  <c:v>3</c:v>
                </c:pt>
                <c:pt idx="3">
                  <c:v>4</c:v>
                </c:pt>
                <c:pt idx="4">
                  <c:v>5</c:v>
                </c:pt>
              </c:strCache>
            </c:strRef>
          </c:cat>
          <c:val>
            <c:numRef>
              <c:f>Pivots!$B$90:$B$95</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633E-4375-8B6E-E7203213D475}"/>
            </c:ext>
          </c:extLst>
        </c:ser>
        <c:dLbls>
          <c:showLegendKey val="0"/>
          <c:showVal val="0"/>
          <c:showCatName val="0"/>
          <c:showSerName val="0"/>
          <c:showPercent val="0"/>
          <c:showBubbleSize val="0"/>
        </c:dLbls>
        <c:gapWidth val="10"/>
        <c:overlap val="-27"/>
        <c:axId val="1039479743"/>
        <c:axId val="1039471839"/>
      </c:barChart>
      <c:catAx>
        <c:axId val="103947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471839"/>
        <c:crosses val="autoZero"/>
        <c:auto val="1"/>
        <c:lblAlgn val="ctr"/>
        <c:lblOffset val="100"/>
        <c:noMultiLvlLbl val="0"/>
      </c:catAx>
      <c:valAx>
        <c:axId val="10394718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47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hyperlink" Target="https://pxhere.com/en/photo/1415289" TargetMode="Externa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jpeg"/><Relationship Id="rId2" Type="http://schemas.openxmlformats.org/officeDocument/2006/relationships/image" Target="../media/image2.sv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image" Target="../media/image25.svg"/><Relationship Id="rId13" Type="http://schemas.openxmlformats.org/officeDocument/2006/relationships/chart" Target="../charts/chart3.xml"/><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chart" Target="../charts/chart2.xml"/><Relationship Id="rId2" Type="http://schemas.openxmlformats.org/officeDocument/2006/relationships/image" Target="../media/image19.svg"/><Relationship Id="rId16" Type="http://schemas.openxmlformats.org/officeDocument/2006/relationships/chart" Target="../charts/chart6.xml"/><Relationship Id="rId1" Type="http://schemas.openxmlformats.org/officeDocument/2006/relationships/image" Target="../media/image18.png"/><Relationship Id="rId6" Type="http://schemas.openxmlformats.org/officeDocument/2006/relationships/image" Target="../media/image23.svg"/><Relationship Id="rId11" Type="http://schemas.openxmlformats.org/officeDocument/2006/relationships/chart" Target="../charts/chart1.xml"/><Relationship Id="rId5" Type="http://schemas.openxmlformats.org/officeDocument/2006/relationships/image" Target="../media/image22.png"/><Relationship Id="rId15" Type="http://schemas.openxmlformats.org/officeDocument/2006/relationships/chart" Target="../charts/chart5.xml"/><Relationship Id="rId10" Type="http://schemas.openxmlformats.org/officeDocument/2006/relationships/image" Target="../media/image27.svg"/><Relationship Id="rId4" Type="http://schemas.openxmlformats.org/officeDocument/2006/relationships/image" Target="../media/image21.svg"/><Relationship Id="rId9" Type="http://schemas.openxmlformats.org/officeDocument/2006/relationships/image" Target="../media/image26.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7</xdr:row>
      <xdr:rowOff>495366</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311282</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4</xdr:row>
      <xdr:rowOff>503802</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10</xdr:row>
      <xdr:rowOff>522194</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absolute">
    <xdr:from>
      <xdr:col>5</xdr:col>
      <xdr:colOff>7544</xdr:colOff>
      <xdr:row>2</xdr:row>
      <xdr:rowOff>188613</xdr:rowOff>
    </xdr:from>
    <xdr:to>
      <xdr:col>6</xdr:col>
      <xdr:colOff>0</xdr:colOff>
      <xdr:row>3</xdr:row>
      <xdr:rowOff>0</xdr:rowOff>
    </xdr:to>
    <xdr:pic>
      <xdr:nvPicPr>
        <xdr:cNvPr id="13" name="Picture 12" descr="Businesswoman explaining">
          <a:extLst>
            <a:ext uri="{FF2B5EF4-FFF2-40B4-BE49-F238E27FC236}">
              <a16:creationId xmlns:a16="http://schemas.microsoft.com/office/drawing/2014/main" id="{45592FC1-2E4A-4001-9AB7-3F54CF9B3CA6}"/>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1240" t="-2230" r="17589" b="74769"/>
        <a:stretch/>
      </xdr:blipFill>
      <xdr:spPr>
        <a:xfrm>
          <a:off x="3198891" y="535663"/>
          <a:ext cx="905347" cy="754456"/>
        </a:xfrm>
        <a:prstGeom prst="ellipse">
          <a:avLst/>
        </a:prstGeom>
      </xdr:spPr>
    </xdr:pic>
    <xdr:clientData/>
  </xdr:twoCellAnchor>
  <xdr:twoCellAnchor>
    <xdr:from>
      <xdr:col>5</xdr:col>
      <xdr:colOff>68036</xdr:colOff>
      <xdr:row>3</xdr:row>
      <xdr:rowOff>89606</xdr:rowOff>
    </xdr:from>
    <xdr:to>
      <xdr:col>5</xdr:col>
      <xdr:colOff>856091</xdr:colOff>
      <xdr:row>3</xdr:row>
      <xdr:rowOff>877661</xdr:rowOff>
    </xdr:to>
    <xdr:pic>
      <xdr:nvPicPr>
        <xdr:cNvPr id="15" name="Picture 14" descr="Businessman hands together">
          <a:extLst>
            <a:ext uri="{FF2B5EF4-FFF2-40B4-BE49-F238E27FC236}">
              <a16:creationId xmlns:a16="http://schemas.microsoft.com/office/drawing/2014/main" id="{E56FC136-0B07-4042-AA03-127908063F72}"/>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t="-1813" b="74077"/>
        <a:stretch/>
      </xdr:blipFill>
      <xdr:spPr>
        <a:xfrm>
          <a:off x="3265715" y="1389088"/>
          <a:ext cx="788055" cy="788055"/>
        </a:xfrm>
        <a:prstGeom prst="ellipse">
          <a:avLst/>
        </a:prstGeom>
      </xdr:spPr>
    </xdr:pic>
    <xdr:clientData/>
  </xdr:twoCellAnchor>
  <xdr:twoCellAnchor>
    <xdr:from>
      <xdr:col>4</xdr:col>
      <xdr:colOff>493009</xdr:colOff>
      <xdr:row>3</xdr:row>
      <xdr:rowOff>1031745</xdr:rowOff>
    </xdr:from>
    <xdr:to>
      <xdr:col>6</xdr:col>
      <xdr:colOff>5051</xdr:colOff>
      <xdr:row>4</xdr:row>
      <xdr:rowOff>865188</xdr:rowOff>
    </xdr:to>
    <xdr:pic>
      <xdr:nvPicPr>
        <xdr:cNvPr id="17" name="Picture 16" descr="Elderly woman disappointed">
          <a:extLst>
            <a:ext uri="{FF2B5EF4-FFF2-40B4-BE49-F238E27FC236}">
              <a16:creationId xmlns:a16="http://schemas.microsoft.com/office/drawing/2014/main" id="{ACE0D1AC-2219-45EA-AB74-01436A8B64CE}"/>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581" t="-14086" r="581" b="39430"/>
        <a:stretch/>
      </xdr:blipFill>
      <xdr:spPr>
        <a:xfrm>
          <a:off x="3160009" y="2325558"/>
          <a:ext cx="924917" cy="936755"/>
        </a:xfrm>
        <a:prstGeom prst="ellipse">
          <a:avLst/>
        </a:prstGeom>
      </xdr:spPr>
    </xdr:pic>
    <xdr:clientData/>
  </xdr:twoCellAnchor>
  <xdr:twoCellAnchor>
    <xdr:from>
      <xdr:col>4</xdr:col>
      <xdr:colOff>474579</xdr:colOff>
      <xdr:row>4</xdr:row>
      <xdr:rowOff>886359</xdr:rowOff>
    </xdr:from>
    <xdr:to>
      <xdr:col>6</xdr:col>
      <xdr:colOff>67698</xdr:colOff>
      <xdr:row>5</xdr:row>
      <xdr:rowOff>949158</xdr:rowOff>
    </xdr:to>
    <xdr:pic>
      <xdr:nvPicPr>
        <xdr:cNvPr id="19" name="Picture 18" descr="Customer service man talking happily">
          <a:extLst>
            <a:ext uri="{FF2B5EF4-FFF2-40B4-BE49-F238E27FC236}">
              <a16:creationId xmlns:a16="http://schemas.microsoft.com/office/drawing/2014/main" id="{BFC75DA6-72F4-4ABF-B295-7700AED2795D}"/>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16515" t="-8097" r="-16515" b="56265"/>
        <a:stretch/>
      </xdr:blipFill>
      <xdr:spPr>
        <a:xfrm>
          <a:off x="3148263" y="3279306"/>
          <a:ext cx="1010172" cy="1005273"/>
        </a:xfrm>
        <a:prstGeom prst="ellipse">
          <a:avLst/>
        </a:prstGeom>
      </xdr:spPr>
    </xdr:pic>
    <xdr:clientData/>
  </xdr:twoCellAnchor>
  <xdr:twoCellAnchor>
    <xdr:from>
      <xdr:col>5</xdr:col>
      <xdr:colOff>79375</xdr:colOff>
      <xdr:row>6</xdr:row>
      <xdr:rowOff>190501</xdr:rowOff>
    </xdr:from>
    <xdr:to>
      <xdr:col>5</xdr:col>
      <xdr:colOff>881063</xdr:colOff>
      <xdr:row>6</xdr:row>
      <xdr:rowOff>1401098</xdr:rowOff>
    </xdr:to>
    <xdr:pic>
      <xdr:nvPicPr>
        <xdr:cNvPr id="21" name="Picture 20">
          <a:extLst>
            <a:ext uri="{FF2B5EF4-FFF2-40B4-BE49-F238E27FC236}">
              <a16:creationId xmlns:a16="http://schemas.microsoft.com/office/drawing/2014/main" id="{9AF5F886-4AE5-465B-AD83-EF03EDFDC6A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837473B0-CC2E-450A-ABE3-18F120FF3D39}">
              <a1611:picAttrSrcUrl xmlns:a1611="http://schemas.microsoft.com/office/drawing/2016/11/main" r:id="rId18"/>
            </a:ext>
          </a:extLst>
        </a:blip>
        <a:stretch>
          <a:fillRect/>
        </a:stretch>
      </xdr:blipFill>
      <xdr:spPr>
        <a:xfrm>
          <a:off x="3246438" y="4532314"/>
          <a:ext cx="801688" cy="1210597"/>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510540</xdr:colOff>
      <xdr:row>7</xdr:row>
      <xdr:rowOff>99060</xdr:rowOff>
    </xdr:from>
    <xdr:to>
      <xdr:col>8</xdr:col>
      <xdr:colOff>76200</xdr:colOff>
      <xdr:row>21</xdr:row>
      <xdr:rowOff>112395</xdr:rowOff>
    </xdr:to>
    <mc:AlternateContent xmlns:mc="http://schemas.openxmlformats.org/markup-compatibility/2006">
      <mc:Choice xmlns:a14="http://schemas.microsoft.com/office/drawing/2010/main" Requires="a14">
        <xdr:graphicFrame macro="">
          <xdr:nvGraphicFramePr>
            <xdr:cNvPr id="2" name="Representative">
              <a:extLst>
                <a:ext uri="{FF2B5EF4-FFF2-40B4-BE49-F238E27FC236}">
                  <a16:creationId xmlns:a16="http://schemas.microsoft.com/office/drawing/2014/main" id="{9200DF31-1B2C-4385-BFBE-B674575E58A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4396740" y="1325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658468</xdr:colOff>
      <xdr:row>8</xdr:row>
      <xdr:rowOff>42242</xdr:rowOff>
    </xdr:to>
    <xdr:sp macro="" textlink="Pivots!A4">
      <xdr:nvSpPr>
        <xdr:cNvPr id="4" name="Rectangle 3">
          <a:extLst>
            <a:ext uri="{FF2B5EF4-FFF2-40B4-BE49-F238E27FC236}">
              <a16:creationId xmlns:a16="http://schemas.microsoft.com/office/drawing/2014/main" id="{73DF7490-0303-40CB-BA6F-03D77CBE1E68}"/>
            </a:ext>
          </a:extLst>
        </xdr:cNvPr>
        <xdr:cNvSpPr/>
      </xdr:nvSpPr>
      <xdr:spPr>
        <a:xfrm>
          <a:off x="390525" y="514350"/>
          <a:ext cx="1325218" cy="899492"/>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A9073B9-A82F-433B-B48F-AD26F8F8F34B}" type="TxLink">
            <a:rPr lang="en-US" sz="2400" b="1" i="0" u="none" strike="noStrike">
              <a:solidFill>
                <a:schemeClr val="bg1"/>
              </a:solidFill>
              <a:latin typeface="+mj-lt"/>
            </a:rPr>
            <a:pPr algn="ctr"/>
            <a:t>1,000</a:t>
          </a:fld>
          <a:endParaRPr lang="en-IN" sz="2400" b="1">
            <a:solidFill>
              <a:schemeClr val="bg1"/>
            </a:solidFill>
            <a:latin typeface="+mj-lt"/>
          </a:endParaRPr>
        </a:p>
      </xdr:txBody>
    </xdr:sp>
    <xdr:clientData/>
  </xdr:twoCellAnchor>
  <xdr:twoCellAnchor>
    <xdr:from>
      <xdr:col>2</xdr:col>
      <xdr:colOff>91108</xdr:colOff>
      <xdr:row>3</xdr:row>
      <xdr:rowOff>80343</xdr:rowOff>
    </xdr:from>
    <xdr:to>
      <xdr:col>3</xdr:col>
      <xdr:colOff>658468</xdr:colOff>
      <xdr:row>4</xdr:row>
      <xdr:rowOff>146604</xdr:rowOff>
    </xdr:to>
    <xdr:sp macro="" textlink="">
      <xdr:nvSpPr>
        <xdr:cNvPr id="6" name="TextBox 5">
          <a:extLst>
            <a:ext uri="{FF2B5EF4-FFF2-40B4-BE49-F238E27FC236}">
              <a16:creationId xmlns:a16="http://schemas.microsoft.com/office/drawing/2014/main" id="{9E50E3B5-CFA9-4E83-9027-85FE5CC5DF27}"/>
            </a:ext>
          </a:extLst>
        </xdr:cNvPr>
        <xdr:cNvSpPr txBox="1"/>
      </xdr:nvSpPr>
      <xdr:spPr>
        <a:xfrm>
          <a:off x="481633" y="594693"/>
          <a:ext cx="1234110" cy="237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latin typeface="+mj-lt"/>
            </a:rPr>
            <a:t>Calls</a:t>
          </a:r>
        </a:p>
        <a:p>
          <a:endParaRPr lang="en-IN" sz="1100" b="1">
            <a:solidFill>
              <a:schemeClr val="bg1">
                <a:lumMod val="95000"/>
              </a:schemeClr>
            </a:solidFill>
            <a:latin typeface="+mj-lt"/>
          </a:endParaRPr>
        </a:p>
      </xdr:txBody>
    </xdr:sp>
    <xdr:clientData/>
  </xdr:twoCellAnchor>
  <xdr:twoCellAnchor editAs="oneCell">
    <xdr:from>
      <xdr:col>2</xdr:col>
      <xdr:colOff>6731</xdr:colOff>
      <xdr:row>3</xdr:row>
      <xdr:rowOff>37024</xdr:rowOff>
    </xdr:from>
    <xdr:to>
      <xdr:col>2</xdr:col>
      <xdr:colOff>260775</xdr:colOff>
      <xdr:row>4</xdr:row>
      <xdr:rowOff>100951</xdr:rowOff>
    </xdr:to>
    <xdr:pic>
      <xdr:nvPicPr>
        <xdr:cNvPr id="7" name="Graphic 6" descr="Receiver with solid fill">
          <a:extLst>
            <a:ext uri="{FF2B5EF4-FFF2-40B4-BE49-F238E27FC236}">
              <a16:creationId xmlns:a16="http://schemas.microsoft.com/office/drawing/2014/main" id="{D0C281A9-0AE1-40EC-8AC6-1A99C7C2B9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561719">
          <a:off x="397256" y="551374"/>
          <a:ext cx="254044" cy="235376"/>
        </a:xfrm>
        <a:prstGeom prst="rect">
          <a:avLst/>
        </a:prstGeom>
      </xdr:spPr>
    </xdr:pic>
    <xdr:clientData/>
  </xdr:twoCellAnchor>
  <xdr:twoCellAnchor>
    <xdr:from>
      <xdr:col>2</xdr:col>
      <xdr:colOff>115956</xdr:colOff>
      <xdr:row>6</xdr:row>
      <xdr:rowOff>130038</xdr:rowOff>
    </xdr:from>
    <xdr:to>
      <xdr:col>3</xdr:col>
      <xdr:colOff>563217</xdr:colOff>
      <xdr:row>8</xdr:row>
      <xdr:rowOff>2</xdr:rowOff>
    </xdr:to>
    <xdr:sp macro="" textlink="Pivots!A10">
      <xdr:nvSpPr>
        <xdr:cNvPr id="8" name="TextBox 7">
          <a:extLst>
            <a:ext uri="{FF2B5EF4-FFF2-40B4-BE49-F238E27FC236}">
              <a16:creationId xmlns:a16="http://schemas.microsoft.com/office/drawing/2014/main" id="{50ABB92A-3A07-409E-86E8-7A9E73DED99D}"/>
            </a:ext>
          </a:extLst>
        </xdr:cNvPr>
        <xdr:cNvSpPr txBox="1"/>
      </xdr:nvSpPr>
      <xdr:spPr>
        <a:xfrm>
          <a:off x="506481" y="1158738"/>
          <a:ext cx="1114011" cy="212864"/>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F8965A-3D9D-4B9A-A9CD-8CB7F9E6CD75}" type="TxLink">
            <a:rPr lang="en-US" sz="1100" b="1" i="0" u="none" strike="noStrike">
              <a:solidFill>
                <a:schemeClr val="accent6">
                  <a:lumMod val="20000"/>
                  <a:lumOff val="80000"/>
                </a:schemeClr>
              </a:solidFill>
              <a:latin typeface="+mj-lt"/>
            </a:rPr>
            <a:pPr algn="ctr"/>
            <a:t>189</a:t>
          </a:fld>
          <a:endParaRPr lang="en-IN" sz="1100" b="1">
            <a:solidFill>
              <a:schemeClr val="accent6">
                <a:lumMod val="20000"/>
                <a:lumOff val="80000"/>
              </a:schemeClr>
            </a:solidFill>
            <a:latin typeface="+mj-lt"/>
          </a:endParaRPr>
        </a:p>
      </xdr:txBody>
    </xdr:sp>
    <xdr:clientData/>
  </xdr:twoCellAnchor>
  <xdr:twoCellAnchor>
    <xdr:from>
      <xdr:col>1</xdr:col>
      <xdr:colOff>177247</xdr:colOff>
      <xdr:row>10</xdr:row>
      <xdr:rowOff>9525</xdr:rowOff>
    </xdr:from>
    <xdr:to>
      <xdr:col>3</xdr:col>
      <xdr:colOff>645215</xdr:colOff>
      <xdr:row>15</xdr:row>
      <xdr:rowOff>54251</xdr:rowOff>
    </xdr:to>
    <xdr:sp macro="" textlink="Pivots!B4">
      <xdr:nvSpPr>
        <xdr:cNvPr id="9" name="Rectangle 8">
          <a:extLst>
            <a:ext uri="{FF2B5EF4-FFF2-40B4-BE49-F238E27FC236}">
              <a16:creationId xmlns:a16="http://schemas.microsoft.com/office/drawing/2014/main" id="{13F7C698-663B-4107-A760-570E6D7C99F5}"/>
            </a:ext>
          </a:extLst>
        </xdr:cNvPr>
        <xdr:cNvSpPr/>
      </xdr:nvSpPr>
      <xdr:spPr>
        <a:xfrm>
          <a:off x="377272" y="1724025"/>
          <a:ext cx="1325218" cy="90197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01DC5B7-AA61-45FE-BE7C-4D7ECECCE9FC}" type="TxLink">
            <a:rPr lang="en-US" sz="2400" b="1" i="0" u="none" strike="noStrike">
              <a:solidFill>
                <a:schemeClr val="bg1"/>
              </a:solidFill>
              <a:latin typeface="+mj-lt"/>
              <a:ea typeface="+mn-ea"/>
              <a:cs typeface="+mn-cs"/>
            </a:rPr>
            <a:pPr marL="0" indent="0" algn="ctr"/>
            <a:t>$96,623</a:t>
          </a:fld>
          <a:endParaRPr lang="en-IN" sz="2400" b="1" i="0" u="none" strike="noStrike">
            <a:solidFill>
              <a:schemeClr val="bg1"/>
            </a:solidFill>
            <a:latin typeface="+mj-lt"/>
            <a:ea typeface="+mn-ea"/>
            <a:cs typeface="+mn-cs"/>
          </a:endParaRPr>
        </a:p>
      </xdr:txBody>
    </xdr:sp>
    <xdr:clientData/>
  </xdr:twoCellAnchor>
  <xdr:twoCellAnchor>
    <xdr:from>
      <xdr:col>2</xdr:col>
      <xdr:colOff>77855</xdr:colOff>
      <xdr:row>10</xdr:row>
      <xdr:rowOff>92352</xdr:rowOff>
    </xdr:from>
    <xdr:to>
      <xdr:col>3</xdr:col>
      <xdr:colOff>645215</xdr:colOff>
      <xdr:row>11</xdr:row>
      <xdr:rowOff>158613</xdr:rowOff>
    </xdr:to>
    <xdr:sp macro="" textlink="">
      <xdr:nvSpPr>
        <xdr:cNvPr id="10" name="TextBox 9">
          <a:extLst>
            <a:ext uri="{FF2B5EF4-FFF2-40B4-BE49-F238E27FC236}">
              <a16:creationId xmlns:a16="http://schemas.microsoft.com/office/drawing/2014/main" id="{0FEB5369-549B-4FC1-A675-83294BDC2E73}"/>
            </a:ext>
          </a:extLst>
        </xdr:cNvPr>
        <xdr:cNvSpPr txBox="1"/>
      </xdr:nvSpPr>
      <xdr:spPr>
        <a:xfrm>
          <a:off x="468380" y="1806852"/>
          <a:ext cx="1234110" cy="237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latin typeface="+mj-lt"/>
            </a:rPr>
            <a:t>Amount</a:t>
          </a:r>
        </a:p>
        <a:p>
          <a:pPr algn="ctr"/>
          <a:endParaRPr lang="en-IN" sz="1100" b="1">
            <a:solidFill>
              <a:schemeClr val="bg1">
                <a:lumMod val="95000"/>
              </a:schemeClr>
            </a:solidFill>
            <a:latin typeface="+mj-lt"/>
          </a:endParaRPr>
        </a:p>
        <a:p>
          <a:endParaRPr lang="en-IN" sz="1100" b="1">
            <a:solidFill>
              <a:schemeClr val="bg1">
                <a:lumMod val="95000"/>
              </a:schemeClr>
            </a:solidFill>
            <a:latin typeface="+mj-lt"/>
          </a:endParaRPr>
        </a:p>
      </xdr:txBody>
    </xdr:sp>
    <xdr:clientData/>
  </xdr:twoCellAnchor>
  <xdr:twoCellAnchor editAs="oneCell">
    <xdr:from>
      <xdr:col>2</xdr:col>
      <xdr:colOff>2812</xdr:colOff>
      <xdr:row>10</xdr:row>
      <xdr:rowOff>49033</xdr:rowOff>
    </xdr:from>
    <xdr:to>
      <xdr:col>2</xdr:col>
      <xdr:colOff>238188</xdr:colOff>
      <xdr:row>11</xdr:row>
      <xdr:rowOff>112960</xdr:rowOff>
    </xdr:to>
    <xdr:pic>
      <xdr:nvPicPr>
        <xdr:cNvPr id="11" name="Graphic 10">
          <a:extLst>
            <a:ext uri="{FF2B5EF4-FFF2-40B4-BE49-F238E27FC236}">
              <a16:creationId xmlns:a16="http://schemas.microsoft.com/office/drawing/2014/main" id="{C154E4D8-03FD-4CA7-A8E9-E00463D2AC4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rot="255803">
          <a:off x="393337" y="1763533"/>
          <a:ext cx="235376" cy="235376"/>
        </a:xfrm>
        <a:prstGeom prst="rect">
          <a:avLst/>
        </a:prstGeom>
      </xdr:spPr>
    </xdr:pic>
    <xdr:clientData/>
  </xdr:twoCellAnchor>
  <xdr:twoCellAnchor>
    <xdr:from>
      <xdr:col>2</xdr:col>
      <xdr:colOff>102703</xdr:colOff>
      <xdr:row>13</xdr:row>
      <xdr:rowOff>142048</xdr:rowOff>
    </xdr:from>
    <xdr:to>
      <xdr:col>3</xdr:col>
      <xdr:colOff>549964</xdr:colOff>
      <xdr:row>15</xdr:row>
      <xdr:rowOff>9526</xdr:rowOff>
    </xdr:to>
    <xdr:sp macro="" textlink="Pivots!B10">
      <xdr:nvSpPr>
        <xdr:cNvPr id="12" name="TextBox 11">
          <a:extLst>
            <a:ext uri="{FF2B5EF4-FFF2-40B4-BE49-F238E27FC236}">
              <a16:creationId xmlns:a16="http://schemas.microsoft.com/office/drawing/2014/main" id="{5691ABFE-9A98-4FCF-B23D-2F6666FB81EE}"/>
            </a:ext>
          </a:extLst>
        </xdr:cNvPr>
        <xdr:cNvSpPr txBox="1"/>
      </xdr:nvSpPr>
      <xdr:spPr>
        <a:xfrm>
          <a:off x="493228" y="2370898"/>
          <a:ext cx="1114011" cy="210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18BC9A-829D-4C4B-B3BB-810F2D7DB1C2}" type="TxLink">
            <a:rPr lang="en-US" sz="1100" b="0" i="0" u="none" strike="noStrike">
              <a:solidFill>
                <a:schemeClr val="accent6">
                  <a:lumMod val="20000"/>
                  <a:lumOff val="80000"/>
                </a:schemeClr>
              </a:solidFill>
              <a:latin typeface="Aptos"/>
            </a:rPr>
            <a:t>$18,415</a:t>
          </a:fld>
          <a:endParaRPr lang="en-IN" sz="1100" b="1">
            <a:solidFill>
              <a:schemeClr val="accent6">
                <a:lumMod val="20000"/>
                <a:lumOff val="80000"/>
              </a:schemeClr>
            </a:solidFill>
            <a:latin typeface="+mj-lt"/>
          </a:endParaRPr>
        </a:p>
      </xdr:txBody>
    </xdr:sp>
    <xdr:clientData/>
  </xdr:twoCellAnchor>
  <xdr:twoCellAnchor>
    <xdr:from>
      <xdr:col>2</xdr:col>
      <xdr:colOff>0</xdr:colOff>
      <xdr:row>17</xdr:row>
      <xdr:rowOff>0</xdr:rowOff>
    </xdr:from>
    <xdr:to>
      <xdr:col>3</xdr:col>
      <xdr:colOff>662609</xdr:colOff>
      <xdr:row>22</xdr:row>
      <xdr:rowOff>44726</xdr:rowOff>
    </xdr:to>
    <xdr:sp macro="" textlink="Pivots!C4">
      <xdr:nvSpPr>
        <xdr:cNvPr id="13" name="Rectangle 12">
          <a:extLst>
            <a:ext uri="{FF2B5EF4-FFF2-40B4-BE49-F238E27FC236}">
              <a16:creationId xmlns:a16="http://schemas.microsoft.com/office/drawing/2014/main" id="{08777CAC-EDE9-4528-A6B3-9B09227CCC4C}"/>
            </a:ext>
          </a:extLst>
        </xdr:cNvPr>
        <xdr:cNvSpPr/>
      </xdr:nvSpPr>
      <xdr:spPr>
        <a:xfrm>
          <a:off x="390525" y="2914650"/>
          <a:ext cx="1329359" cy="90197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11F1CF1-8A00-471D-97DF-2B541269D6EE}" type="TxLink">
            <a:rPr lang="en-US" sz="2400" b="1" i="0" u="none" strike="noStrike">
              <a:solidFill>
                <a:schemeClr val="bg1"/>
              </a:solidFill>
              <a:latin typeface="+mj-lt"/>
              <a:ea typeface="+mn-ea"/>
              <a:cs typeface="+mn-cs"/>
            </a:rPr>
            <a:pPr marL="0" indent="0" algn="ctr"/>
            <a:t>89850</a:t>
          </a:fld>
          <a:endParaRPr lang="en-IN" sz="2400" b="1" i="0" u="none" strike="noStrike">
            <a:solidFill>
              <a:schemeClr val="bg1"/>
            </a:solidFill>
            <a:latin typeface="+mj-lt"/>
            <a:ea typeface="+mn-ea"/>
            <a:cs typeface="+mn-cs"/>
          </a:endParaRPr>
        </a:p>
      </xdr:txBody>
    </xdr:sp>
    <xdr:clientData/>
  </xdr:twoCellAnchor>
  <xdr:twoCellAnchor>
    <xdr:from>
      <xdr:col>2</xdr:col>
      <xdr:colOff>91108</xdr:colOff>
      <xdr:row>17</xdr:row>
      <xdr:rowOff>82827</xdr:rowOff>
    </xdr:from>
    <xdr:to>
      <xdr:col>3</xdr:col>
      <xdr:colOff>662609</xdr:colOff>
      <xdr:row>18</xdr:row>
      <xdr:rowOff>146603</xdr:rowOff>
    </xdr:to>
    <xdr:sp macro="" textlink="">
      <xdr:nvSpPr>
        <xdr:cNvPr id="14" name="TextBox 13">
          <a:extLst>
            <a:ext uri="{FF2B5EF4-FFF2-40B4-BE49-F238E27FC236}">
              <a16:creationId xmlns:a16="http://schemas.microsoft.com/office/drawing/2014/main" id="{DC781EBE-3A58-4D64-AA79-6E1F9D7C064D}"/>
            </a:ext>
          </a:extLst>
        </xdr:cNvPr>
        <xdr:cNvSpPr txBox="1"/>
      </xdr:nvSpPr>
      <xdr:spPr>
        <a:xfrm>
          <a:off x="481633" y="2997477"/>
          <a:ext cx="1238251" cy="235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latin typeface="+mj-lt"/>
            </a:rPr>
            <a:t>Duration</a:t>
          </a:r>
        </a:p>
        <a:p>
          <a:pPr algn="ctr"/>
          <a:endParaRPr lang="en-IN" sz="1100" b="1">
            <a:solidFill>
              <a:schemeClr val="bg1">
                <a:lumMod val="95000"/>
              </a:schemeClr>
            </a:solidFill>
            <a:latin typeface="+mj-lt"/>
          </a:endParaRPr>
        </a:p>
        <a:p>
          <a:endParaRPr lang="en-IN" sz="1100" b="1">
            <a:solidFill>
              <a:schemeClr val="bg1">
                <a:lumMod val="95000"/>
              </a:schemeClr>
            </a:solidFill>
            <a:latin typeface="+mj-lt"/>
          </a:endParaRPr>
        </a:p>
      </xdr:txBody>
    </xdr:sp>
    <xdr:clientData/>
  </xdr:twoCellAnchor>
  <xdr:twoCellAnchor editAs="oneCell">
    <xdr:from>
      <xdr:col>2</xdr:col>
      <xdr:colOff>16065</xdr:colOff>
      <xdr:row>17</xdr:row>
      <xdr:rowOff>39508</xdr:rowOff>
    </xdr:from>
    <xdr:to>
      <xdr:col>2</xdr:col>
      <xdr:colOff>251441</xdr:colOff>
      <xdr:row>18</xdr:row>
      <xdr:rowOff>103435</xdr:rowOff>
    </xdr:to>
    <xdr:pic>
      <xdr:nvPicPr>
        <xdr:cNvPr id="15" name="Graphic 14">
          <a:extLst>
            <a:ext uri="{FF2B5EF4-FFF2-40B4-BE49-F238E27FC236}">
              <a16:creationId xmlns:a16="http://schemas.microsoft.com/office/drawing/2014/main" id="{7F88E18B-7E4C-4A03-AEA9-A0292D63795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a:stretch/>
      </xdr:blipFill>
      <xdr:spPr>
        <a:xfrm>
          <a:off x="406590" y="2954158"/>
          <a:ext cx="235376" cy="235376"/>
        </a:xfrm>
        <a:prstGeom prst="rect">
          <a:avLst/>
        </a:prstGeom>
      </xdr:spPr>
    </xdr:pic>
    <xdr:clientData/>
  </xdr:twoCellAnchor>
  <xdr:twoCellAnchor>
    <xdr:from>
      <xdr:col>2</xdr:col>
      <xdr:colOff>115956</xdr:colOff>
      <xdr:row>20</xdr:row>
      <xdr:rowOff>130038</xdr:rowOff>
    </xdr:from>
    <xdr:to>
      <xdr:col>3</xdr:col>
      <xdr:colOff>563217</xdr:colOff>
      <xdr:row>22</xdr:row>
      <xdr:rowOff>1</xdr:rowOff>
    </xdr:to>
    <xdr:sp macro="" textlink="Pivots!C10">
      <xdr:nvSpPr>
        <xdr:cNvPr id="16" name="TextBox 15">
          <a:extLst>
            <a:ext uri="{FF2B5EF4-FFF2-40B4-BE49-F238E27FC236}">
              <a16:creationId xmlns:a16="http://schemas.microsoft.com/office/drawing/2014/main" id="{A5016F2E-0D95-45AF-AF61-C9E7A1D68ACC}"/>
            </a:ext>
          </a:extLst>
        </xdr:cNvPr>
        <xdr:cNvSpPr txBox="1"/>
      </xdr:nvSpPr>
      <xdr:spPr>
        <a:xfrm>
          <a:off x="506481" y="3559038"/>
          <a:ext cx="1114011" cy="212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615C98-35B4-4C4B-ABEE-D06E1EA6252D}" type="TxLink">
            <a:rPr lang="en-US" sz="1100" b="0" i="0" u="none" strike="noStrike">
              <a:solidFill>
                <a:schemeClr val="accent6">
                  <a:lumMod val="20000"/>
                  <a:lumOff val="80000"/>
                </a:schemeClr>
              </a:solidFill>
              <a:latin typeface="Aptos"/>
            </a:rPr>
            <a:t>16834</a:t>
          </a:fld>
          <a:endParaRPr lang="en-IN" sz="1100" b="1">
            <a:solidFill>
              <a:schemeClr val="accent6">
                <a:lumMod val="20000"/>
                <a:lumOff val="80000"/>
              </a:schemeClr>
            </a:solidFill>
            <a:latin typeface="+mj-lt"/>
          </a:endParaRPr>
        </a:p>
      </xdr:txBody>
    </xdr:sp>
    <xdr:clientData/>
  </xdr:twoCellAnchor>
  <xdr:twoCellAnchor>
    <xdr:from>
      <xdr:col>2</xdr:col>
      <xdr:colOff>4141</xdr:colOff>
      <xdr:row>23</xdr:row>
      <xdr:rowOff>126724</xdr:rowOff>
    </xdr:from>
    <xdr:to>
      <xdr:col>4</xdr:col>
      <xdr:colOff>0</xdr:colOff>
      <xdr:row>29</xdr:row>
      <xdr:rowOff>0</xdr:rowOff>
    </xdr:to>
    <xdr:sp macro="" textlink="Pivots!D4">
      <xdr:nvSpPr>
        <xdr:cNvPr id="17" name="Rectangle 16">
          <a:extLst>
            <a:ext uri="{FF2B5EF4-FFF2-40B4-BE49-F238E27FC236}">
              <a16:creationId xmlns:a16="http://schemas.microsoft.com/office/drawing/2014/main" id="{9A2E66C0-B435-4EFD-A6CF-9711B9513EEB}"/>
            </a:ext>
          </a:extLst>
        </xdr:cNvPr>
        <xdr:cNvSpPr/>
      </xdr:nvSpPr>
      <xdr:spPr>
        <a:xfrm>
          <a:off x="394666" y="4070074"/>
          <a:ext cx="1329359" cy="90197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2DAB829-3C17-4075-8938-D3C4121FCE62}" type="TxLink">
            <a:rPr lang="en-US" sz="2400" b="1" i="0" u="none" strike="noStrike">
              <a:solidFill>
                <a:schemeClr val="bg1"/>
              </a:solidFill>
              <a:latin typeface="+mj-lt"/>
              <a:ea typeface="+mn-ea"/>
              <a:cs typeface="+mn-cs"/>
            </a:rPr>
            <a:pPr marL="0" indent="0" algn="ctr"/>
            <a:t>3.9</a:t>
          </a:fld>
          <a:endParaRPr lang="en-IN" sz="2400" b="1" i="0" u="none" strike="noStrike">
            <a:solidFill>
              <a:schemeClr val="bg1"/>
            </a:solidFill>
            <a:latin typeface="+mj-lt"/>
            <a:ea typeface="+mn-ea"/>
            <a:cs typeface="+mn-cs"/>
          </a:endParaRPr>
        </a:p>
      </xdr:txBody>
    </xdr:sp>
    <xdr:clientData/>
  </xdr:twoCellAnchor>
  <xdr:twoCellAnchor>
    <xdr:from>
      <xdr:col>2</xdr:col>
      <xdr:colOff>95249</xdr:colOff>
      <xdr:row>24</xdr:row>
      <xdr:rowOff>38101</xdr:rowOff>
    </xdr:from>
    <xdr:to>
      <xdr:col>4</xdr:col>
      <xdr:colOff>0</xdr:colOff>
      <xdr:row>25</xdr:row>
      <xdr:rowOff>101878</xdr:rowOff>
    </xdr:to>
    <xdr:sp macro="" textlink="">
      <xdr:nvSpPr>
        <xdr:cNvPr id="18" name="TextBox 17">
          <a:extLst>
            <a:ext uri="{FF2B5EF4-FFF2-40B4-BE49-F238E27FC236}">
              <a16:creationId xmlns:a16="http://schemas.microsoft.com/office/drawing/2014/main" id="{522BA9B4-C997-454C-82D3-2D2DE049D399}"/>
            </a:ext>
          </a:extLst>
        </xdr:cNvPr>
        <xdr:cNvSpPr txBox="1"/>
      </xdr:nvSpPr>
      <xdr:spPr>
        <a:xfrm>
          <a:off x="485774" y="4152901"/>
          <a:ext cx="1238251" cy="235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latin typeface="+mj-lt"/>
            </a:rPr>
            <a:t>Avg.</a:t>
          </a:r>
          <a:r>
            <a:rPr lang="en-IN" sz="1100" b="1" baseline="0">
              <a:solidFill>
                <a:schemeClr val="bg1">
                  <a:lumMod val="95000"/>
                </a:schemeClr>
              </a:solidFill>
              <a:latin typeface="+mj-lt"/>
            </a:rPr>
            <a:t> Rating</a:t>
          </a:r>
        </a:p>
        <a:p>
          <a:pPr algn="ctr"/>
          <a:endParaRPr lang="en-IN" sz="1100" b="1">
            <a:solidFill>
              <a:schemeClr val="bg1">
                <a:lumMod val="95000"/>
              </a:schemeClr>
            </a:solidFill>
            <a:latin typeface="+mj-lt"/>
          </a:endParaRPr>
        </a:p>
        <a:p>
          <a:endParaRPr lang="en-IN" sz="1100" b="1">
            <a:solidFill>
              <a:schemeClr val="bg1">
                <a:lumMod val="95000"/>
              </a:schemeClr>
            </a:solidFill>
            <a:latin typeface="+mj-lt"/>
          </a:endParaRPr>
        </a:p>
      </xdr:txBody>
    </xdr:sp>
    <xdr:clientData/>
  </xdr:twoCellAnchor>
  <xdr:twoCellAnchor editAs="oneCell">
    <xdr:from>
      <xdr:col>2</xdr:col>
      <xdr:colOff>39255</xdr:colOff>
      <xdr:row>23</xdr:row>
      <xdr:rowOff>109081</xdr:rowOff>
    </xdr:from>
    <xdr:to>
      <xdr:col>2</xdr:col>
      <xdr:colOff>364848</xdr:colOff>
      <xdr:row>25</xdr:row>
      <xdr:rowOff>91775</xdr:rowOff>
    </xdr:to>
    <xdr:pic>
      <xdr:nvPicPr>
        <xdr:cNvPr id="19" name="Graphic 18">
          <a:extLst>
            <a:ext uri="{FF2B5EF4-FFF2-40B4-BE49-F238E27FC236}">
              <a16:creationId xmlns:a16="http://schemas.microsoft.com/office/drawing/2014/main" id="{D223A5A4-BD26-4C72-BE53-B5A157BE817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a:stretch/>
      </xdr:blipFill>
      <xdr:spPr>
        <a:xfrm>
          <a:off x="429780" y="4052431"/>
          <a:ext cx="325593" cy="325593"/>
        </a:xfrm>
        <a:prstGeom prst="rect">
          <a:avLst/>
        </a:prstGeom>
      </xdr:spPr>
    </xdr:pic>
    <xdr:clientData/>
  </xdr:twoCellAnchor>
  <xdr:twoCellAnchor>
    <xdr:from>
      <xdr:col>2</xdr:col>
      <xdr:colOff>120097</xdr:colOff>
      <xdr:row>27</xdr:row>
      <xdr:rowOff>87797</xdr:rowOff>
    </xdr:from>
    <xdr:to>
      <xdr:col>3</xdr:col>
      <xdr:colOff>567358</xdr:colOff>
      <xdr:row>28</xdr:row>
      <xdr:rowOff>126725</xdr:rowOff>
    </xdr:to>
    <xdr:sp macro="" textlink="Pivots!D10">
      <xdr:nvSpPr>
        <xdr:cNvPr id="20" name="TextBox 19">
          <a:extLst>
            <a:ext uri="{FF2B5EF4-FFF2-40B4-BE49-F238E27FC236}">
              <a16:creationId xmlns:a16="http://schemas.microsoft.com/office/drawing/2014/main" id="{D604547A-57EA-4E03-96F8-972BEBBC6C29}"/>
            </a:ext>
          </a:extLst>
        </xdr:cNvPr>
        <xdr:cNvSpPr txBox="1"/>
      </xdr:nvSpPr>
      <xdr:spPr>
        <a:xfrm>
          <a:off x="510622" y="4716947"/>
          <a:ext cx="1114011" cy="210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D64BDD-826B-4754-8E78-B6E678D7E33A}" type="TxLink">
            <a:rPr lang="en-US" sz="1100" b="0" i="0" u="none" strike="noStrike">
              <a:solidFill>
                <a:schemeClr val="accent6">
                  <a:lumMod val="20000"/>
                  <a:lumOff val="80000"/>
                </a:schemeClr>
              </a:solidFill>
              <a:latin typeface="Aptos"/>
            </a:rPr>
            <a:t>3.9</a:t>
          </a:fld>
          <a:endParaRPr lang="en-IN" sz="1100" b="1">
            <a:solidFill>
              <a:schemeClr val="accent6">
                <a:lumMod val="20000"/>
                <a:lumOff val="80000"/>
              </a:schemeClr>
            </a:solidFill>
            <a:latin typeface="+mj-lt"/>
          </a:endParaRPr>
        </a:p>
      </xdr:txBody>
    </xdr:sp>
    <xdr:clientData/>
  </xdr:twoCellAnchor>
  <xdr:twoCellAnchor>
    <xdr:from>
      <xdr:col>2</xdr:col>
      <xdr:colOff>0</xdr:colOff>
      <xdr:row>31</xdr:row>
      <xdr:rowOff>0</xdr:rowOff>
    </xdr:from>
    <xdr:to>
      <xdr:col>3</xdr:col>
      <xdr:colOff>662609</xdr:colOff>
      <xdr:row>36</xdr:row>
      <xdr:rowOff>44726</xdr:rowOff>
    </xdr:to>
    <xdr:sp macro="" textlink="Pivots!E4">
      <xdr:nvSpPr>
        <xdr:cNvPr id="21" name="Rectangle 20">
          <a:extLst>
            <a:ext uri="{FF2B5EF4-FFF2-40B4-BE49-F238E27FC236}">
              <a16:creationId xmlns:a16="http://schemas.microsoft.com/office/drawing/2014/main" id="{754B8855-F663-462E-877B-80E1BDAEB182}"/>
            </a:ext>
          </a:extLst>
        </xdr:cNvPr>
        <xdr:cNvSpPr/>
      </xdr:nvSpPr>
      <xdr:spPr>
        <a:xfrm>
          <a:off x="390525" y="5314950"/>
          <a:ext cx="1329359" cy="90197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12C0215-8033-4389-9926-26680F37763D}" type="TxLink">
            <a:rPr lang="en-US" sz="2400" b="1" i="0" u="none" strike="noStrike">
              <a:solidFill>
                <a:schemeClr val="bg1"/>
              </a:solidFill>
              <a:latin typeface="+mj-lt"/>
              <a:ea typeface="+mn-ea"/>
              <a:cs typeface="+mn-cs"/>
            </a:rPr>
            <a:pPr marL="0" indent="0" algn="ctr"/>
            <a:t>307</a:t>
          </a:fld>
          <a:endParaRPr lang="en-IN" sz="2400" b="1" i="0" u="none" strike="noStrike">
            <a:solidFill>
              <a:schemeClr val="bg1"/>
            </a:solidFill>
            <a:latin typeface="+mj-lt"/>
            <a:ea typeface="+mn-ea"/>
            <a:cs typeface="+mn-cs"/>
          </a:endParaRPr>
        </a:p>
      </xdr:txBody>
    </xdr:sp>
    <xdr:clientData/>
  </xdr:twoCellAnchor>
  <xdr:twoCellAnchor>
    <xdr:from>
      <xdr:col>2</xdr:col>
      <xdr:colOff>91108</xdr:colOff>
      <xdr:row>31</xdr:row>
      <xdr:rowOff>82827</xdr:rowOff>
    </xdr:from>
    <xdr:to>
      <xdr:col>3</xdr:col>
      <xdr:colOff>662609</xdr:colOff>
      <xdr:row>32</xdr:row>
      <xdr:rowOff>149324</xdr:rowOff>
    </xdr:to>
    <xdr:sp macro="" textlink="">
      <xdr:nvSpPr>
        <xdr:cNvPr id="22" name="TextBox 21">
          <a:extLst>
            <a:ext uri="{FF2B5EF4-FFF2-40B4-BE49-F238E27FC236}">
              <a16:creationId xmlns:a16="http://schemas.microsoft.com/office/drawing/2014/main" id="{D50D33B2-3EDB-47DB-95F1-A3DF6BEA54BA}"/>
            </a:ext>
          </a:extLst>
        </xdr:cNvPr>
        <xdr:cNvSpPr txBox="1"/>
      </xdr:nvSpPr>
      <xdr:spPr>
        <a:xfrm>
          <a:off x="481633" y="5397777"/>
          <a:ext cx="1238251" cy="237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latin typeface="+mj-lt"/>
            </a:rPr>
            <a:t>Happy</a:t>
          </a:r>
          <a:r>
            <a:rPr lang="en-IN" sz="1100" b="1" baseline="0">
              <a:solidFill>
                <a:schemeClr val="bg1">
                  <a:lumMod val="95000"/>
                </a:schemeClr>
              </a:solidFill>
              <a:latin typeface="+mj-lt"/>
            </a:rPr>
            <a:t> Customers</a:t>
          </a:r>
        </a:p>
        <a:p>
          <a:pPr algn="ctr"/>
          <a:endParaRPr lang="en-IN" sz="1100" b="1">
            <a:solidFill>
              <a:schemeClr val="bg1">
                <a:lumMod val="95000"/>
              </a:schemeClr>
            </a:solidFill>
            <a:latin typeface="+mj-lt"/>
          </a:endParaRPr>
        </a:p>
        <a:p>
          <a:endParaRPr lang="en-IN" sz="1100" b="1">
            <a:solidFill>
              <a:schemeClr val="bg1">
                <a:lumMod val="95000"/>
              </a:schemeClr>
            </a:solidFill>
            <a:latin typeface="+mj-lt"/>
          </a:endParaRPr>
        </a:p>
      </xdr:txBody>
    </xdr:sp>
    <xdr:clientData/>
  </xdr:twoCellAnchor>
  <xdr:twoCellAnchor editAs="oneCell">
    <xdr:from>
      <xdr:col>1</xdr:col>
      <xdr:colOff>187515</xdr:colOff>
      <xdr:row>31</xdr:row>
      <xdr:rowOff>1408</xdr:rowOff>
    </xdr:from>
    <xdr:to>
      <xdr:col>2</xdr:col>
      <xdr:colOff>232391</xdr:colOff>
      <xdr:row>32</xdr:row>
      <xdr:rowOff>65335</xdr:rowOff>
    </xdr:to>
    <xdr:pic>
      <xdr:nvPicPr>
        <xdr:cNvPr id="23" name="Graphic 22">
          <a:extLst>
            <a:ext uri="{FF2B5EF4-FFF2-40B4-BE49-F238E27FC236}">
              <a16:creationId xmlns:a16="http://schemas.microsoft.com/office/drawing/2014/main" id="{36430F72-CCCF-4FC6-BC9C-4D6EABBA90D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rcRect/>
        <a:stretch/>
      </xdr:blipFill>
      <xdr:spPr>
        <a:xfrm>
          <a:off x="387540" y="5316358"/>
          <a:ext cx="235376" cy="235376"/>
        </a:xfrm>
        <a:prstGeom prst="rect">
          <a:avLst/>
        </a:prstGeom>
      </xdr:spPr>
    </xdr:pic>
    <xdr:clientData/>
  </xdr:twoCellAnchor>
  <xdr:twoCellAnchor>
    <xdr:from>
      <xdr:col>2</xdr:col>
      <xdr:colOff>115956</xdr:colOff>
      <xdr:row>34</xdr:row>
      <xdr:rowOff>132522</xdr:rowOff>
    </xdr:from>
    <xdr:to>
      <xdr:col>3</xdr:col>
      <xdr:colOff>563217</xdr:colOff>
      <xdr:row>36</xdr:row>
      <xdr:rowOff>1</xdr:rowOff>
    </xdr:to>
    <xdr:sp macro="" textlink="Pivots!E10">
      <xdr:nvSpPr>
        <xdr:cNvPr id="24" name="TextBox 23">
          <a:extLst>
            <a:ext uri="{FF2B5EF4-FFF2-40B4-BE49-F238E27FC236}">
              <a16:creationId xmlns:a16="http://schemas.microsoft.com/office/drawing/2014/main" id="{2DEE882C-80BC-4486-BB3E-849C45D6BA33}"/>
            </a:ext>
          </a:extLst>
        </xdr:cNvPr>
        <xdr:cNvSpPr txBox="1"/>
      </xdr:nvSpPr>
      <xdr:spPr>
        <a:xfrm>
          <a:off x="506481" y="5961822"/>
          <a:ext cx="1114011" cy="210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67F1D6-623D-4FDD-801D-03068AD415E7}" type="TxLink">
            <a:rPr lang="en-US" sz="1100" b="0" i="0" u="none" strike="noStrike">
              <a:solidFill>
                <a:schemeClr val="accent6">
                  <a:lumMod val="20000"/>
                  <a:lumOff val="80000"/>
                </a:schemeClr>
              </a:solidFill>
              <a:latin typeface="Aptos"/>
            </a:rPr>
            <a:t>60</a:t>
          </a:fld>
          <a:endParaRPr lang="en-IN" sz="1100" b="1">
            <a:solidFill>
              <a:schemeClr val="accent6">
                <a:lumMod val="20000"/>
                <a:lumOff val="80000"/>
              </a:schemeClr>
            </a:solidFill>
            <a:latin typeface="+mj-lt"/>
          </a:endParaRPr>
        </a:p>
      </xdr:txBody>
    </xdr:sp>
    <xdr:clientData/>
  </xdr:twoCellAnchor>
  <xdr:twoCellAnchor>
    <xdr:from>
      <xdr:col>11</xdr:col>
      <xdr:colOff>381000</xdr:colOff>
      <xdr:row>4</xdr:row>
      <xdr:rowOff>38100</xdr:rowOff>
    </xdr:from>
    <xdr:to>
      <xdr:col>13</xdr:col>
      <xdr:colOff>666749</xdr:colOff>
      <xdr:row>14</xdr:row>
      <xdr:rowOff>66675</xdr:rowOff>
    </xdr:to>
    <xdr:graphicFrame macro="">
      <xdr:nvGraphicFramePr>
        <xdr:cNvPr id="27" name="Chart 26">
          <a:extLst>
            <a:ext uri="{FF2B5EF4-FFF2-40B4-BE49-F238E27FC236}">
              <a16:creationId xmlns:a16="http://schemas.microsoft.com/office/drawing/2014/main" id="{BC10AF34-AB9A-4C94-95E3-90F56A453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276225</xdr:colOff>
      <xdr:row>2</xdr:row>
      <xdr:rowOff>152400</xdr:rowOff>
    </xdr:from>
    <xdr:to>
      <xdr:col>11</xdr:col>
      <xdr:colOff>428625</xdr:colOff>
      <xdr:row>16</xdr:row>
      <xdr:rowOff>19050</xdr:rowOff>
    </xdr:to>
    <xdr:graphicFrame macro="">
      <xdr:nvGraphicFramePr>
        <xdr:cNvPr id="26" name="Chart 25">
          <a:extLst>
            <a:ext uri="{FF2B5EF4-FFF2-40B4-BE49-F238E27FC236}">
              <a16:creationId xmlns:a16="http://schemas.microsoft.com/office/drawing/2014/main" id="{5AD83858-BF76-4C0C-B24E-1231BFD9C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11</xdr:col>
      <xdr:colOff>542924</xdr:colOff>
      <xdr:row>18</xdr:row>
      <xdr:rowOff>57150</xdr:rowOff>
    </xdr:from>
    <xdr:to>
      <xdr:col>13</xdr:col>
      <xdr:colOff>662214</xdr:colOff>
      <xdr:row>28</xdr:row>
      <xdr:rowOff>171448</xdr:rowOff>
    </xdr:to>
    <mc:AlternateContent xmlns:mc="http://schemas.openxmlformats.org/markup-compatibility/2006">
      <mc:Choice xmlns:a14="http://schemas.microsoft.com/office/drawing/2010/main" Requires="a14">
        <xdr:graphicFrame macro="">
          <xdr:nvGraphicFramePr>
            <xdr:cNvPr id="25" name="Representative 1">
              <a:extLst>
                <a:ext uri="{FF2B5EF4-FFF2-40B4-BE49-F238E27FC236}">
                  <a16:creationId xmlns:a16="http://schemas.microsoft.com/office/drawing/2014/main" id="{2BC26C76-7E24-43C5-A20C-76E94E05D467}"/>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6593567" y="3341007"/>
              <a:ext cx="1461861" cy="1837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17</xdr:row>
      <xdr:rowOff>19049</xdr:rowOff>
    </xdr:from>
    <xdr:to>
      <xdr:col>11</xdr:col>
      <xdr:colOff>590550</xdr:colOff>
      <xdr:row>36</xdr:row>
      <xdr:rowOff>66674</xdr:rowOff>
    </xdr:to>
    <xdr:sp macro="" textlink="">
      <xdr:nvSpPr>
        <xdr:cNvPr id="30" name="Rectangle 29">
          <a:extLst>
            <a:ext uri="{FF2B5EF4-FFF2-40B4-BE49-F238E27FC236}">
              <a16:creationId xmlns:a16="http://schemas.microsoft.com/office/drawing/2014/main" id="{929712E8-53E9-4B93-BAF1-E7FA8B01E2B2}"/>
            </a:ext>
          </a:extLst>
        </xdr:cNvPr>
        <xdr:cNvSpPr/>
      </xdr:nvSpPr>
      <xdr:spPr>
        <a:xfrm>
          <a:off x="2009775" y="2933699"/>
          <a:ext cx="4591050" cy="3305175"/>
        </a:xfrm>
        <a:prstGeom prst="rect">
          <a:avLst/>
        </a:prstGeom>
        <a:solidFill>
          <a:schemeClr val="bg1"/>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38100</xdr:colOff>
      <xdr:row>16</xdr:row>
      <xdr:rowOff>171449</xdr:rowOff>
    </xdr:from>
    <xdr:to>
      <xdr:col>11</xdr:col>
      <xdr:colOff>600075</xdr:colOff>
      <xdr:row>36</xdr:row>
      <xdr:rowOff>66674</xdr:rowOff>
    </xdr:to>
    <xdr:graphicFrame macro="">
      <xdr:nvGraphicFramePr>
        <xdr:cNvPr id="28" name="Chart 27">
          <a:extLst>
            <a:ext uri="{FF2B5EF4-FFF2-40B4-BE49-F238E27FC236}">
              <a16:creationId xmlns:a16="http://schemas.microsoft.com/office/drawing/2014/main" id="{72F73FF8-AFC0-44F7-9CC1-F8AA26111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0</xdr:colOff>
      <xdr:row>17</xdr:row>
      <xdr:rowOff>26669</xdr:rowOff>
    </xdr:from>
    <xdr:to>
      <xdr:col>9</xdr:col>
      <xdr:colOff>85725</xdr:colOff>
      <xdr:row>36</xdr:row>
      <xdr:rowOff>85724</xdr:rowOff>
    </xdr:to>
    <xdr:graphicFrame macro="">
      <xdr:nvGraphicFramePr>
        <xdr:cNvPr id="29" name="Chart 28">
          <a:extLst>
            <a:ext uri="{FF2B5EF4-FFF2-40B4-BE49-F238E27FC236}">
              <a16:creationId xmlns:a16="http://schemas.microsoft.com/office/drawing/2014/main" id="{1F894EAD-B8A1-4ED0-BC48-25AFDC664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240031</xdr:colOff>
      <xdr:row>2</xdr:row>
      <xdr:rowOff>66675</xdr:rowOff>
    </xdr:from>
    <xdr:to>
      <xdr:col>18</xdr:col>
      <xdr:colOff>19373</xdr:colOff>
      <xdr:row>15</xdr:row>
      <xdr:rowOff>153866</xdr:rowOff>
    </xdr:to>
    <xdr:graphicFrame macro="">
      <xdr:nvGraphicFramePr>
        <xdr:cNvPr id="31" name="Chart 30">
          <a:extLst>
            <a:ext uri="{FF2B5EF4-FFF2-40B4-BE49-F238E27FC236}">
              <a16:creationId xmlns:a16="http://schemas.microsoft.com/office/drawing/2014/main" id="{465FDB61-2185-4F79-8B1F-7A55E5C32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226403</xdr:colOff>
      <xdr:row>2</xdr:row>
      <xdr:rowOff>80596</xdr:rowOff>
    </xdr:from>
    <xdr:to>
      <xdr:col>22</xdr:col>
      <xdr:colOff>35903</xdr:colOff>
      <xdr:row>15</xdr:row>
      <xdr:rowOff>153865</xdr:rowOff>
    </xdr:to>
    <xdr:graphicFrame macro="">
      <xdr:nvGraphicFramePr>
        <xdr:cNvPr id="32" name="Chart 31">
          <a:extLst>
            <a:ext uri="{FF2B5EF4-FFF2-40B4-BE49-F238E27FC236}">
              <a16:creationId xmlns:a16="http://schemas.microsoft.com/office/drawing/2014/main" id="{3F29D201-3D5A-4BF9-A814-5457256DB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039.913165972219" backgroundQuery="1" createdVersion="7" refreshedVersion="7" minRefreshableVersion="3" recordCount="0" supportSubquery="1" supportAdvancedDrill="1" xr:uid="{C2077780-03BF-4D39-8731-E7B9DC7F5733}">
  <cacheSource type="external" connectionId="1"/>
  <cacheFields count="5">
    <cacheField name="[Measures].[Call Count]" caption="Call Count" numFmtId="0" hierarchy="17" level="32767"/>
    <cacheField name="[Measures].[Total Amount]" caption="Total Amount" numFmtId="0" hierarchy="18" level="32767"/>
    <cacheField name="[Measures].[Total Durations]" caption="Total Durations" numFmtId="0" hierarchy="19" level="32767"/>
    <cacheField name="[Measures].[Avg Rating]" caption="Avg Rating" numFmtId="0" hierarchy="20" level="32767"/>
    <cacheField name="[Measures].[5*Calls]" caption="5*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s]" caption="Total Durations"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039.913167245373" backgroundQuery="1" createdVersion="7" refreshedVersion="7" minRefreshableVersion="3" recordCount="0" supportSubquery="1" supportAdvancedDrill="1" xr:uid="{A306910C-6DFF-42A7-9764-B1F744B8BE11}">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s]" caption="Total Durations"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039.913168287036" backgroundQuery="1" createdVersion="7" refreshedVersion="7" minRefreshableVersion="3" recordCount="0" supportSubquery="1" supportAdvancedDrill="1" xr:uid="{322895FB-A8E1-4121-844A-89CEF714FE4C}">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s]" caption="Total Durations"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039.914803819447" backgroundQuery="1" createdVersion="7" refreshedVersion="7" minRefreshableVersion="3" recordCount="0" supportSubquery="1" supportAdvancedDrill="1" xr:uid="{DA62A54E-C39F-4039-8285-861FF6DB9A14}">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s]" caption="Total Durations"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040.001832407404" backgroundQuery="1" createdVersion="7" refreshedVersion="7" minRefreshableVersion="3" recordCount="0" supportSubquery="1" supportAdvancedDrill="1" xr:uid="{61EAEA7F-EB04-46EA-AAA8-EF2D27706BD3}">
  <cacheSource type="external" connectionId="1"/>
  <cacheFields count="6">
    <cacheField name="[Measures].[Call Count]" caption="Call Count" numFmtId="0" hierarchy="17" level="32767"/>
    <cacheField name="[Measures].[Total Amount]" caption="Total Amount" numFmtId="0" hierarchy="18" level="32767"/>
    <cacheField name="[Measures].[Total Durations]" caption="Total Durations" numFmtId="0" hierarchy="19" level="32767"/>
    <cacheField name="[Measures].[Avg Rating]" caption="Avg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s]" caption="Total Durations"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040.001832986112" backgroundQuery="1" createdVersion="7" refreshedVersion="7" minRefreshableVersion="3" recordCount="0" supportSubquery="1" supportAdvancedDrill="1" xr:uid="{317968A1-4B58-4133-9A23-12C281627218}">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0T00:00:00" count="158">
        <d v="2023-01-03T00:00:00"/>
        <d v="2023-01-05T00:00:00"/>
        <d v="2023-01-15T00:00:00"/>
        <d v="2023-01-16T00:00:00"/>
        <d v="2023-01-18T00:00:00"/>
        <d v="2023-01-19T00:00:00"/>
        <d v="2023-01-21T00:00:00"/>
        <d v="2023-01-24T00:00:00"/>
        <d v="2023-01-27T00:00:00"/>
        <d v="2023-01-28T00:00:00"/>
        <d v="2023-01-30T00:00:00"/>
        <d v="2023-02-01T00:00:00"/>
        <d v="2023-02-08T00:00:00"/>
        <d v="2023-02-10T00:00:00"/>
        <d v="2023-02-12T00:00:00"/>
        <d v="2023-02-13T00:00:00"/>
        <d v="2023-02-15T00:00:00"/>
        <d v="2023-02-16T00:00:00"/>
        <d v="2023-02-17T00:00:00"/>
        <d v="2023-02-22T00:00:00"/>
        <d v="2023-02-25T00:00:00"/>
        <d v="2023-02-28T00:00:00"/>
        <d v="2023-03-01T00:00:00"/>
        <d v="2023-03-02T00:00:00"/>
        <d v="2023-03-03T00:00:00"/>
        <d v="2023-03-04T00:00:00"/>
        <d v="2023-03-05T00:00:00"/>
        <d v="2023-03-07T00:00:00"/>
        <d v="2023-03-09T00:00:00"/>
        <d v="2023-03-11T00:00:00"/>
        <d v="2023-03-12T00:00:00"/>
        <d v="2023-03-13T00:00:00"/>
        <d v="2023-03-14T00:00:00"/>
        <d v="2023-03-15T00:00:00"/>
        <d v="2023-03-18T00:00:00"/>
        <d v="2023-03-20T00:00:00"/>
        <d v="2023-03-21T00:00:00"/>
        <d v="2023-03-22T00:00:00"/>
        <d v="2023-03-24T00:00:00"/>
        <d v="2023-03-25T00:00:00"/>
        <d v="2023-03-27T00:00:00"/>
        <d v="2023-03-28T00:00:00"/>
        <d v="2023-03-29T00:00:00"/>
        <d v="2023-04-02T00:00:00"/>
        <d v="2023-04-03T00:00:00"/>
        <d v="2023-04-05T00:00:00"/>
        <d v="2023-04-06T00:00:00"/>
        <d v="2023-04-07T00:00:00"/>
        <d v="2023-04-08T00:00:00"/>
        <d v="2023-04-12T00:00:00"/>
        <d v="2023-04-15T00:00:00"/>
        <d v="2023-04-16T00:00:00"/>
        <d v="2023-04-17T00:00:00"/>
        <d v="2023-04-19T00:00:00"/>
        <d v="2023-04-21T00:00:00"/>
        <d v="2023-04-23T00:00:00"/>
        <d v="2023-04-24T00:00:00"/>
        <d v="2023-04-25T00:00:00"/>
        <d v="2023-04-29T00:00:00"/>
        <d v="2023-05-01T00:00:00"/>
        <d v="2023-05-02T00:00:00"/>
        <d v="2023-05-03T00:00:00"/>
        <d v="2023-05-04T00:00:00"/>
        <d v="2023-05-08T00:00:00"/>
        <d v="2023-05-12T00:00:00"/>
        <d v="2023-05-18T00:00:00"/>
        <d v="2023-05-19T00:00:00"/>
        <d v="2023-05-21T00:00:00"/>
        <d v="2023-05-22T00:00:00"/>
        <d v="2023-05-24T00:00:00"/>
        <d v="2023-05-25T00:00:00"/>
        <d v="2023-05-28T00:00:00"/>
        <d v="2023-05-30T00:00:00"/>
        <d v="2023-05-31T00:00:00"/>
        <d v="2023-06-01T00:00:00"/>
        <d v="2023-06-03T00:00:00"/>
        <d v="2023-06-04T00:00:00"/>
        <d v="2023-06-07T00:00:00"/>
        <d v="2023-06-09T00:00:00"/>
        <d v="2023-06-12T00:00:00"/>
        <d v="2023-06-15T00:00:00"/>
        <d v="2023-06-17T00:00:00"/>
        <d v="2023-06-18T00:00:00"/>
        <d v="2023-06-19T00:00:00"/>
        <d v="2023-06-21T00:00:00"/>
        <d v="2023-06-23T00:00:00"/>
        <d v="2023-06-25T00:00:00"/>
        <d v="2023-06-26T00:00:00"/>
        <d v="2023-07-04T00:00:00"/>
        <d v="2023-07-09T00:00:00"/>
        <d v="2023-07-10T00:00:00"/>
        <d v="2023-07-12T00:00:00"/>
        <d v="2023-07-19T00:00:00"/>
        <d v="2023-07-26T00:00:00"/>
        <d v="2023-07-27T00:00:00"/>
        <d v="2023-07-31T00:00:00"/>
        <d v="2023-08-03T00:00:00"/>
        <d v="2023-08-07T00:00:00"/>
        <d v="2023-08-10T00:00:00"/>
        <d v="2023-08-12T00:00:00"/>
        <d v="2023-08-20T00:00:00"/>
        <d v="2023-08-26T00:00:00"/>
        <d v="2023-08-27T00:00:00"/>
        <d v="2023-08-29T00:00:00"/>
        <d v="2023-09-01T00:00:00"/>
        <d v="2023-09-06T00:00:00"/>
        <d v="2023-09-07T00:00:00"/>
        <d v="2023-09-08T00:00:00"/>
        <d v="2023-09-09T00:00:00"/>
        <d v="2023-09-10T00:00:00"/>
        <d v="2023-09-12T00:00:00"/>
        <d v="2023-09-13T00:00:00"/>
        <d v="2023-09-19T00:00:00"/>
        <d v="2023-09-24T00:00:00"/>
        <d v="2023-09-30T00:00:00"/>
        <d v="2023-10-01T00:00:00"/>
        <d v="2023-10-02T00:00:00"/>
        <d v="2023-10-04T00:00:00"/>
        <d v="2023-10-06T00:00:00"/>
        <d v="2023-10-07T00:00:00"/>
        <d v="2023-10-08T00:00:00"/>
        <d v="2023-10-09T00:00:00"/>
        <d v="2023-10-10T00:00:00"/>
        <d v="2023-10-11T00:00:00"/>
        <d v="2023-10-14T00:00:00"/>
        <d v="2023-10-15T00:00:00"/>
        <d v="2023-10-16T00:00:00"/>
        <d v="2023-10-17T00:00:00"/>
        <d v="2023-10-18T00:00:00"/>
        <d v="2023-10-19T00:00:00"/>
        <d v="2023-10-22T00:00:00"/>
        <d v="2023-10-24T00:00:00"/>
        <d v="2023-10-28T00:00:00"/>
        <d v="2023-10-30T00:00:00"/>
        <d v="2023-10-31T00:00:00"/>
        <d v="2023-11-03T00:00:00"/>
        <d v="2023-11-07T00:00:00"/>
        <d v="2023-11-08T00:00:00"/>
        <d v="2023-11-13T00:00:00"/>
        <d v="2023-11-14T00:00:00"/>
        <d v="2023-11-15T00:00:00"/>
        <d v="2023-11-16T00:00:00"/>
        <d v="2023-11-17T00:00:00"/>
        <d v="2023-11-18T00:00:00"/>
        <d v="2023-11-20T00:00:00"/>
        <d v="2023-11-21T00:00:00"/>
        <d v="2023-11-23T00:00:00"/>
        <d v="2023-11-24T00:00:00"/>
        <d v="2023-11-29T00:00:00"/>
        <d v="2023-12-01T00:00:00"/>
        <d v="2023-12-03T00:00:00"/>
        <d v="2023-12-08T00:00:00"/>
        <d v="2023-12-13T00:00:00"/>
        <d v="2023-12-15T00:00:00"/>
        <d v="2023-12-19T00:00:00"/>
        <d v="2023-12-24T00:00:00"/>
        <d v="2023-12-28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s]" caption="Total Durations"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040.001833449074" backgroundQuery="1" createdVersion="7" refreshedVersion="7" minRefreshableVersion="3" recordCount="0" supportSubquery="1" supportAdvancedDrill="1" xr:uid="{16C6BAB0-3D88-4C88-B3A5-7BEBAF635FD8}">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s]" caption="Total Durations"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040.001833796297" backgroundQuery="1" createdVersion="7" refreshedVersion="7" minRefreshableVersion="3" recordCount="0" supportSubquery="1" supportAdvancedDrill="1" xr:uid="{962AACC1-1660-4A46-A7CC-AF9B353A61F7}">
  <cacheSource type="external" connectionId="1"/>
  <cacheFields count="1">
    <cacheField name="[calls].[Representative].[Representative]" caption="Representative" numFmtId="0" hierarchy="3" level="1">
      <sharedItems count="1">
        <s v="R01"/>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s]" caption="Total Durations"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040.001834259259" backgroundQuery="1" createdVersion="7" refreshedVersion="7" minRefreshableVersion="3" recordCount="0" supportSubquery="1" supportAdvancedDrill="1" xr:uid="{E7D807BC-CE2D-4E2B-908B-83EA3D5E94AF}">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s]" caption="Total Durations"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039.913168865744" backgroundQuery="1" createdVersion="3" refreshedVersion="7" minRefreshableVersion="3" recordCount="0" supportSubquery="1" supportAdvancedDrill="1" xr:uid="{A0C3C8A7-3C4A-453C-9F93-CF5ABF67D06B}">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s]" caption="Total Durations"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131126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4D68CF-CC2B-4E46-9BA7-411362201C94}" name="reps amounts" cacheId="949"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4">
  <location ref="A106:G125"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9B17A2-4D61-4576-8BB4-A2E927708B5B}" name="rep satisfication" cacheId="169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89:B9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2CB898-1F64-46C0-84FE-DF5CDAE15A18}" name="PivotTable7" cacheId="9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77:D8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E9F1FA-2440-4435-B808-9CA0BFB346B2}" name="Selected rep" cacheId="1696"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65:A6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F9F4CF-6101-43A2-8F86-541E57AD58EE}" name="reps pivot" cacheId="9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2:C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A4E534-BCAC-4B0F-9266-2FC1019660D0}" name="weekday trend" cacheId="169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G24:H3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ECB7E7-E070-4EBE-9768-C846E1EFB383}" name="Monthly trend" cacheId="169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96B89D-047E-45B7-8D15-5017C0C4A711}" name="rep pivot" cacheId="168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3C7EBA-82EC-442E-8C31-1447451B387B}" name="summary pivot" cacheId="9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347D100F-8B95-4EC7-AD4E-5FDE318ACCE8}" sourceName="[calls].[Representative]">
  <pivotTables>
    <pivotTable tabId="6" name="rep pivot"/>
    <pivotTable tabId="6" name="Monthly trend"/>
    <pivotTable tabId="6" name="weekday trend"/>
    <pivotTable tabId="6" name="Selected rep"/>
    <pivotTable tabId="6" name="rep satisfication"/>
  </pivotTables>
  <data>
    <olap pivotCacheId="151311260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3A8D8157-CEE9-4245-8E10-EFC665B9C278}" cache="Slicer_Representative" caption="Representativ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A55E8AE4-12A5-489E-9265-BD3727D5DADB}" cache="Slicer_Representative" caption="Representative" level="1" style="SlicerStyleDark5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6"/>
    <tableColumn id="5" xr3:uid="{5A35565E-8707-4DED-AD15-A0669D67B382}" name="Date of Call" dataDxfId="15"/>
    <tableColumn id="6" xr3:uid="{F2E4F158-B41F-47BC-8DF8-DFCADFEE4E40}" name="Purchase Amount"/>
    <tableColumn id="7" xr3:uid="{04B291B5-47BD-4F78-8FD8-D1551CCA6BD9}" name="Satisfaction Rating"/>
    <tableColumn id="8" xr3:uid="{6E4123C0-0B17-43B8-A142-A1E540CE974C}" name="FY" dataDxfId="14">
      <calculatedColumnFormula>IF(MONTH(calls[[#This Row],[Date of Call]])&lt;=6, YEAR(calls[[#This Row],[Date of Call]]), YEAR(calls[[#This Row],[Date of Call]])+1)</calculatedColumnFormula>
    </tableColumn>
    <tableColumn id="9" xr3:uid="{199FA271-5E9B-46CE-9BC6-2801F92CD17E}" name="Day of week" dataDxfId="13">
      <calculatedColumnFormula>TEXT(calls[[#This Row],[Date of Call]],"DDDD")</calculatedColumnFormula>
    </tableColumn>
    <tableColumn id="10" xr3:uid="{328CDB09-95B8-4D5E-9ED9-EF0D363735A1}" name="Duration Bucket" dataDxfId="12">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1">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0" headerRowBorderDxfId="9" tableBorderDxfId="8" totalsRowBorderDxfId="7">
  <autoFilter ref="Q3:T18" xr:uid="{27158F51-A707-4171-8A04-81FB0AABCBA5}"/>
  <tableColumns count="4">
    <tableColumn id="1" xr3:uid="{02688061-6A8C-4E23-B7FF-D00CD8B58CAC}" name="Customer ID" dataDxfId="6"/>
    <tableColumn id="2" xr3:uid="{771678B6-DB44-426B-9874-B4E421A440D5}" name="Gedner" dataDxfId="5"/>
    <tableColumn id="3" xr3:uid="{B0D41C62-587E-494D-B49A-603F2C05F8D3}" name="Age" dataDxfId="4"/>
    <tableColumn id="4" xr3:uid="{663F92D6-FE31-4D81-9E01-8D066DDC8A88}" name="City"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Aptos ExtraBold">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87" zoomScaleNormal="115" workbookViewId="0">
      <selection activeCell="C16" sqref="C16"/>
    </sheetView>
  </sheetViews>
  <sheetFormatPr defaultRowHeight="13.8"/>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c r="B1" s="5" t="s">
        <v>1003</v>
      </c>
    </row>
    <row r="2" spans="2:20" ht="15">
      <c r="R2" s="1"/>
    </row>
    <row r="3" spans="2:20" ht="1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ht="1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ht="1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ht="1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ht="1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ht="1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ht="1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ht="1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ht="1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ht="1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ht="1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ht="1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ht="1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ht="1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ht="1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ht="1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ht="1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ht="1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ht="1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K12"/>
  <sheetViews>
    <sheetView topLeftCell="A4" zoomScale="101" zoomScaleNormal="164" workbookViewId="0">
      <selection activeCell="F3" sqref="F3"/>
    </sheetView>
  </sheetViews>
  <sheetFormatPr defaultRowHeight="13.8"/>
  <cols>
    <col min="5" max="5" width="6.59765625" bestFit="1" customWidth="1"/>
    <col min="6" max="6" width="12" bestFit="1" customWidth="1"/>
  </cols>
  <sheetData>
    <row r="2" spans="5:11">
      <c r="E2" t="s">
        <v>1040</v>
      </c>
      <c r="F2" t="s">
        <v>1041</v>
      </c>
    </row>
    <row r="3" spans="5:11" ht="74.400000000000006" customHeight="1">
      <c r="E3" t="s">
        <v>11</v>
      </c>
      <c r="K3">
        <f>F3</f>
        <v>0</v>
      </c>
    </row>
    <row r="4" spans="5:11" ht="87" customHeight="1">
      <c r="E4" t="s">
        <v>9</v>
      </c>
    </row>
    <row r="5" spans="5:11" ht="74.400000000000006" customHeight="1">
      <c r="E5" t="s">
        <v>6</v>
      </c>
    </row>
    <row r="6" spans="5:11" ht="84.6" customHeight="1">
      <c r="E6" t="s">
        <v>13</v>
      </c>
    </row>
    <row r="7" spans="5:11" ht="132" customHeight="1">
      <c r="E7" t="s">
        <v>10</v>
      </c>
    </row>
    <row r="8" spans="5:11" ht="132" customHeight="1"/>
    <row r="9" spans="5:11" ht="132" customHeight="1"/>
    <row r="10" spans="5:11" ht="132" customHeight="1"/>
    <row r="11" spans="5:11" ht="132" customHeight="1"/>
    <row r="12" spans="5:11" ht="132" customHeight="1"/>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0B288-ADF9-4DDC-9B79-811ACF0BD2C5}">
  <dimension ref="A3:J147"/>
  <sheetViews>
    <sheetView topLeftCell="A57" workbookViewId="0">
      <selection activeCell="L68" sqref="L68"/>
    </sheetView>
  </sheetViews>
  <sheetFormatPr defaultRowHeight="13.8"/>
  <cols>
    <col min="1" max="1" width="13.09765625" bestFit="1" customWidth="1"/>
    <col min="2" max="2" width="9.8984375" bestFit="1" customWidth="1"/>
    <col min="3" max="3" width="10.8984375" bestFit="1" customWidth="1"/>
    <col min="4" max="4" width="10.5" bestFit="1" customWidth="1"/>
    <col min="5" max="5" width="6.8984375" bestFit="1" customWidth="1"/>
    <col min="6" max="6" width="6.3984375" bestFit="1" customWidth="1"/>
    <col min="7" max="7" width="13.09765625" bestFit="1" customWidth="1"/>
    <col min="8" max="8" width="9.8984375" bestFit="1" customWidth="1"/>
    <col min="9" max="9" width="10.8984375" bestFit="1" customWidth="1"/>
    <col min="12" max="12" width="14.69921875" customWidth="1"/>
  </cols>
  <sheetData>
    <row r="3" spans="1:5">
      <c r="A3" t="s">
        <v>1042</v>
      </c>
      <c r="B3" t="s">
        <v>1043</v>
      </c>
      <c r="C3" t="s">
        <v>1044</v>
      </c>
      <c r="D3" t="s">
        <v>1045</v>
      </c>
      <c r="E3" t="s">
        <v>1046</v>
      </c>
    </row>
    <row r="4" spans="1:5">
      <c r="A4" s="21">
        <v>1000</v>
      </c>
      <c r="B4" s="22">
        <v>96623</v>
      </c>
      <c r="C4" s="23">
        <v>89850</v>
      </c>
      <c r="D4" s="24">
        <v>3.8854000000000033</v>
      </c>
      <c r="E4" s="21">
        <v>307</v>
      </c>
    </row>
    <row r="9" spans="1:5">
      <c r="A9" t="s">
        <v>1042</v>
      </c>
      <c r="B9" t="s">
        <v>1043</v>
      </c>
      <c r="C9" t="s">
        <v>1044</v>
      </c>
      <c r="D9" t="s">
        <v>1045</v>
      </c>
      <c r="E9" t="s">
        <v>1046</v>
      </c>
    </row>
    <row r="10" spans="1:5">
      <c r="A10" s="21">
        <v>189</v>
      </c>
      <c r="B10" s="22">
        <v>18415</v>
      </c>
      <c r="C10" s="23">
        <v>16834</v>
      </c>
      <c r="D10" s="24">
        <v>3.9227513227513247</v>
      </c>
      <c r="E10" s="21">
        <v>60</v>
      </c>
    </row>
    <row r="24" spans="1:8">
      <c r="A24" s="25" t="s">
        <v>1047</v>
      </c>
      <c r="B24" t="s">
        <v>1042</v>
      </c>
      <c r="C24" t="s">
        <v>1061</v>
      </c>
      <c r="G24" s="25" t="s">
        <v>1047</v>
      </c>
      <c r="H24" t="s">
        <v>1042</v>
      </c>
    </row>
    <row r="25" spans="1:8">
      <c r="A25" s="26" t="s">
        <v>1049</v>
      </c>
      <c r="B25" s="21">
        <v>16</v>
      </c>
      <c r="C25" s="21">
        <v>16</v>
      </c>
      <c r="G25" s="26" t="s">
        <v>1065</v>
      </c>
      <c r="H25" s="21">
        <v>36</v>
      </c>
    </row>
    <row r="26" spans="1:8">
      <c r="A26" s="26" t="s">
        <v>1050</v>
      </c>
      <c r="B26" s="21">
        <v>14</v>
      </c>
      <c r="C26" s="21">
        <v>14</v>
      </c>
      <c r="G26" s="26" t="s">
        <v>1063</v>
      </c>
      <c r="H26" s="21">
        <v>30</v>
      </c>
    </row>
    <row r="27" spans="1:8">
      <c r="A27" s="26" t="s">
        <v>1051</v>
      </c>
      <c r="B27" s="21">
        <v>26</v>
      </c>
      <c r="C27" s="21">
        <v>26</v>
      </c>
      <c r="G27" s="26" t="s">
        <v>1067</v>
      </c>
      <c r="H27" s="21">
        <v>13</v>
      </c>
    </row>
    <row r="28" spans="1:8">
      <c r="A28" s="26" t="s">
        <v>1052</v>
      </c>
      <c r="B28" s="21">
        <v>29</v>
      </c>
      <c r="C28" s="21">
        <v>29</v>
      </c>
      <c r="G28" s="26" t="s">
        <v>1068</v>
      </c>
      <c r="H28" s="21">
        <v>23</v>
      </c>
    </row>
    <row r="29" spans="1:8">
      <c r="A29" s="26" t="s">
        <v>1053</v>
      </c>
      <c r="B29" s="21">
        <v>17</v>
      </c>
      <c r="C29" s="21">
        <v>17</v>
      </c>
      <c r="G29" s="26" t="s">
        <v>1066</v>
      </c>
      <c r="H29" s="21">
        <v>23</v>
      </c>
    </row>
    <row r="30" spans="1:8">
      <c r="A30" s="26" t="s">
        <v>1054</v>
      </c>
      <c r="B30" s="21">
        <v>15</v>
      </c>
      <c r="C30" s="21">
        <v>15</v>
      </c>
      <c r="G30" s="26" t="s">
        <v>1062</v>
      </c>
      <c r="H30" s="21">
        <v>24</v>
      </c>
    </row>
    <row r="31" spans="1:8">
      <c r="A31" s="26" t="s">
        <v>1055</v>
      </c>
      <c r="B31" s="21">
        <v>15</v>
      </c>
      <c r="C31" s="21">
        <v>15</v>
      </c>
      <c r="G31" s="26" t="s">
        <v>1064</v>
      </c>
      <c r="H31" s="21">
        <v>40</v>
      </c>
    </row>
    <row r="32" spans="1:8">
      <c r="A32" s="26" t="s">
        <v>1056</v>
      </c>
      <c r="B32" s="21">
        <v>7</v>
      </c>
      <c r="C32" s="21">
        <v>7</v>
      </c>
      <c r="G32" s="26" t="s">
        <v>1048</v>
      </c>
      <c r="H32" s="21">
        <v>189</v>
      </c>
    </row>
    <row r="33" spans="1:3">
      <c r="A33" s="26" t="s">
        <v>1057</v>
      </c>
      <c r="B33" s="21">
        <v>11</v>
      </c>
      <c r="C33" s="21">
        <v>11</v>
      </c>
    </row>
    <row r="34" spans="1:3">
      <c r="A34" s="26" t="s">
        <v>1058</v>
      </c>
      <c r="B34" s="21">
        <v>24</v>
      </c>
      <c r="C34" s="21">
        <v>24</v>
      </c>
    </row>
    <row r="35" spans="1:3">
      <c r="A35" s="26" t="s">
        <v>1059</v>
      </c>
      <c r="B35" s="21">
        <v>9</v>
      </c>
      <c r="C35" s="21">
        <v>9</v>
      </c>
    </row>
    <row r="36" spans="1:3">
      <c r="A36" s="26" t="s">
        <v>1060</v>
      </c>
      <c r="B36" s="21">
        <v>6</v>
      </c>
      <c r="C36" s="21">
        <v>6</v>
      </c>
    </row>
    <row r="37" spans="1:3">
      <c r="A37" s="26" t="s">
        <v>1048</v>
      </c>
      <c r="B37" s="21">
        <v>189</v>
      </c>
      <c r="C37" s="21">
        <v>189</v>
      </c>
    </row>
    <row r="50" spans="1:10">
      <c r="F50" t="s">
        <v>1069</v>
      </c>
      <c r="I50" t="s">
        <v>1075</v>
      </c>
      <c r="J50" t="str">
        <f>A66</f>
        <v>R01</v>
      </c>
    </row>
    <row r="52" spans="1:10">
      <c r="A52" s="25" t="s">
        <v>1047</v>
      </c>
      <c r="B52" t="s">
        <v>1042</v>
      </c>
      <c r="C52" t="s">
        <v>1043</v>
      </c>
      <c r="F52" t="s">
        <v>1070</v>
      </c>
      <c r="G52" t="s">
        <v>1071</v>
      </c>
      <c r="H52" t="s">
        <v>1072</v>
      </c>
      <c r="I52" t="s">
        <v>1073</v>
      </c>
      <c r="J52" t="s">
        <v>1074</v>
      </c>
    </row>
    <row r="53" spans="1:10">
      <c r="A53" s="26" t="s">
        <v>11</v>
      </c>
      <c r="B53" s="21">
        <v>189</v>
      </c>
      <c r="C53" s="22">
        <v>18415</v>
      </c>
      <c r="F53" t="str" cm="1">
        <f t="array" ref="F53:H57">A53:C57</f>
        <v>R01</v>
      </c>
      <c r="G53">
        <v>189</v>
      </c>
      <c r="H53" s="27">
        <v>18415</v>
      </c>
      <c r="I53">
        <f>IF(F53=$J$50,G53,NA())</f>
        <v>189</v>
      </c>
      <c r="J53">
        <f>IF(F53=$J$50,H53,NA())</f>
        <v>18415</v>
      </c>
    </row>
    <row r="54" spans="1:10">
      <c r="A54" s="26" t="s">
        <v>9</v>
      </c>
      <c r="B54" s="21">
        <v>218</v>
      </c>
      <c r="C54" s="22">
        <v>20581</v>
      </c>
      <c r="F54" t="str">
        <v>R02</v>
      </c>
      <c r="G54">
        <v>218</v>
      </c>
      <c r="H54" s="27">
        <v>20581</v>
      </c>
      <c r="I54" t="e">
        <f t="shared" ref="I54:I57" si="0">IF(F54=$J$50,G54,NA())</f>
        <v>#N/A</v>
      </c>
      <c r="J54" t="e">
        <f t="shared" ref="J54:J57" si="1">IF(F54=$J$50,H54,NA())</f>
        <v>#N/A</v>
      </c>
    </row>
    <row r="55" spans="1:10">
      <c r="A55" s="26" t="s">
        <v>6</v>
      </c>
      <c r="B55" s="21">
        <v>207</v>
      </c>
      <c r="C55" s="22">
        <v>20872</v>
      </c>
      <c r="F55" t="str">
        <v>R03</v>
      </c>
      <c r="G55">
        <v>207</v>
      </c>
      <c r="H55" s="27">
        <v>20872</v>
      </c>
      <c r="I55" t="e">
        <f t="shared" si="0"/>
        <v>#N/A</v>
      </c>
      <c r="J55" t="e">
        <f t="shared" si="1"/>
        <v>#N/A</v>
      </c>
    </row>
    <row r="56" spans="1:10">
      <c r="A56" s="26" t="s">
        <v>13</v>
      </c>
      <c r="B56" s="21">
        <v>186</v>
      </c>
      <c r="C56" s="22">
        <v>16651</v>
      </c>
      <c r="F56" t="str">
        <v>R04</v>
      </c>
      <c r="G56">
        <v>186</v>
      </c>
      <c r="H56" s="27">
        <v>16651</v>
      </c>
      <c r="I56" t="e">
        <f t="shared" si="0"/>
        <v>#N/A</v>
      </c>
      <c r="J56" t="e">
        <f t="shared" si="1"/>
        <v>#N/A</v>
      </c>
    </row>
    <row r="57" spans="1:10">
      <c r="A57" s="26" t="s">
        <v>10</v>
      </c>
      <c r="B57" s="21">
        <v>200</v>
      </c>
      <c r="C57" s="22">
        <v>20104</v>
      </c>
      <c r="F57" t="str">
        <v>R05</v>
      </c>
      <c r="G57">
        <v>200</v>
      </c>
      <c r="H57" s="27">
        <v>20104</v>
      </c>
      <c r="I57" t="e">
        <f t="shared" si="0"/>
        <v>#N/A</v>
      </c>
      <c r="J57" t="e">
        <f t="shared" si="1"/>
        <v>#N/A</v>
      </c>
    </row>
    <row r="58" spans="1:10">
      <c r="A58" s="26" t="s">
        <v>1048</v>
      </c>
      <c r="B58" s="21">
        <v>1000</v>
      </c>
      <c r="C58" s="22">
        <v>96623</v>
      </c>
    </row>
    <row r="63" spans="1:10">
      <c r="G63" t="s">
        <v>1078</v>
      </c>
    </row>
    <row r="65" spans="1:8">
      <c r="A65" s="25" t="s">
        <v>1047</v>
      </c>
      <c r="G65" t="s">
        <v>1079</v>
      </c>
      <c r="H65" s="1">
        <f>A10/A4</f>
        <v>0.189</v>
      </c>
    </row>
    <row r="66" spans="1:8">
      <c r="A66" s="26" t="s">
        <v>11</v>
      </c>
      <c r="G66" t="s">
        <v>1071</v>
      </c>
      <c r="H66">
        <f>_xlfn.XLOOKUP(A66,F53:F57,G53:G57)</f>
        <v>189</v>
      </c>
    </row>
    <row r="67" spans="1:8">
      <c r="G67" t="s">
        <v>1072</v>
      </c>
      <c r="H67">
        <f>_xlfn.XLOOKUP(A66,F53:F57,H53:H57)</f>
        <v>18415</v>
      </c>
    </row>
    <row r="69" spans="1:8">
      <c r="G69" t="s">
        <v>1080</v>
      </c>
      <c r="H69">
        <f>_xlfn.RANK.AVG(H66,G53:G57)</f>
        <v>4</v>
      </c>
    </row>
    <row r="70" spans="1:8">
      <c r="G70" t="s">
        <v>1081</v>
      </c>
      <c r="H70">
        <f>_xlfn.RANK.AVG(H67,H53:H57)</f>
        <v>4</v>
      </c>
    </row>
    <row r="72" spans="1:8">
      <c r="G72" t="s">
        <v>1082</v>
      </c>
      <c r="H72" t="str">
        <f>"% of calls:"&amp;TEXT(H65,"0%")</f>
        <v>% of calls:19%</v>
      </c>
    </row>
    <row r="73" spans="1:8">
      <c r="H73" t="str">
        <f>IF(COUNTA(A66:A70)&gt;1,"","Call rank:"&amp;H69)</f>
        <v>Call rank:4</v>
      </c>
    </row>
    <row r="74" spans="1:8">
      <c r="H74" t="str">
        <f>IF(COUNTA(A66:A70)&gt;1,"","Amount rank:"&amp;H70)</f>
        <v>Amount rank:4</v>
      </c>
    </row>
    <row r="77" spans="1:8">
      <c r="A77" s="25" t="s">
        <v>1042</v>
      </c>
      <c r="B77" s="25" t="s">
        <v>1076</v>
      </c>
    </row>
    <row r="78" spans="1:8">
      <c r="A78" s="25" t="s">
        <v>1047</v>
      </c>
      <c r="B78" t="s">
        <v>999</v>
      </c>
      <c r="C78" t="s">
        <v>998</v>
      </c>
      <c r="D78" t="s">
        <v>1048</v>
      </c>
    </row>
    <row r="79" spans="1:8">
      <c r="A79" s="26" t="s">
        <v>1002</v>
      </c>
      <c r="B79" s="21">
        <v>144</v>
      </c>
      <c r="C79" s="21">
        <v>132</v>
      </c>
      <c r="D79" s="21">
        <v>276</v>
      </c>
    </row>
    <row r="80" spans="1:8">
      <c r="A80" s="26" t="s">
        <v>1001</v>
      </c>
      <c r="B80" s="21">
        <v>326</v>
      </c>
      <c r="C80" s="21">
        <v>63</v>
      </c>
      <c r="D80" s="21">
        <v>389</v>
      </c>
    </row>
    <row r="81" spans="1:4">
      <c r="A81" s="26" t="s">
        <v>1000</v>
      </c>
      <c r="B81" s="21">
        <v>129</v>
      </c>
      <c r="C81" s="21">
        <v>206</v>
      </c>
      <c r="D81" s="21">
        <v>335</v>
      </c>
    </row>
    <row r="82" spans="1:4">
      <c r="A82" s="26" t="s">
        <v>1048</v>
      </c>
      <c r="B82" s="21">
        <v>599</v>
      </c>
      <c r="C82" s="21">
        <v>401</v>
      </c>
      <c r="D82" s="21">
        <v>1000</v>
      </c>
    </row>
    <row r="89" spans="1:4">
      <c r="A89" s="25" t="s">
        <v>1047</v>
      </c>
      <c r="B89" t="s">
        <v>1042</v>
      </c>
    </row>
    <row r="90" spans="1:4">
      <c r="A90" s="26">
        <v>1</v>
      </c>
      <c r="B90" s="21">
        <v>1</v>
      </c>
    </row>
    <row r="91" spans="1:4">
      <c r="A91" s="26">
        <v>2</v>
      </c>
      <c r="B91" s="21">
        <v>9</v>
      </c>
    </row>
    <row r="92" spans="1:4">
      <c r="A92" s="26">
        <v>3</v>
      </c>
      <c r="B92" s="21">
        <v>31</v>
      </c>
    </row>
    <row r="93" spans="1:4">
      <c r="A93" s="26">
        <v>4</v>
      </c>
      <c r="B93" s="21">
        <v>88</v>
      </c>
    </row>
    <row r="94" spans="1:4">
      <c r="A94" s="26">
        <v>5</v>
      </c>
      <c r="B94" s="21">
        <v>60</v>
      </c>
    </row>
    <row r="95" spans="1:4">
      <c r="A95" s="26" t="s">
        <v>1048</v>
      </c>
      <c r="B95" s="21">
        <v>189</v>
      </c>
    </row>
    <row r="106" spans="1:7">
      <c r="A106" s="25" t="s">
        <v>1043</v>
      </c>
      <c r="B106" s="25" t="s">
        <v>1076</v>
      </c>
    </row>
    <row r="107" spans="1:7">
      <c r="A107" s="25" t="s">
        <v>1047</v>
      </c>
      <c r="B107" t="s">
        <v>11</v>
      </c>
      <c r="C107" t="s">
        <v>9</v>
      </c>
      <c r="D107" t="s">
        <v>6</v>
      </c>
      <c r="E107" t="s">
        <v>13</v>
      </c>
      <c r="F107" t="s">
        <v>10</v>
      </c>
      <c r="G107" t="s">
        <v>1048</v>
      </c>
    </row>
    <row r="108" spans="1:7">
      <c r="A108" s="26" t="s">
        <v>1002</v>
      </c>
      <c r="B108" s="28"/>
      <c r="C108" s="28"/>
      <c r="D108" s="28"/>
      <c r="E108" s="28"/>
      <c r="F108" s="28"/>
      <c r="G108" s="28"/>
    </row>
    <row r="109" spans="1:7">
      <c r="A109" s="29" t="s">
        <v>20</v>
      </c>
      <c r="B109" s="22">
        <v>891</v>
      </c>
      <c r="C109" s="22">
        <v>1332</v>
      </c>
      <c r="D109" s="22">
        <v>1282</v>
      </c>
      <c r="E109" s="22">
        <v>739</v>
      </c>
      <c r="F109" s="22">
        <v>560</v>
      </c>
      <c r="G109" s="22">
        <v>4804</v>
      </c>
    </row>
    <row r="110" spans="1:7">
      <c r="A110" s="29" t="s">
        <v>12</v>
      </c>
      <c r="B110" s="22">
        <v>1991</v>
      </c>
      <c r="C110" s="22">
        <v>1886</v>
      </c>
      <c r="D110" s="22">
        <v>1206</v>
      </c>
      <c r="E110" s="22">
        <v>884</v>
      </c>
      <c r="F110" s="22">
        <v>1722</v>
      </c>
      <c r="G110" s="22">
        <v>7689</v>
      </c>
    </row>
    <row r="111" spans="1:7">
      <c r="A111" s="29" t="s">
        <v>8</v>
      </c>
      <c r="B111" s="22">
        <v>1163</v>
      </c>
      <c r="C111" s="22">
        <v>1180</v>
      </c>
      <c r="D111" s="22">
        <v>1616</v>
      </c>
      <c r="E111" s="22">
        <v>1043</v>
      </c>
      <c r="F111" s="22">
        <v>1747</v>
      </c>
      <c r="G111" s="22">
        <v>6749</v>
      </c>
    </row>
    <row r="112" spans="1:7">
      <c r="A112" s="29" t="s">
        <v>16</v>
      </c>
      <c r="B112" s="22">
        <v>1438</v>
      </c>
      <c r="C112" s="22">
        <v>1616</v>
      </c>
      <c r="D112" s="22">
        <v>866</v>
      </c>
      <c r="E112" s="22">
        <v>829</v>
      </c>
      <c r="F112" s="22">
        <v>2070</v>
      </c>
      <c r="G112" s="22">
        <v>6819</v>
      </c>
    </row>
    <row r="113" spans="1:7">
      <c r="A113" s="26" t="s">
        <v>1001</v>
      </c>
      <c r="B113" s="28"/>
      <c r="C113" s="28"/>
      <c r="D113" s="28"/>
      <c r="E113" s="28"/>
      <c r="F113" s="28"/>
      <c r="G113" s="28"/>
    </row>
    <row r="114" spans="1:7">
      <c r="A114" s="29" t="s">
        <v>24</v>
      </c>
      <c r="B114" s="22">
        <v>1233</v>
      </c>
      <c r="C114" s="22">
        <v>223</v>
      </c>
      <c r="D114" s="22">
        <v>1680</v>
      </c>
      <c r="E114" s="22">
        <v>990</v>
      </c>
      <c r="F114" s="22">
        <v>1508</v>
      </c>
      <c r="G114" s="22">
        <v>5634</v>
      </c>
    </row>
    <row r="115" spans="1:7">
      <c r="A115" s="29" t="s">
        <v>15</v>
      </c>
      <c r="B115" s="22">
        <v>1598</v>
      </c>
      <c r="C115" s="22">
        <v>1907</v>
      </c>
      <c r="D115" s="22">
        <v>869</v>
      </c>
      <c r="E115" s="22">
        <v>1426</v>
      </c>
      <c r="F115" s="22">
        <v>1416</v>
      </c>
      <c r="G115" s="22">
        <v>7216</v>
      </c>
    </row>
    <row r="116" spans="1:7">
      <c r="A116" s="29" t="s">
        <v>5</v>
      </c>
      <c r="B116" s="22">
        <v>900</v>
      </c>
      <c r="C116" s="22">
        <v>1016</v>
      </c>
      <c r="D116" s="22">
        <v>960</v>
      </c>
      <c r="E116" s="22">
        <v>940</v>
      </c>
      <c r="F116" s="22">
        <v>1193</v>
      </c>
      <c r="G116" s="22">
        <v>5009</v>
      </c>
    </row>
    <row r="117" spans="1:7">
      <c r="A117" s="29" t="s">
        <v>18</v>
      </c>
      <c r="B117" s="22">
        <v>900</v>
      </c>
      <c r="C117" s="22">
        <v>1470</v>
      </c>
      <c r="D117" s="22">
        <v>1617</v>
      </c>
      <c r="E117" s="22">
        <v>1314</v>
      </c>
      <c r="F117" s="22">
        <v>941</v>
      </c>
      <c r="G117" s="22">
        <v>6242</v>
      </c>
    </row>
    <row r="118" spans="1:7">
      <c r="A118" s="29" t="s">
        <v>14</v>
      </c>
      <c r="B118" s="22">
        <v>1255</v>
      </c>
      <c r="C118" s="22">
        <v>516</v>
      </c>
      <c r="D118" s="22">
        <v>1874</v>
      </c>
      <c r="E118" s="22">
        <v>1863</v>
      </c>
      <c r="F118" s="22">
        <v>1722</v>
      </c>
      <c r="G118" s="22">
        <v>7230</v>
      </c>
    </row>
    <row r="119" spans="1:7">
      <c r="A119" s="29" t="s">
        <v>19</v>
      </c>
      <c r="B119" s="22">
        <v>1138</v>
      </c>
      <c r="C119" s="22">
        <v>1898</v>
      </c>
      <c r="D119" s="22">
        <v>1482</v>
      </c>
      <c r="E119" s="22">
        <v>846</v>
      </c>
      <c r="F119" s="22">
        <v>1154</v>
      </c>
      <c r="G119" s="22">
        <v>6518</v>
      </c>
    </row>
    <row r="120" spans="1:7">
      <c r="A120" s="26" t="s">
        <v>1000</v>
      </c>
      <c r="B120" s="28"/>
      <c r="C120" s="28"/>
      <c r="D120" s="28"/>
      <c r="E120" s="28"/>
      <c r="F120" s="28"/>
      <c r="G120" s="28"/>
    </row>
    <row r="121" spans="1:7">
      <c r="A121" s="29" t="s">
        <v>17</v>
      </c>
      <c r="B121" s="22">
        <v>1655</v>
      </c>
      <c r="C121" s="22">
        <v>805</v>
      </c>
      <c r="D121" s="22">
        <v>2263</v>
      </c>
      <c r="E121" s="22">
        <v>987</v>
      </c>
      <c r="F121" s="22">
        <v>1075</v>
      </c>
      <c r="G121" s="22">
        <v>6785</v>
      </c>
    </row>
    <row r="122" spans="1:7">
      <c r="A122" s="29" t="s">
        <v>23</v>
      </c>
      <c r="B122" s="22">
        <v>1104</v>
      </c>
      <c r="C122" s="22">
        <v>2280</v>
      </c>
      <c r="D122" s="22">
        <v>1445</v>
      </c>
      <c r="E122" s="22">
        <v>1722</v>
      </c>
      <c r="F122" s="22">
        <v>1196</v>
      </c>
      <c r="G122" s="22">
        <v>7747</v>
      </c>
    </row>
    <row r="123" spans="1:7">
      <c r="A123" s="29" t="s">
        <v>7</v>
      </c>
      <c r="B123" s="22">
        <v>372</v>
      </c>
      <c r="C123" s="22">
        <v>1818</v>
      </c>
      <c r="D123" s="22">
        <v>1346</v>
      </c>
      <c r="E123" s="22">
        <v>1156</v>
      </c>
      <c r="F123" s="22">
        <v>1484</v>
      </c>
      <c r="G123" s="22">
        <v>6176</v>
      </c>
    </row>
    <row r="124" spans="1:7">
      <c r="A124" s="29" t="s">
        <v>22</v>
      </c>
      <c r="B124" s="22">
        <v>1415</v>
      </c>
      <c r="C124" s="22">
        <v>1271</v>
      </c>
      <c r="D124" s="22">
        <v>1214</v>
      </c>
      <c r="E124" s="22">
        <v>1135</v>
      </c>
      <c r="F124" s="22">
        <v>1566</v>
      </c>
      <c r="G124" s="22">
        <v>6601</v>
      </c>
    </row>
    <row r="125" spans="1:7">
      <c r="A125" s="29" t="s">
        <v>21</v>
      </c>
      <c r="B125" s="22">
        <v>1362</v>
      </c>
      <c r="C125" s="22">
        <v>1363</v>
      </c>
      <c r="D125" s="22">
        <v>1152</v>
      </c>
      <c r="E125" s="22">
        <v>777</v>
      </c>
      <c r="F125" s="22">
        <v>750</v>
      </c>
      <c r="G125" s="22">
        <v>5404</v>
      </c>
    </row>
    <row r="147" spans="10:10">
      <c r="J147">
        <f>Assets!F3</f>
        <v>0</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48213-5827-409F-9F5A-A67CBC40455E}">
  <dimension ref="A1:AA87"/>
  <sheetViews>
    <sheetView tabSelected="1" zoomScale="84" zoomScaleNormal="80" workbookViewId="0">
      <selection activeCell="X15" sqref="X15"/>
    </sheetView>
  </sheetViews>
  <sheetFormatPr defaultRowHeight="13.8"/>
  <cols>
    <col min="1" max="1" width="2.59765625" customWidth="1"/>
    <col min="2" max="2" width="2.5" customWidth="1"/>
    <col min="5" max="5" width="3.796875" customWidth="1"/>
    <col min="15" max="15" width="3.19921875" customWidth="1"/>
    <col min="16" max="16" width="13" customWidth="1"/>
  </cols>
  <sheetData>
    <row r="1" spans="1:27" ht="28.2" customHeight="1">
      <c r="A1" s="20"/>
      <c r="B1" s="20"/>
      <c r="C1" s="39" t="s">
        <v>1083</v>
      </c>
      <c r="D1" s="38"/>
      <c r="E1" s="38"/>
      <c r="F1" s="38"/>
      <c r="G1" s="38"/>
      <c r="H1" s="38"/>
      <c r="I1" s="38"/>
      <c r="J1" s="38"/>
      <c r="K1" s="38"/>
      <c r="L1" s="38"/>
      <c r="M1" s="38"/>
      <c r="N1" s="38"/>
      <c r="O1" s="38"/>
      <c r="P1" s="20"/>
      <c r="Q1" s="20"/>
      <c r="R1" s="20"/>
      <c r="S1" s="20"/>
      <c r="T1" s="20"/>
      <c r="U1" s="20"/>
      <c r="V1" s="20"/>
      <c r="W1" s="20"/>
      <c r="X1" s="20"/>
      <c r="Y1" s="20"/>
      <c r="Z1" s="20"/>
      <c r="AA1" s="20"/>
    </row>
    <row r="2" spans="1:27">
      <c r="A2" s="20"/>
      <c r="B2" s="20"/>
      <c r="C2" s="20"/>
      <c r="D2" s="20"/>
      <c r="E2" s="20"/>
      <c r="F2" s="20"/>
      <c r="G2" s="20"/>
      <c r="H2" s="20"/>
      <c r="I2" s="20"/>
      <c r="J2" s="20"/>
      <c r="K2" s="20"/>
      <c r="L2" s="20"/>
      <c r="M2" s="20"/>
      <c r="N2" s="20"/>
      <c r="O2" s="20"/>
      <c r="P2" s="20"/>
      <c r="Q2" s="20"/>
      <c r="R2" s="20"/>
      <c r="S2" s="20"/>
      <c r="T2" s="20"/>
      <c r="U2" s="20"/>
      <c r="V2" s="20"/>
      <c r="W2" s="20"/>
      <c r="X2" s="20"/>
      <c r="Y2" s="20"/>
      <c r="Z2" s="20"/>
      <c r="AA2" s="20"/>
    </row>
    <row r="3" spans="1:27">
      <c r="A3" s="20"/>
      <c r="B3" s="20"/>
      <c r="C3" s="20"/>
      <c r="D3" s="20"/>
      <c r="E3" s="20"/>
      <c r="F3" s="20"/>
      <c r="G3" s="20"/>
      <c r="H3" s="20"/>
      <c r="I3" s="20"/>
      <c r="J3" s="20"/>
      <c r="K3" s="20"/>
      <c r="L3" s="20"/>
      <c r="M3" s="20"/>
      <c r="N3" s="20"/>
      <c r="O3" s="20"/>
      <c r="P3" s="20"/>
      <c r="Q3" s="20"/>
      <c r="R3" s="20"/>
      <c r="S3" s="20"/>
      <c r="T3" s="20"/>
      <c r="U3" s="20"/>
      <c r="V3" s="20"/>
      <c r="W3" s="20"/>
      <c r="X3" s="20"/>
      <c r="Y3" s="20"/>
      <c r="Z3" s="20"/>
      <c r="AA3" s="20"/>
    </row>
    <row r="4" spans="1:27">
      <c r="A4" s="20"/>
      <c r="B4" s="20"/>
      <c r="C4" s="20"/>
      <c r="D4" s="20"/>
      <c r="E4" s="20"/>
      <c r="F4" s="20"/>
      <c r="G4" s="20"/>
      <c r="H4" s="20"/>
      <c r="I4" s="20"/>
      <c r="J4" s="20"/>
      <c r="K4" s="20"/>
      <c r="L4" s="20"/>
      <c r="M4" s="20"/>
      <c r="N4" s="20"/>
      <c r="O4" s="20"/>
      <c r="P4" s="20"/>
      <c r="Q4" s="20"/>
      <c r="R4" s="20"/>
      <c r="S4" s="20"/>
      <c r="T4" s="20"/>
      <c r="U4" s="20"/>
      <c r="V4" s="20"/>
      <c r="W4" s="20"/>
      <c r="X4" s="20"/>
      <c r="Y4" s="20"/>
      <c r="Z4" s="20"/>
      <c r="AA4" s="20"/>
    </row>
    <row r="5" spans="1:27">
      <c r="A5" s="20"/>
      <c r="B5" s="20"/>
      <c r="C5" s="20"/>
      <c r="D5" s="20"/>
      <c r="E5" s="20"/>
      <c r="F5" s="20"/>
      <c r="G5" s="20"/>
      <c r="H5" s="20"/>
      <c r="I5" s="20"/>
      <c r="J5" s="20"/>
      <c r="K5" s="20"/>
      <c r="L5" s="20"/>
      <c r="M5" s="20"/>
      <c r="N5" s="20"/>
      <c r="O5" s="20"/>
      <c r="P5" s="20"/>
      <c r="Q5" s="20"/>
      <c r="R5" s="20"/>
      <c r="S5" s="20"/>
      <c r="T5" s="20"/>
      <c r="U5" s="20"/>
      <c r="V5" s="20"/>
      <c r="W5" s="20"/>
      <c r="X5" s="20"/>
      <c r="Y5" s="20"/>
      <c r="Z5" s="20"/>
      <c r="AA5" s="20"/>
    </row>
    <row r="6" spans="1:27">
      <c r="A6" s="20"/>
      <c r="B6" s="20"/>
      <c r="C6" s="20"/>
      <c r="D6" s="20"/>
      <c r="E6" s="20"/>
      <c r="F6" s="20"/>
      <c r="G6" s="20"/>
      <c r="H6" s="20"/>
      <c r="I6" s="20"/>
      <c r="J6" s="20"/>
      <c r="K6" s="20"/>
      <c r="L6" s="20"/>
      <c r="M6" s="20"/>
      <c r="N6" s="20"/>
      <c r="O6" s="20"/>
      <c r="P6" s="20"/>
      <c r="Q6" s="20"/>
      <c r="R6" s="20"/>
      <c r="S6" s="20"/>
      <c r="T6" s="20"/>
      <c r="U6" s="20"/>
      <c r="V6" s="20"/>
      <c r="W6" s="20"/>
      <c r="X6" s="20"/>
      <c r="Y6" s="20"/>
      <c r="Z6" s="20"/>
      <c r="AA6" s="20"/>
    </row>
    <row r="7" spans="1:27">
      <c r="A7" s="20"/>
      <c r="B7" s="20"/>
      <c r="C7" s="20"/>
      <c r="D7" s="20"/>
      <c r="E7" s="20"/>
      <c r="F7" s="20"/>
      <c r="G7" s="20"/>
      <c r="H7" s="20"/>
      <c r="I7" s="20"/>
      <c r="J7" s="20"/>
      <c r="K7" s="20"/>
      <c r="L7" s="20"/>
      <c r="M7" s="20"/>
      <c r="N7" s="20"/>
      <c r="O7" s="20"/>
      <c r="P7" s="20"/>
      <c r="Q7" s="20"/>
      <c r="R7" s="20"/>
      <c r="S7" s="20"/>
      <c r="T7" s="20"/>
      <c r="U7" s="20"/>
      <c r="V7" s="20"/>
      <c r="W7" s="20"/>
      <c r="X7" s="20"/>
      <c r="Y7" s="20"/>
      <c r="Z7" s="20"/>
      <c r="AA7" s="20"/>
    </row>
    <row r="8" spans="1:27">
      <c r="A8" s="20"/>
      <c r="B8" s="20"/>
      <c r="C8" s="20"/>
      <c r="D8" s="20"/>
      <c r="E8" s="20"/>
      <c r="F8" s="20"/>
      <c r="G8" s="20"/>
      <c r="H8" s="20"/>
      <c r="I8" s="20"/>
      <c r="J8" s="20"/>
      <c r="K8" s="20"/>
      <c r="L8" s="20"/>
      <c r="M8" s="20"/>
      <c r="N8" s="20"/>
      <c r="O8" s="20"/>
      <c r="P8" s="20"/>
      <c r="Q8" s="20"/>
      <c r="R8" s="20"/>
      <c r="S8" s="20"/>
      <c r="T8" s="20"/>
      <c r="U8" s="20"/>
      <c r="V8" s="20"/>
      <c r="W8" s="20"/>
      <c r="X8" s="20"/>
      <c r="Y8" s="20"/>
      <c r="Z8" s="20"/>
      <c r="AA8" s="20"/>
    </row>
    <row r="9" spans="1:27">
      <c r="A9" s="20"/>
      <c r="B9" s="20"/>
      <c r="C9" s="20"/>
      <c r="D9" s="20"/>
      <c r="E9" s="20"/>
      <c r="F9" s="20"/>
      <c r="G9" s="20"/>
      <c r="H9" s="20"/>
      <c r="I9" s="20"/>
      <c r="J9" s="20"/>
      <c r="K9" s="20"/>
      <c r="L9" s="20"/>
      <c r="M9" s="20"/>
      <c r="N9" s="20"/>
      <c r="O9" s="20"/>
      <c r="P9" s="20"/>
      <c r="Q9" s="20"/>
      <c r="R9" s="20"/>
      <c r="S9" s="20"/>
      <c r="T9" s="20"/>
      <c r="U9" s="20"/>
      <c r="V9" s="20"/>
      <c r="W9" s="20"/>
      <c r="X9" s="20"/>
      <c r="Y9" s="20"/>
      <c r="Z9" s="20"/>
      <c r="AA9" s="20"/>
    </row>
    <row r="10" spans="1:27">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row>
    <row r="11" spans="1:27">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row>
    <row r="12" spans="1:27">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row>
    <row r="13" spans="1:27">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row>
    <row r="14" spans="1:27">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row>
    <row r="15" spans="1:27">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row>
    <row r="16" spans="1:27">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row>
    <row r="17" spans="1:2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row>
    <row r="18" spans="1:27">
      <c r="A18" s="20"/>
      <c r="B18" s="20"/>
      <c r="C18" s="20"/>
      <c r="D18" s="20"/>
      <c r="E18" s="20"/>
      <c r="F18" s="20"/>
      <c r="G18" s="20"/>
      <c r="H18" s="20"/>
      <c r="I18" s="20"/>
      <c r="J18" s="20"/>
      <c r="K18" s="20"/>
      <c r="L18" s="20"/>
      <c r="M18" s="20"/>
      <c r="N18" s="20"/>
      <c r="O18" s="20"/>
      <c r="P18" s="31"/>
      <c r="Q18" s="35" t="str" cm="1">
        <f t="array" ref="Q18:U18">Pivots!B107:F107</f>
        <v>R01</v>
      </c>
      <c r="R18" s="35" t="str">
        <v>R02</v>
      </c>
      <c r="S18" s="35" t="str">
        <v>R03</v>
      </c>
      <c r="T18" s="35" t="str">
        <v>R04</v>
      </c>
      <c r="U18" s="35" t="str">
        <v>R05</v>
      </c>
      <c r="V18" s="35" t="s">
        <v>1077</v>
      </c>
      <c r="W18" s="20"/>
      <c r="X18" s="20"/>
      <c r="Y18" s="20"/>
      <c r="Z18" s="20"/>
      <c r="AA18" s="20"/>
    </row>
    <row r="19" spans="1:27">
      <c r="A19" s="20"/>
      <c r="B19" s="20"/>
      <c r="C19" s="20"/>
      <c r="D19" s="20"/>
      <c r="E19" s="20"/>
      <c r="F19" s="20"/>
      <c r="G19" s="20"/>
      <c r="H19" s="20"/>
      <c r="I19" s="20"/>
      <c r="J19" s="20"/>
      <c r="K19" s="20"/>
      <c r="L19" s="20"/>
      <c r="M19" s="20"/>
      <c r="N19" s="20"/>
      <c r="O19" s="20"/>
      <c r="P19" s="36" t="str" cm="1">
        <f t="array" ref="P19:V36">IF(Pivots!A108:G125="","",Pivots!A108:G125)</f>
        <v>Cincinnati</v>
      </c>
      <c r="Q19" s="32" t="str">
        <v/>
      </c>
      <c r="R19" s="32" t="str">
        <v/>
      </c>
      <c r="S19" s="32" t="str">
        <v/>
      </c>
      <c r="T19" s="32" t="str">
        <v/>
      </c>
      <c r="U19" s="32" t="str">
        <v/>
      </c>
      <c r="V19" s="32" t="str">
        <v/>
      </c>
      <c r="W19" s="20"/>
      <c r="X19" s="20"/>
      <c r="Y19" s="20"/>
      <c r="Z19" s="20"/>
      <c r="AA19" s="20"/>
    </row>
    <row r="20" spans="1:27">
      <c r="A20" s="20"/>
      <c r="B20" s="20"/>
      <c r="C20" s="20"/>
      <c r="D20" s="20"/>
      <c r="E20" s="20"/>
      <c r="F20" s="20"/>
      <c r="G20" s="20"/>
      <c r="H20" s="20"/>
      <c r="I20" s="20"/>
      <c r="J20" s="20"/>
      <c r="K20" s="20"/>
      <c r="L20" s="20"/>
      <c r="M20" s="20"/>
      <c r="N20" s="20"/>
      <c r="O20" s="20"/>
      <c r="P20" s="33" t="str">
        <v>C0003</v>
      </c>
      <c r="Q20" s="34">
        <v>891</v>
      </c>
      <c r="R20" s="34">
        <v>1332</v>
      </c>
      <c r="S20" s="34">
        <v>1282</v>
      </c>
      <c r="T20" s="34">
        <v>739</v>
      </c>
      <c r="U20" s="34">
        <v>560</v>
      </c>
      <c r="V20" s="34">
        <v>4804</v>
      </c>
      <c r="W20" s="20"/>
      <c r="X20" s="20"/>
      <c r="Y20" s="20"/>
      <c r="Z20" s="20"/>
      <c r="AA20" s="20"/>
    </row>
    <row r="21" spans="1:27">
      <c r="A21" s="20"/>
      <c r="B21" s="20"/>
      <c r="C21" s="20"/>
      <c r="D21" s="20"/>
      <c r="E21" s="20"/>
      <c r="F21" s="20"/>
      <c r="G21" s="20"/>
      <c r="H21" s="20"/>
      <c r="I21" s="20"/>
      <c r="J21" s="20"/>
      <c r="K21" s="20"/>
      <c r="L21" s="20"/>
      <c r="M21" s="20"/>
      <c r="N21" s="20"/>
      <c r="O21" s="20"/>
      <c r="P21" s="33" t="str">
        <v>C0004</v>
      </c>
      <c r="Q21" s="34">
        <v>1991</v>
      </c>
      <c r="R21" s="34">
        <v>1886</v>
      </c>
      <c r="S21" s="34">
        <v>1206</v>
      </c>
      <c r="T21" s="34">
        <v>884</v>
      </c>
      <c r="U21" s="34">
        <v>1722</v>
      </c>
      <c r="V21" s="34">
        <v>7689</v>
      </c>
      <c r="W21" s="20"/>
      <c r="X21" s="20"/>
      <c r="Y21" s="20"/>
      <c r="Z21" s="20"/>
      <c r="AA21" s="20"/>
    </row>
    <row r="22" spans="1:27">
      <c r="A22" s="20"/>
      <c r="B22" s="20"/>
      <c r="C22" s="20"/>
      <c r="D22" s="20"/>
      <c r="E22" s="20"/>
      <c r="F22" s="20"/>
      <c r="G22" s="20"/>
      <c r="H22" s="20"/>
      <c r="I22" s="20"/>
      <c r="J22" s="20"/>
      <c r="K22" s="20"/>
      <c r="L22" s="20"/>
      <c r="M22" s="20"/>
      <c r="N22" s="20"/>
      <c r="O22" s="20"/>
      <c r="P22" s="33" t="str">
        <v>C0011</v>
      </c>
      <c r="Q22" s="34">
        <v>1163</v>
      </c>
      <c r="R22" s="34">
        <v>1180</v>
      </c>
      <c r="S22" s="34">
        <v>1616</v>
      </c>
      <c r="T22" s="34">
        <v>1043</v>
      </c>
      <c r="U22" s="34">
        <v>1747</v>
      </c>
      <c r="V22" s="34">
        <v>6749</v>
      </c>
      <c r="W22" s="20"/>
      <c r="X22" s="20"/>
      <c r="Y22" s="20"/>
      <c r="Z22" s="20"/>
      <c r="AA22" s="20"/>
    </row>
    <row r="23" spans="1:27">
      <c r="A23" s="20"/>
      <c r="B23" s="20"/>
      <c r="C23" s="20"/>
      <c r="D23" s="20"/>
      <c r="E23" s="20"/>
      <c r="F23" s="20"/>
      <c r="G23" s="20"/>
      <c r="H23" s="20"/>
      <c r="I23" s="20"/>
      <c r="J23" s="20"/>
      <c r="K23" s="20"/>
      <c r="L23" s="20"/>
      <c r="M23" s="20"/>
      <c r="N23" s="20"/>
      <c r="O23" s="20"/>
      <c r="P23" s="33" t="str">
        <v>C0012</v>
      </c>
      <c r="Q23" s="34">
        <v>1438</v>
      </c>
      <c r="R23" s="34">
        <v>1616</v>
      </c>
      <c r="S23" s="34">
        <v>866</v>
      </c>
      <c r="T23" s="34">
        <v>829</v>
      </c>
      <c r="U23" s="34">
        <v>2070</v>
      </c>
      <c r="V23" s="34">
        <v>6819</v>
      </c>
      <c r="W23" s="20"/>
      <c r="X23" s="20"/>
      <c r="Y23" s="20"/>
      <c r="Z23" s="20"/>
      <c r="AA23" s="20"/>
    </row>
    <row r="24" spans="1:27">
      <c r="A24" s="20"/>
      <c r="B24" s="20"/>
      <c r="C24" s="20"/>
      <c r="D24" s="20"/>
      <c r="E24" s="20"/>
      <c r="F24" s="20"/>
      <c r="G24" s="20"/>
      <c r="H24" s="20"/>
      <c r="I24" s="20"/>
      <c r="J24" s="20"/>
      <c r="K24" s="20"/>
      <c r="L24" s="20"/>
      <c r="M24" s="20"/>
      <c r="N24" s="20"/>
      <c r="O24" s="20"/>
      <c r="P24" s="36" t="str">
        <v>Cleveland</v>
      </c>
      <c r="Q24" s="34" t="str">
        <v/>
      </c>
      <c r="R24" s="34" t="str">
        <v/>
      </c>
      <c r="S24" s="34" t="str">
        <v/>
      </c>
      <c r="T24" s="34" t="str">
        <v/>
      </c>
      <c r="U24" s="34" t="str">
        <v/>
      </c>
      <c r="V24" s="34" t="str">
        <v/>
      </c>
      <c r="W24" s="20"/>
      <c r="X24" s="30"/>
      <c r="Y24" s="20"/>
      <c r="Z24" s="20"/>
      <c r="AA24" s="20"/>
    </row>
    <row r="25" spans="1:27">
      <c r="A25" s="20"/>
      <c r="B25" s="20"/>
      <c r="C25" s="20"/>
      <c r="D25" s="20"/>
      <c r="E25" s="20"/>
      <c r="F25" s="20"/>
      <c r="G25" s="20"/>
      <c r="H25" s="20"/>
      <c r="I25" s="20"/>
      <c r="J25" s="20"/>
      <c r="K25" s="20"/>
      <c r="L25" s="20"/>
      <c r="M25" s="20"/>
      <c r="N25" s="20"/>
      <c r="O25" s="20"/>
      <c r="P25" s="33" t="str">
        <v>C0002</v>
      </c>
      <c r="Q25" s="34">
        <v>1233</v>
      </c>
      <c r="R25" s="34">
        <v>223</v>
      </c>
      <c r="S25" s="34">
        <v>1680</v>
      </c>
      <c r="T25" s="34">
        <v>990</v>
      </c>
      <c r="U25" s="34">
        <v>1508</v>
      </c>
      <c r="V25" s="34">
        <v>5634</v>
      </c>
      <c r="W25" s="20"/>
      <c r="X25" s="20"/>
      <c r="Y25" s="20"/>
      <c r="Z25" s="20"/>
      <c r="AA25" s="20"/>
    </row>
    <row r="26" spans="1:27">
      <c r="A26" s="20"/>
      <c r="B26" s="20"/>
      <c r="C26" s="20"/>
      <c r="D26" s="20"/>
      <c r="E26" s="20"/>
      <c r="F26" s="20"/>
      <c r="G26" s="20"/>
      <c r="H26" s="20"/>
      <c r="I26" s="20"/>
      <c r="J26" s="20"/>
      <c r="K26" s="20"/>
      <c r="L26" s="20"/>
      <c r="M26" s="20"/>
      <c r="N26" s="20"/>
      <c r="O26" s="20"/>
      <c r="P26" s="33" t="str">
        <v>C0007</v>
      </c>
      <c r="Q26" s="34">
        <v>1598</v>
      </c>
      <c r="R26" s="34">
        <v>1907</v>
      </c>
      <c r="S26" s="34">
        <v>869</v>
      </c>
      <c r="T26" s="34">
        <v>1426</v>
      </c>
      <c r="U26" s="34">
        <v>1416</v>
      </c>
      <c r="V26" s="34">
        <v>7216</v>
      </c>
      <c r="W26" s="20"/>
      <c r="X26" s="20"/>
      <c r="Y26" s="20"/>
      <c r="Z26" s="20"/>
      <c r="AA26" s="20"/>
    </row>
    <row r="27" spans="1:27">
      <c r="A27" s="20"/>
      <c r="B27" s="20"/>
      <c r="C27" s="20"/>
      <c r="D27" s="20"/>
      <c r="E27" s="20"/>
      <c r="F27" s="20"/>
      <c r="G27" s="20"/>
      <c r="H27" s="20"/>
      <c r="I27" s="20"/>
      <c r="J27" s="20"/>
      <c r="K27" s="20"/>
      <c r="L27" s="20"/>
      <c r="M27" s="20"/>
      <c r="N27" s="20"/>
      <c r="O27" s="20"/>
      <c r="P27" s="33" t="str">
        <v>C0008</v>
      </c>
      <c r="Q27" s="34">
        <v>900</v>
      </c>
      <c r="R27" s="34">
        <v>1016</v>
      </c>
      <c r="S27" s="34">
        <v>960</v>
      </c>
      <c r="T27" s="34">
        <v>940</v>
      </c>
      <c r="U27" s="34">
        <v>1193</v>
      </c>
      <c r="V27" s="34">
        <v>5009</v>
      </c>
      <c r="W27" s="20"/>
      <c r="X27" s="20"/>
      <c r="Y27" s="20"/>
      <c r="Z27" s="20"/>
      <c r="AA27" s="20"/>
    </row>
    <row r="28" spans="1:27">
      <c r="A28" s="20"/>
      <c r="B28" s="20"/>
      <c r="C28" s="20"/>
      <c r="D28" s="20"/>
      <c r="E28" s="20"/>
      <c r="F28" s="20"/>
      <c r="G28" s="20"/>
      <c r="H28" s="20"/>
      <c r="I28" s="20"/>
      <c r="J28" s="20"/>
      <c r="K28" s="20"/>
      <c r="L28" s="20"/>
      <c r="M28" s="20"/>
      <c r="N28" s="20"/>
      <c r="O28" s="20"/>
      <c r="P28" s="33" t="str">
        <v>C0010</v>
      </c>
      <c r="Q28" s="34">
        <v>900</v>
      </c>
      <c r="R28" s="34">
        <v>1470</v>
      </c>
      <c r="S28" s="34">
        <v>1617</v>
      </c>
      <c r="T28" s="34">
        <v>1314</v>
      </c>
      <c r="U28" s="34">
        <v>941</v>
      </c>
      <c r="V28" s="34">
        <v>6242</v>
      </c>
      <c r="W28" s="20"/>
      <c r="X28" s="20"/>
      <c r="Y28" s="20"/>
      <c r="Z28" s="20"/>
      <c r="AA28" s="20"/>
    </row>
    <row r="29" spans="1:27">
      <c r="A29" s="20"/>
      <c r="B29" s="20"/>
      <c r="C29" s="20"/>
      <c r="D29" s="20"/>
      <c r="E29" s="20"/>
      <c r="F29" s="20"/>
      <c r="G29" s="20"/>
      <c r="H29" s="20"/>
      <c r="I29" s="20"/>
      <c r="J29" s="20"/>
      <c r="K29" s="20"/>
      <c r="L29" s="20"/>
      <c r="M29" s="20"/>
      <c r="N29" s="20"/>
      <c r="O29" s="20"/>
      <c r="P29" s="33" t="str">
        <v>C0013</v>
      </c>
      <c r="Q29" s="34">
        <v>1255</v>
      </c>
      <c r="R29" s="34">
        <v>516</v>
      </c>
      <c r="S29" s="34">
        <v>1874</v>
      </c>
      <c r="T29" s="34">
        <v>1863</v>
      </c>
      <c r="U29" s="34">
        <v>1722</v>
      </c>
      <c r="V29" s="34">
        <v>7230</v>
      </c>
      <c r="W29" s="20"/>
      <c r="X29" s="20"/>
      <c r="Y29" s="20"/>
      <c r="Z29" s="20"/>
      <c r="AA29" s="20"/>
    </row>
    <row r="30" spans="1:27">
      <c r="A30" s="20"/>
      <c r="B30" s="20"/>
      <c r="C30" s="20"/>
      <c r="D30" s="20"/>
      <c r="E30" s="20"/>
      <c r="F30" s="20"/>
      <c r="G30" s="20"/>
      <c r="H30" s="20"/>
      <c r="I30" s="20"/>
      <c r="J30" s="20"/>
      <c r="K30" s="20"/>
      <c r="L30" s="20"/>
      <c r="M30" s="20"/>
      <c r="N30" s="20"/>
      <c r="O30" s="20"/>
      <c r="P30" s="33" t="str">
        <v>C0015</v>
      </c>
      <c r="Q30" s="34">
        <v>1138</v>
      </c>
      <c r="R30" s="34">
        <v>1898</v>
      </c>
      <c r="S30" s="34">
        <v>1482</v>
      </c>
      <c r="T30" s="34">
        <v>846</v>
      </c>
      <c r="U30" s="34">
        <v>1154</v>
      </c>
      <c r="V30" s="34">
        <v>6518</v>
      </c>
      <c r="W30" s="20"/>
      <c r="X30" s="20"/>
      <c r="Y30" s="20"/>
      <c r="Z30" s="20"/>
      <c r="AA30" s="20"/>
    </row>
    <row r="31" spans="1:27">
      <c r="A31" s="20"/>
      <c r="B31" s="20"/>
      <c r="C31" s="20"/>
      <c r="D31" s="20"/>
      <c r="E31" s="20"/>
      <c r="F31" s="20"/>
      <c r="G31" s="20"/>
      <c r="H31" s="20"/>
      <c r="I31" s="20"/>
      <c r="J31" s="20"/>
      <c r="K31" s="20"/>
      <c r="L31" s="20"/>
      <c r="M31" s="20"/>
      <c r="N31" s="20"/>
      <c r="O31" s="20"/>
      <c r="P31" s="36" t="str">
        <v>Columbus</v>
      </c>
      <c r="Q31" s="34" t="str">
        <v/>
      </c>
      <c r="R31" s="34" t="str">
        <v/>
      </c>
      <c r="S31" s="34" t="str">
        <v/>
      </c>
      <c r="T31" s="34" t="str">
        <v/>
      </c>
      <c r="U31" s="34" t="str">
        <v/>
      </c>
      <c r="V31" s="34" t="str">
        <v/>
      </c>
      <c r="W31" s="20"/>
      <c r="X31" s="20"/>
      <c r="Y31" s="20"/>
      <c r="Z31" s="20"/>
      <c r="AA31" s="20"/>
    </row>
    <row r="32" spans="1:27">
      <c r="A32" s="20"/>
      <c r="B32" s="20"/>
      <c r="C32" s="20"/>
      <c r="D32" s="20"/>
      <c r="E32" s="20"/>
      <c r="F32" s="20"/>
      <c r="G32" s="20"/>
      <c r="H32" s="20"/>
      <c r="I32" s="20"/>
      <c r="J32" s="20"/>
      <c r="K32" s="20"/>
      <c r="L32" s="20"/>
      <c r="M32" s="20"/>
      <c r="N32" s="20"/>
      <c r="O32" s="20"/>
      <c r="P32" s="33" t="str">
        <v>C0001</v>
      </c>
      <c r="Q32" s="34">
        <v>1655</v>
      </c>
      <c r="R32" s="34">
        <v>805</v>
      </c>
      <c r="S32" s="34">
        <v>2263</v>
      </c>
      <c r="T32" s="34">
        <v>987</v>
      </c>
      <c r="U32" s="34">
        <v>1075</v>
      </c>
      <c r="V32" s="34">
        <v>6785</v>
      </c>
      <c r="W32" s="20"/>
      <c r="X32" s="20"/>
      <c r="Y32" s="20"/>
      <c r="Z32" s="20"/>
      <c r="AA32" s="20"/>
    </row>
    <row r="33" spans="1:27">
      <c r="A33" s="20"/>
      <c r="B33" s="20"/>
      <c r="C33" s="20"/>
      <c r="D33" s="20"/>
      <c r="E33" s="20"/>
      <c r="F33" s="20"/>
      <c r="G33" s="20"/>
      <c r="H33" s="20"/>
      <c r="I33" s="20"/>
      <c r="J33" s="20"/>
      <c r="K33" s="20"/>
      <c r="L33" s="20"/>
      <c r="M33" s="20"/>
      <c r="N33" s="20"/>
      <c r="O33" s="20"/>
      <c r="P33" s="33" t="str">
        <v>C0005</v>
      </c>
      <c r="Q33" s="34">
        <v>1104</v>
      </c>
      <c r="R33" s="34">
        <v>2280</v>
      </c>
      <c r="S33" s="34">
        <v>1445</v>
      </c>
      <c r="T33" s="34">
        <v>1722</v>
      </c>
      <c r="U33" s="34">
        <v>1196</v>
      </c>
      <c r="V33" s="34">
        <v>7747</v>
      </c>
      <c r="W33" s="20"/>
      <c r="X33" s="20"/>
      <c r="Y33" s="20"/>
      <c r="Z33" s="20"/>
      <c r="AA33" s="20"/>
    </row>
    <row r="34" spans="1:27">
      <c r="A34" s="20"/>
      <c r="B34" s="20"/>
      <c r="C34" s="20"/>
      <c r="D34" s="20"/>
      <c r="E34" s="20"/>
      <c r="F34" s="20"/>
      <c r="G34" s="20"/>
      <c r="H34" s="20"/>
      <c r="I34" s="20"/>
      <c r="J34" s="20"/>
      <c r="K34" s="20"/>
      <c r="L34" s="20"/>
      <c r="M34" s="37" t="str">
        <f>Pivots!H72</f>
        <v>% of calls:19%</v>
      </c>
      <c r="N34" s="37"/>
      <c r="O34" s="20"/>
      <c r="P34" s="33" t="str">
        <v>C0006</v>
      </c>
      <c r="Q34" s="34">
        <v>372</v>
      </c>
      <c r="R34" s="34">
        <v>1818</v>
      </c>
      <c r="S34" s="34">
        <v>1346</v>
      </c>
      <c r="T34" s="34">
        <v>1156</v>
      </c>
      <c r="U34" s="34">
        <v>1484</v>
      </c>
      <c r="V34" s="34">
        <v>6176</v>
      </c>
      <c r="W34" s="20"/>
      <c r="X34" s="20"/>
      <c r="Y34" s="20"/>
      <c r="Z34" s="20"/>
      <c r="AA34" s="20"/>
    </row>
    <row r="35" spans="1:27">
      <c r="A35" s="20"/>
      <c r="B35" s="20"/>
      <c r="C35" s="20"/>
      <c r="D35" s="20"/>
      <c r="E35" s="20"/>
      <c r="F35" s="20"/>
      <c r="G35" s="20"/>
      <c r="H35" s="20"/>
      <c r="I35" s="20"/>
      <c r="J35" s="20"/>
      <c r="K35" s="20"/>
      <c r="L35" s="20"/>
      <c r="M35" s="37" t="str">
        <f>Pivots!H73</f>
        <v>Call rank:4</v>
      </c>
      <c r="N35" s="37"/>
      <c r="O35" s="20"/>
      <c r="P35" s="33" t="str">
        <v>C0009</v>
      </c>
      <c r="Q35" s="34">
        <v>1415</v>
      </c>
      <c r="R35" s="34">
        <v>1271</v>
      </c>
      <c r="S35" s="34">
        <v>1214</v>
      </c>
      <c r="T35" s="34">
        <v>1135</v>
      </c>
      <c r="U35" s="34">
        <v>1566</v>
      </c>
      <c r="V35" s="34">
        <v>6601</v>
      </c>
      <c r="W35" s="20"/>
      <c r="X35" s="20"/>
      <c r="Y35" s="20"/>
      <c r="Z35" s="20"/>
      <c r="AA35" s="20"/>
    </row>
    <row r="36" spans="1:27">
      <c r="A36" s="20"/>
      <c r="B36" s="20"/>
      <c r="C36" s="20"/>
      <c r="D36" s="20"/>
      <c r="E36" s="20"/>
      <c r="F36" s="20"/>
      <c r="G36" s="20"/>
      <c r="H36" s="20"/>
      <c r="I36" s="20"/>
      <c r="J36" s="20"/>
      <c r="K36" s="20"/>
      <c r="L36" s="20"/>
      <c r="M36" s="37" t="str">
        <f>Pivots!H74</f>
        <v>Amount rank:4</v>
      </c>
      <c r="N36" s="37"/>
      <c r="O36" s="20"/>
      <c r="P36" s="33" t="str">
        <v>C0014</v>
      </c>
      <c r="Q36" s="34">
        <v>1362</v>
      </c>
      <c r="R36" s="34">
        <v>1363</v>
      </c>
      <c r="S36" s="34">
        <v>1152</v>
      </c>
      <c r="T36" s="34">
        <v>777</v>
      </c>
      <c r="U36" s="34">
        <v>750</v>
      </c>
      <c r="V36" s="34">
        <v>5404</v>
      </c>
      <c r="W36" s="20"/>
      <c r="X36" s="20"/>
      <c r="Y36" s="20"/>
      <c r="Z36" s="20"/>
      <c r="AA36" s="20"/>
    </row>
    <row r="37" spans="1:2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row>
    <row r="38" spans="1:27">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row>
    <row r="39" spans="1:27">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row>
    <row r="40" spans="1:27">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row>
    <row r="41" spans="1:27">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row>
    <row r="42" spans="1:27">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row>
    <row r="43" spans="1:27">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row>
    <row r="44" spans="1:27">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row>
    <row r="45" spans="1:27">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row>
    <row r="46" spans="1:27">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row>
    <row r="47" spans="1:2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row>
    <row r="48" spans="1:27">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row>
    <row r="49" spans="1:27">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row>
    <row r="50" spans="1:27">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row>
    <row r="51" spans="1:27">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row>
    <row r="52" spans="1:27">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row>
    <row r="53" spans="1:27">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row>
    <row r="54" spans="1:27">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row>
    <row r="55" spans="1:27">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row>
    <row r="56" spans="1:27">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row>
    <row r="57" spans="1:2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row>
    <row r="58" spans="1:27">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row>
    <row r="59" spans="1:27">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row>
    <row r="60" spans="1:27">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row>
    <row r="61" spans="1:27">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row>
    <row r="62" spans="1:27">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row>
    <row r="63" spans="1:27">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row>
    <row r="64" spans="1:27">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row>
    <row r="65" spans="1:27">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row>
    <row r="66" spans="1:27">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row>
    <row r="67" spans="1:2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row>
    <row r="68" spans="1:27">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row>
    <row r="69" spans="1:27">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row>
    <row r="70" spans="1:27">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row>
    <row r="71" spans="1:27">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row>
    <row r="72" spans="1:27">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row>
    <row r="73" spans="1:27">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row>
    <row r="74" spans="1:27">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row>
    <row r="75" spans="1:27">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row>
    <row r="76" spans="1:27">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row>
    <row r="77" spans="1:2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row>
    <row r="78" spans="1:27">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row>
    <row r="79" spans="1:27">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row>
    <row r="80" spans="1:27">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row>
    <row r="81" spans="1:27">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row>
    <row r="82" spans="1:27">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row>
    <row r="83" spans="1:27">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row>
    <row r="84" spans="1:27">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row>
    <row r="85" spans="1:27">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row>
    <row r="86" spans="1:27">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row>
    <row r="87" spans="1:2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row>
  </sheetData>
  <mergeCells count="4">
    <mergeCell ref="M34:N34"/>
    <mergeCell ref="M35:N35"/>
    <mergeCell ref="M36:N36"/>
    <mergeCell ref="C1:O1"/>
  </mergeCells>
  <conditionalFormatting sqref="Q20:U36">
    <cfRule type="dataBar" priority="3">
      <dataBar>
        <cfvo type="num" val="0"/>
        <cfvo type="formula" val="MAX($Q$20:$U$36)*2"/>
        <color theme="1" tint="0.249977111117893"/>
      </dataBar>
      <extLst>
        <ext xmlns:x14="http://schemas.microsoft.com/office/spreadsheetml/2009/9/main" uri="{B025F937-C7B1-47D3-B67F-A62EFF666E3E}">
          <x14:id>{10002BFA-E1C3-459A-A9E9-575DC712C5FE}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0002BFA-E1C3-459A-A9E9-575DC712C5FE}">
            <x14:dataBar minLength="0" maxLength="100" gradient="0">
              <x14:cfvo type="num">
                <xm:f>0</xm:f>
              </x14:cfvo>
              <x14:cfvo type="formula">
                <xm:f>MAX($Q$20:$U$36)*2</xm:f>
              </x14:cfvo>
              <x14:negativeFillColor rgb="FFFF0000"/>
              <x14:axisColor rgb="FF000000"/>
            </x14:dataBar>
          </x14:cfRule>
          <xm:sqref>Q20:U36</xm:sqref>
        </x14:conditionalFormatting>
        <x14:conditionalFormatting xmlns:xm="http://schemas.microsoft.com/office/excel/2006/main">
          <x14:cfRule type="expression" priority="4" id="{90670CC4-5D8B-461B-943D-167893B26D17}">
            <xm:f>Q$18=Pivots!$A$66</xm:f>
            <x14:dxf>
              <fill>
                <patternFill>
                  <bgColor theme="8" tint="0.59996337778862885"/>
                </patternFill>
              </fill>
              <border>
                <left style="hair">
                  <color auto="1"/>
                </left>
                <right style="hair">
                  <color auto="1"/>
                </right>
                <vertical/>
                <horizontal/>
              </border>
            </x14:dxf>
          </x14:cfRule>
          <xm:sqref>Q18:U36</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Assets</vt:lpstr>
      <vt:lpstr>Pivots</vt:lpstr>
      <vt:lpstr>Customer Center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Ankit Pathak</cp:lastModifiedBy>
  <dcterms:created xsi:type="dcterms:W3CDTF">2021-03-14T20:21:32Z</dcterms:created>
  <dcterms:modified xsi:type="dcterms:W3CDTF">2026-01-17T18:34:28Z</dcterms:modified>
</cp:coreProperties>
</file>