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3.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4.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419889d64d680359/Desktop/Excel All Project/"/>
    </mc:Choice>
  </mc:AlternateContent>
  <xr:revisionPtr revIDLastSave="0" documentId="8_{7DC9E2E8-E2E7-4E97-BCE5-AE645C175AB7}" xr6:coauthVersionLast="47" xr6:coauthVersionMax="47" xr10:uidLastSave="{00000000-0000-0000-0000-000000000000}"/>
  <bookViews>
    <workbookView xWindow="-108" yWindow="-108" windowWidth="23256" windowHeight="12456" activeTab="5" xr2:uid="{00000000-000D-0000-FFFF-FFFF00000000}"/>
  </bookViews>
  <sheets>
    <sheet name="Comboo chart" sheetId="4" r:id="rId1"/>
    <sheet name="waterfallchart" sheetId="5" r:id="rId2"/>
    <sheet name="pie chart" sheetId="6" r:id="rId3"/>
    <sheet name="map chart" sheetId="7" r:id="rId4"/>
    <sheet name="top 5" sheetId="8" r:id="rId5"/>
    <sheet name="Sheet9" sheetId="11" r:id="rId6"/>
    <sheet name="kpi" sheetId="9" r:id="rId7"/>
    <sheet name="kpi yoy" sheetId="10" r:id="rId8"/>
    <sheet name="Data" sheetId="1" r:id="rId9"/>
    <sheet name="layout" sheetId="2" r:id="rId10"/>
  </sheets>
  <definedNames>
    <definedName name="_xlchart.v1.0" hidden="1">waterfallchart!$D$4:$D$7</definedName>
    <definedName name="_xlchart.v1.1" hidden="1">waterfallchart!$E$3</definedName>
    <definedName name="_xlchart.v1.11" hidden="1">waterfallchart!$D$4:$D$7</definedName>
    <definedName name="_xlchart.v1.12" hidden="1">waterfallchart!$E$3</definedName>
    <definedName name="_xlchart.v1.13" hidden="1">waterfallchart!$E$4:$E$7</definedName>
    <definedName name="_xlchart.v1.2" hidden="1">waterfallchart!$E$4:$E$7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0"/>
  <c r="J8" i="10"/>
  <c r="K8" i="10"/>
  <c r="L8" i="10"/>
  <c r="H8" i="10"/>
  <c r="N18" i="9"/>
  <c r="E31" i="7"/>
  <c r="E13" i="7"/>
  <c r="E26" i="7"/>
  <c r="E39" i="7"/>
  <c r="E27" i="7"/>
  <c r="E9" i="7"/>
  <c r="K18" i="9"/>
  <c r="E16" i="7"/>
  <c r="E35" i="7"/>
  <c r="E47" i="7"/>
  <c r="E43" i="7"/>
  <c r="E10" i="7"/>
  <c r="E8" i="7"/>
  <c r="E21" i="7"/>
  <c r="E15" i="7"/>
  <c r="E12" i="7"/>
  <c r="E40" i="7"/>
  <c r="E29" i="7"/>
  <c r="E14" i="7"/>
  <c r="E32" i="7"/>
  <c r="E51" i="7"/>
  <c r="E4" i="7"/>
  <c r="E25" i="7"/>
  <c r="E20" i="7"/>
  <c r="E48" i="7"/>
  <c r="E37" i="7"/>
  <c r="E22" i="7"/>
  <c r="E17" i="7"/>
  <c r="E5" i="7"/>
  <c r="E19" i="7"/>
  <c r="E28" i="7"/>
  <c r="E33" i="7"/>
  <c r="E45" i="7"/>
  <c r="E30" i="7"/>
  <c r="E41" i="7"/>
  <c r="E6" i="7"/>
  <c r="E49" i="7"/>
  <c r="E7" i="7"/>
  <c r="B18" i="9"/>
  <c r="H18" i="9"/>
  <c r="E36" i="7"/>
  <c r="E18" i="7"/>
  <c r="E23" i="7"/>
  <c r="E38" i="7"/>
  <c r="E11" i="7"/>
  <c r="E52" i="7"/>
  <c r="E18" i="9"/>
  <c r="E44" i="7"/>
  <c r="E42" i="7"/>
  <c r="E24" i="7"/>
  <c r="E46" i="7"/>
  <c r="E34" i="7"/>
  <c r="E50" i="7"/>
  <c r="E4" i="5"/>
  <c r="E7" i="5"/>
  <c r="E6" i="5"/>
  <c r="E5" i="5"/>
</calcChain>
</file>

<file path=xl/sharedStrings.xml><?xml version="1.0" encoding="utf-8"?>
<sst xmlns="http://schemas.openxmlformats.org/spreadsheetml/2006/main" count="130074" uniqueCount="10955">
  <si>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</si>
  <si>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</si>
  <si>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</si>
  <si>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</si>
  <si>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</si>
  <si>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</si>
  <si>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</si>
  <si>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</si>
  <si>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</si>
  <si>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</si>
  <si>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</si>
  <si>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</si>
  <si>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</si>
  <si>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</si>
  <si>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</si>
  <si>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</si>
  <si>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</si>
  <si>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</si>
  <si>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</si>
  <si>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</si>
  <si>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</si>
  <si>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</si>
  <si>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</si>
  <si>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</si>
  <si>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</si>
  <si>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</si>
  <si>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</si>
  <si>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</si>
  <si>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</si>
  <si>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</si>
  <si>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</si>
  <si>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</si>
  <si>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</si>
  <si>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</si>
  <si>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</si>
  <si>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</si>
  <si>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</si>
  <si>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</si>
  <si>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</si>
  <si>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</si>
  <si>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</si>
  <si>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</si>
  <si>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</si>
  <si>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</si>
  <si>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</si>
  <si>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</si>
  <si>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</si>
  <si>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</si>
  <si>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</si>
  <si>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</si>
  <si>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</si>
  <si>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</si>
  <si>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</si>
  <si>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</si>
  <si>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</si>
  <si>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</si>
  <si>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</si>
  <si>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</si>
  <si>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</si>
  <si>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</si>
  <si>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</si>
  <si>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</si>
  <si>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</si>
  <si>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</si>
  <si>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</si>
  <si>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</si>
  <si>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</si>
  <si>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</si>
  <si>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</si>
  <si>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</si>
  <si>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</si>
  <si>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</si>
  <si>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</si>
  <si>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</si>
  <si>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</si>
  <si>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</si>
  <si>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</si>
  <si>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</si>
  <si>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</si>
  <si>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</si>
  <si>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</si>
  <si>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</si>
  <si>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</si>
  <si>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</si>
  <si>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</si>
  <si>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</si>
  <si>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</si>
  <si>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</si>
  <si>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</si>
  <si>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</si>
  <si>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</si>
  <si>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</si>
  <si>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</si>
  <si>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</si>
  <si>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</si>
  <si>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</si>
  <si>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</si>
  <si>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</si>
  <si>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</si>
  <si>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</si>
  <si>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</si>
  <si>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</si>
  <si>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</si>
  <si>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</si>
  <si>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</si>
  <si>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</si>
  <si>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</si>
  <si>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</si>
  <si>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</si>
  <si>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</si>
  <si>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</si>
  <si>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</si>
  <si>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</si>
  <si>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</si>
  <si>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</si>
  <si>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</si>
  <si>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</si>
  <si>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</si>
  <si>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</si>
  <si>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</si>
  <si>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</si>
  <si>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</si>
  <si>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</si>
  <si>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</si>
  <si>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</si>
  <si>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</si>
  <si>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</si>
  <si>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</si>
  <si>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</si>
  <si>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</si>
  <si>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</si>
  <si>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</si>
  <si>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</si>
  <si>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</si>
  <si>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</si>
  <si>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</si>
  <si>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</si>
  <si>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</si>
  <si>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</si>
  <si>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</si>
  <si>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</si>
  <si>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</si>
  <si>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</si>
  <si>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</si>
  <si>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</si>
  <si>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</si>
  <si>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</si>
  <si>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</si>
  <si>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</si>
  <si>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</si>
  <si>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</si>
  <si>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</si>
  <si>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</si>
  <si>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</si>
  <si>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</si>
  <si>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</si>
  <si>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</si>
  <si>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</si>
  <si>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</si>
  <si>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</si>
  <si>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</si>
  <si>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</si>
  <si>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</si>
  <si>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</si>
  <si>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</si>
  <si>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</si>
  <si>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</si>
  <si>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</si>
  <si>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</si>
  <si>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</si>
  <si>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</si>
  <si>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</si>
  <si>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</si>
  <si>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</si>
  <si>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</si>
  <si>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</si>
  <si>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</si>
  <si>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</si>
  <si>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</si>
  <si>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</si>
  <si>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</si>
  <si>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</si>
  <si>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</si>
  <si>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</si>
  <si>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</si>
  <si>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</si>
  <si>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</si>
  <si>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</si>
  <si>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</si>
  <si>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</si>
  <si>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</si>
  <si>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</si>
  <si>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</si>
  <si>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</si>
  <si>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</si>
  <si>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</si>
  <si>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</si>
  <si>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</si>
  <si>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</si>
  <si>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</si>
  <si>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</si>
  <si>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</si>
  <si>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</si>
  <si>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</si>
  <si>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</si>
  <si>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</si>
  <si>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</si>
  <si>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</si>
  <si>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</si>
  <si>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</si>
  <si>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</si>
  <si>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</si>
  <si>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</si>
  <si>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</si>
  <si>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</si>
  <si>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</si>
  <si>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</si>
  <si>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</si>
  <si>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</si>
  <si>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</si>
  <si>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</si>
  <si>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</si>
  <si>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</si>
  <si>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</si>
  <si>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</si>
  <si>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</si>
  <si>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</si>
  <si>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</si>
  <si>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</si>
  <si>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</si>
  <si>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</si>
  <si>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</si>
  <si>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</si>
  <si>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</si>
  <si>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</si>
  <si>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</si>
  <si>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</si>
  <si>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</si>
  <si>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</si>
  <si>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</si>
  <si>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</si>
  <si>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</si>
  <si>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</si>
  <si>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</si>
  <si>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</si>
  <si>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</si>
  <si>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</si>
  <si>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</si>
  <si>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</si>
  <si>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</si>
  <si>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</si>
  <si>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</si>
  <si>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</si>
  <si>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</si>
  <si>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</si>
  <si>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</si>
  <si>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</si>
  <si>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</si>
  <si>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</si>
  <si>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</si>
  <si>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</si>
  <si>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</si>
  <si>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</si>
  <si>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</si>
  <si>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</si>
  <si>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</si>
  <si>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</si>
  <si>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</si>
  <si>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</si>
  <si>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</si>
  <si>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</si>
  <si>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</si>
  <si>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</si>
  <si>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</si>
  <si>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</si>
  <si>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</si>
  <si>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</si>
  <si>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</si>
  <si>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</si>
  <si>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</si>
  <si>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</si>
  <si>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</si>
  <si>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</si>
  <si>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</si>
  <si>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</si>
  <si>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</si>
  <si>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</si>
  <si>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</si>
  <si>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</si>
  <si>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</si>
  <si>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</si>
  <si>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</si>
  <si>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</si>
  <si>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</si>
  <si>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</si>
  <si>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</si>
  <si>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</si>
  <si>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</si>
  <si>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</si>
  <si>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</si>
  <si>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</si>
  <si>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</si>
  <si>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</si>
  <si>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</si>
  <si>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</si>
  <si>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</si>
  <si>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</si>
  <si>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</si>
  <si>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</si>
  <si>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</si>
  <si>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</si>
  <si>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</si>
  <si>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</si>
  <si>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</si>
  <si>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</si>
  <si>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</si>
  <si>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</si>
  <si>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</si>
  <si>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</si>
  <si>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</si>
  <si>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</si>
  <si>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</si>
  <si>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</si>
  <si>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</si>
  <si>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</si>
  <si>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</si>
  <si>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</si>
  <si>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</si>
  <si>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</si>
  <si>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</si>
  <si>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</si>
  <si>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</si>
  <si>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</si>
  <si>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</si>
  <si>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</si>
  <si>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</si>
  <si>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</si>
  <si>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</si>
  <si>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</si>
  <si>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</si>
  <si>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</si>
  <si>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</si>
  <si>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</si>
  <si>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</si>
  <si>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</si>
  <si>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</si>
  <si>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</si>
  <si>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</si>
  <si>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</si>
  <si>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</si>
  <si>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</si>
  <si>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</si>
  <si>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</si>
  <si>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</si>
  <si>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</si>
  <si>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</si>
  <si>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</si>
  <si>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</si>
  <si>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</si>
  <si>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</si>
  <si>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</si>
  <si>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</si>
  <si>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</si>
  <si>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</si>
  <si>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</si>
  <si>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</si>
  <si>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</si>
  <si>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</si>
  <si>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</si>
  <si>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</si>
  <si>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</si>
  <si>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</si>
  <si>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</si>
  <si>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</si>
  <si>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</si>
  <si>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</si>
  <si>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</si>
  <si>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</si>
  <si>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</si>
  <si>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</si>
  <si>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</si>
  <si>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</si>
  <si>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</si>
  <si>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</si>
  <si>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</si>
  <si>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</si>
  <si>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</si>
  <si>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</si>
  <si>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</si>
  <si>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</si>
  <si>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</si>
  <si>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</si>
  <si>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</si>
  <si>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</si>
  <si>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</si>
  <si>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</si>
  <si>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</si>
  <si>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</si>
  <si>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</si>
  <si>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</si>
  <si>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</si>
  <si>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</si>
  <si>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</si>
  <si>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</si>
  <si>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</si>
  <si>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</si>
  <si>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</si>
  <si>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</si>
  <si>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</si>
  <si>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</si>
  <si>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</si>
  <si>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</si>
  <si>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</si>
  <si>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</si>
  <si>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</si>
  <si>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</si>
  <si>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</si>
  <si>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</si>
  <si>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</si>
  <si>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</si>
  <si>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</si>
  <si>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</si>
  <si>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</si>
  <si>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</si>
  <si>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</si>
  <si>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</si>
  <si>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</si>
  <si>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</si>
  <si>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</si>
  <si>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</si>
  <si>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</si>
  <si>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</si>
  <si>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</si>
  <si>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</si>
  <si>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</si>
  <si>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</si>
  <si>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</si>
  <si>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</si>
  <si>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</si>
  <si>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</si>
  <si>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</si>
  <si>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</si>
  <si>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</si>
  <si>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</si>
  <si>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</si>
  <si>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</si>
  <si>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</si>
  <si>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</si>
  <si>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</si>
  <si>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</si>
  <si>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</si>
  <si>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</si>
  <si>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</si>
  <si>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</si>
  <si>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</si>
  <si>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</si>
  <si>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</si>
  <si>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</si>
  <si>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</si>
  <si>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</si>
  <si>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</si>
  <si>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</si>
  <si>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</si>
  <si>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</si>
  <si>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</si>
  <si>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</si>
  <si>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</si>
  <si>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</si>
  <si>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</si>
  <si>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</si>
  <si>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</si>
  <si>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</si>
  <si>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</si>
  <si>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</si>
  <si>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</si>
  <si>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</si>
  <si>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</si>
  <si>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</si>
  <si>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</si>
  <si>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</si>
  <si>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</si>
  <si>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</si>
  <si>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</si>
  <si>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</si>
  <si>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</si>
  <si>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</si>
  <si>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</si>
  <si>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</si>
  <si>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</si>
  <si>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</si>
  <si>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</si>
  <si>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</si>
  <si>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</si>
  <si>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</si>
  <si>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</si>
  <si>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</si>
  <si>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</si>
  <si>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</si>
  <si>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</si>
  <si>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</si>
  <si>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</si>
  <si>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</si>
  <si>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</si>
  <si>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</si>
  <si>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</si>
  <si>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</si>
  <si>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</si>
  <si>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</si>
  <si>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</si>
  <si>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</si>
  <si>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</si>
  <si>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</si>
  <si>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</si>
  <si>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</si>
  <si>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</si>
  <si>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</si>
  <si>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</si>
  <si>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</si>
  <si>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</si>
  <si>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</si>
  <si>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</si>
  <si>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</si>
  <si>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</si>
  <si>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</si>
  <si>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</si>
  <si>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</si>
  <si>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</si>
  <si>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</si>
  <si>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</si>
  <si>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</si>
  <si>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</si>
  <si>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</si>
  <si>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</si>
  <si>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</si>
  <si>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</si>
  <si>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</si>
  <si>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</si>
  <si>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</si>
  <si>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</si>
  <si>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</si>
  <si>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</si>
  <si>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</si>
  <si>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</si>
  <si>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</si>
  <si>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</si>
  <si>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</si>
  <si>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</si>
  <si>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</si>
  <si>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</si>
  <si>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</si>
  <si>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</si>
  <si>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</si>
  <si>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</si>
  <si>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</si>
  <si>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</si>
  <si>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</si>
  <si>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</si>
  <si>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</si>
  <si>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</si>
  <si>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</si>
  <si>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</si>
  <si>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</si>
  <si>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</si>
  <si>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</si>
  <si>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</si>
  <si>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</si>
  <si>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</si>
  <si>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</si>
  <si>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</si>
  <si>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</si>
  <si>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</si>
  <si>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</si>
  <si>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</si>
  <si>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</si>
  <si>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</si>
  <si>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</si>
  <si>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</si>
  <si>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</si>
  <si>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</si>
  <si>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</si>
  <si>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</si>
  <si>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</si>
  <si>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</si>
  <si>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</si>
  <si>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</si>
  <si>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</si>
  <si>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</si>
  <si>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</si>
  <si>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</si>
  <si>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</si>
  <si>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</si>
  <si>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</si>
  <si>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</si>
  <si>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</si>
  <si>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</si>
  <si>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</si>
  <si>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</si>
  <si>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</si>
  <si>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</si>
  <si>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</si>
  <si>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</si>
  <si>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</si>
  <si>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</si>
  <si>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</si>
  <si>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</si>
  <si>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</si>
  <si>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</si>
  <si>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</si>
  <si>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</si>
  <si>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</si>
  <si>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</si>
  <si>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</si>
  <si>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</si>
  <si>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</si>
  <si>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</si>
  <si>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</si>
  <si>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</si>
  <si>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</si>
  <si>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</si>
  <si>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</si>
  <si>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</si>
  <si>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</si>
  <si>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</si>
  <si>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</si>
  <si>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</si>
  <si>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</si>
  <si>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</si>
  <si>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</si>
  <si>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</si>
  <si>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</si>
  <si>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</si>
  <si>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</si>
  <si>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</si>
  <si>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</si>
  <si>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</si>
  <si>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</si>
  <si>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</si>
  <si>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</si>
  <si>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</si>
  <si>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</si>
  <si>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</si>
  <si>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</si>
  <si>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</si>
  <si>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</si>
  <si>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</si>
  <si>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</si>
  <si>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</si>
  <si>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</si>
  <si>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</si>
  <si>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</si>
  <si>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</si>
  <si>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</si>
  <si>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</si>
  <si>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</si>
  <si>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</si>
  <si>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</si>
  <si>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</si>
  <si>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</si>
  <si>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</si>
  <si>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</si>
  <si>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</si>
  <si>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</si>
  <si>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</si>
  <si>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</si>
  <si>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</si>
  <si>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</si>
  <si>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</si>
  <si>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</si>
  <si>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</si>
  <si>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</si>
  <si>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</si>
  <si>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</si>
  <si>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</si>
  <si>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</si>
  <si>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</si>
  <si>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</si>
  <si>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</si>
  <si>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</si>
  <si>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</si>
  <si>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</si>
  <si>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</si>
  <si>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</si>
  <si>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</si>
  <si>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</si>
  <si>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</si>
  <si>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</si>
  <si>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</si>
  <si>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</si>
  <si>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</si>
  <si>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</si>
  <si>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</si>
  <si>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</si>
  <si>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</si>
  <si>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</si>
  <si>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</si>
  <si>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</si>
  <si>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</si>
  <si>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</si>
  <si>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</si>
  <si>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</si>
  <si>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</si>
  <si>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</si>
  <si>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</si>
  <si>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</si>
  <si>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</si>
  <si>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</si>
  <si>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</si>
  <si>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</si>
  <si>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</si>
  <si>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</si>
  <si>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</si>
  <si>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</si>
  <si>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</si>
  <si>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</si>
  <si>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</si>
  <si>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</si>
  <si>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</si>
  <si>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</si>
  <si>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</si>
  <si>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</si>
  <si>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</si>
  <si>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</si>
  <si>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</si>
  <si>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</si>
  <si>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</si>
  <si>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</si>
  <si>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</si>
  <si>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</si>
  <si>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</si>
  <si>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</si>
  <si>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</si>
  <si>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</si>
  <si>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</si>
  <si>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</si>
  <si>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</si>
  <si>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</si>
  <si>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</si>
  <si>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</si>
  <si>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</si>
  <si>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</si>
  <si>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</si>
  <si>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</si>
  <si>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</si>
  <si>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</si>
  <si>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</si>
  <si>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</si>
  <si>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</si>
  <si>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</si>
  <si>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</si>
  <si>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</si>
  <si>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</si>
  <si>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</si>
  <si>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</si>
  <si>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</si>
  <si>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</si>
  <si>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</si>
  <si>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</si>
  <si>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</si>
  <si>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</si>
  <si>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</si>
  <si>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</si>
  <si>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</si>
  <si>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</si>
  <si>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</si>
  <si>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</si>
  <si>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</si>
  <si>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</si>
  <si>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</si>
  <si>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</si>
  <si>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</si>
  <si>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</si>
  <si>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</si>
  <si>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</si>
  <si>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</si>
  <si>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</si>
  <si>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</si>
  <si>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</si>
  <si>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</si>
  <si>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</si>
  <si>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</si>
  <si>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</si>
  <si>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</si>
  <si>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</si>
  <si>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</si>
  <si>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</si>
  <si>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</si>
  <si>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</si>
  <si>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</si>
  <si>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</si>
  <si>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</si>
  <si>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</si>
  <si>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</si>
  <si>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</si>
  <si>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</si>
  <si>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</si>
  <si>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</si>
  <si>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</si>
  <si>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</si>
  <si>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</si>
  <si>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</si>
  <si>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</si>
  <si>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</si>
  <si>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</si>
  <si>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</si>
  <si>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</si>
  <si>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</si>
  <si>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</si>
  <si>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</si>
  <si>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</si>
  <si>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</si>
  <si>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</si>
  <si>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</si>
  <si>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</si>
  <si>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</si>
  <si>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</si>
  <si>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</si>
  <si>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</si>
  <si>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</si>
  <si>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</si>
  <si>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</si>
  <si>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</si>
  <si>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</si>
  <si>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</si>
  <si>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</si>
  <si>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</si>
  <si>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</si>
  <si>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</si>
  <si>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</si>
  <si>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</si>
  <si>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</si>
  <si>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</si>
  <si>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</si>
  <si>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</si>
  <si>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</si>
  <si>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</si>
  <si>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</si>
  <si>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</si>
  <si>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</si>
  <si>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</si>
  <si>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</si>
  <si>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</si>
  <si>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</si>
  <si>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</si>
  <si>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</si>
  <si>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</si>
  <si>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</si>
  <si>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</si>
  <si>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</si>
  <si>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</si>
  <si>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</si>
  <si>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</si>
  <si>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</si>
  <si>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</si>
  <si>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</si>
  <si>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</si>
  <si>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</si>
  <si>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</si>
  <si>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</si>
  <si>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</si>
  <si>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</si>
  <si>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</si>
  <si>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</si>
  <si>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</si>
  <si>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</si>
  <si>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</si>
  <si>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</si>
  <si>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</si>
  <si>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</si>
  <si>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</si>
  <si>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</si>
  <si>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</si>
  <si>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</si>
  <si>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</si>
  <si>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</si>
  <si>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</si>
  <si>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</si>
  <si>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</si>
  <si>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</si>
  <si>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</si>
  <si>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</si>
  <si>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</si>
  <si>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</si>
  <si>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</si>
  <si>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</si>
  <si>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</si>
  <si>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</si>
  <si>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</si>
  <si>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</si>
  <si>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</si>
  <si>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</si>
  <si>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</si>
  <si>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</si>
  <si>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</si>
  <si>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</si>
  <si>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</si>
  <si>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</si>
  <si>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</si>
  <si>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</si>
  <si>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</si>
  <si>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</si>
  <si>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</si>
  <si>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</si>
  <si>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</si>
  <si>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</si>
  <si>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</si>
  <si>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</si>
  <si>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</si>
  <si>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</si>
  <si>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</si>
  <si>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</si>
  <si>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</si>
  <si>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</si>
  <si>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</si>
  <si>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</si>
  <si>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</si>
  <si>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</si>
  <si>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</si>
  <si>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</si>
  <si>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</si>
  <si>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</si>
  <si>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</si>
  <si>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</si>
  <si>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</si>
  <si>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</si>
  <si>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</si>
  <si>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</si>
  <si>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</si>
  <si>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</si>
  <si>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</si>
  <si>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</si>
  <si>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</si>
  <si>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</si>
  <si>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</si>
  <si>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</si>
  <si>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</si>
  <si>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</si>
  <si>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</si>
  <si>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</si>
  <si>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</si>
  <si>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</si>
  <si>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</si>
  <si>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</si>
  <si>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</si>
  <si>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</si>
  <si>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</si>
  <si>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</si>
  <si>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</si>
  <si>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</si>
  <si>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</si>
  <si>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</si>
  <si>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</si>
  <si>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</si>
  <si>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</si>
  <si>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</si>
  <si>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</si>
  <si>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</si>
  <si>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</si>
  <si>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</si>
  <si>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</si>
  <si>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</si>
  <si>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</si>
  <si>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</si>
  <si>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</si>
  <si>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</si>
  <si>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</si>
  <si>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</si>
  <si>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</si>
  <si>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</si>
  <si>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</si>
  <si>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</si>
  <si>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</si>
  <si>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</si>
  <si>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</si>
  <si>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</si>
  <si>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</si>
  <si>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</si>
  <si>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</si>
  <si>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</si>
  <si>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</si>
  <si>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</si>
  <si>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</si>
  <si>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</si>
  <si>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</si>
  <si>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</si>
  <si>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</si>
  <si>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</si>
  <si>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</si>
  <si>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</si>
  <si>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</si>
  <si>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</si>
  <si>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</si>
  <si>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</si>
  <si>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</si>
  <si>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</si>
  <si>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</si>
  <si>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</si>
  <si>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</si>
  <si>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</si>
  <si>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</si>
  <si>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</si>
  <si>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</si>
  <si>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</si>
  <si>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</si>
  <si>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</si>
  <si>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</si>
  <si>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</si>
  <si>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</si>
  <si>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</si>
  <si>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</si>
  <si>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</si>
  <si>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</si>
  <si>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</si>
  <si>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</si>
  <si>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</si>
  <si>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</si>
  <si>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</si>
  <si>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</si>
  <si>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</si>
  <si>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</si>
  <si>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</si>
  <si>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</si>
  <si>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</si>
  <si>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</si>
  <si>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</si>
  <si>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</si>
  <si>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</si>
  <si>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</si>
  <si>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</si>
  <si>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</si>
  <si>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</si>
  <si>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</si>
  <si>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</si>
  <si>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</si>
  <si>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</si>
  <si>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</si>
  <si>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</si>
  <si>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</si>
  <si>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</si>
  <si>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</si>
  <si>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</si>
  <si>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</si>
  <si>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</si>
  <si>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</si>
  <si>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</si>
  <si>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</si>
  <si>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</si>
  <si>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</si>
  <si>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</si>
  <si>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</si>
  <si>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</si>
  <si>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</si>
  <si>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</si>
  <si>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</si>
  <si>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</si>
  <si>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</si>
  <si>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</si>
  <si>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</si>
  <si>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</si>
  <si>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</si>
  <si>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</si>
  <si>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</si>
  <si>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</si>
  <si>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</si>
  <si>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</si>
  <si>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</si>
  <si>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</si>
  <si>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</si>
  <si>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</si>
  <si>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</si>
  <si>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</si>
  <si>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</si>
  <si>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</si>
  <si>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</si>
  <si>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</si>
  <si>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</si>
  <si>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</si>
  <si>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</si>
  <si>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</si>
  <si>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</si>
  <si>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</si>
  <si>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</si>
  <si>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</si>
  <si>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</si>
  <si>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</si>
  <si>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</si>
  <si>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</si>
  <si>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</si>
  <si>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</si>
  <si>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</si>
  <si>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</si>
  <si>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</si>
  <si>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</si>
  <si>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</si>
  <si>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</si>
  <si>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</si>
  <si>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</si>
  <si>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</si>
  <si>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</si>
  <si>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</si>
  <si>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</si>
  <si>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</si>
  <si>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</si>
  <si>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</si>
  <si>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</si>
  <si>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</si>
  <si>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</si>
  <si>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</si>
  <si>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</si>
  <si>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</si>
  <si>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</si>
  <si>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</si>
  <si>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</si>
  <si>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</si>
  <si>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</si>
  <si>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</si>
  <si>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</si>
  <si>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</si>
  <si>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</si>
  <si>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</si>
  <si>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</si>
  <si>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</si>
  <si>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</si>
  <si>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</si>
  <si>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</si>
  <si>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</si>
  <si>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</si>
  <si>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</si>
  <si>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</si>
  <si>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</si>
  <si>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</si>
  <si>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</si>
  <si>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</si>
  <si>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</si>
  <si>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</si>
  <si>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</si>
  <si>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</si>
  <si>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</si>
  <si>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</si>
  <si>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</si>
  <si>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</si>
  <si>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</si>
  <si>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</si>
  <si>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</si>
  <si>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</si>
  <si>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</si>
  <si>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</si>
  <si>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</si>
  <si>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</si>
  <si>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</si>
  <si>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</si>
  <si>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</si>
  <si>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</si>
  <si>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</si>
  <si>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</si>
  <si>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</si>
  <si>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</si>
  <si>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</si>
  <si>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</si>
  <si>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</si>
  <si>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</si>
  <si>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</si>
  <si>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</si>
  <si>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</si>
  <si>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</si>
  <si>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</si>
  <si>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</si>
  <si>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</si>
  <si>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</si>
  <si>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</si>
  <si>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</si>
  <si>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</si>
  <si>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</si>
  <si>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</si>
  <si>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</si>
  <si>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</si>
  <si>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</si>
  <si>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</si>
  <si>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</si>
  <si>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</si>
  <si>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</si>
  <si>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</si>
  <si>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</si>
  <si>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</si>
  <si>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</si>
  <si>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</si>
  <si>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</si>
  <si>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</si>
  <si>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</si>
  <si>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</si>
  <si>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</si>
  <si>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</si>
  <si>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</si>
  <si>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</si>
  <si>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</si>
  <si>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</si>
  <si>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</si>
  <si>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</si>
  <si>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</si>
  <si>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</si>
  <si>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</si>
  <si>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</si>
  <si>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</si>
  <si>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</si>
  <si>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</si>
  <si>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</si>
  <si>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</si>
  <si>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</si>
  <si>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</si>
  <si>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</si>
  <si>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</si>
  <si>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</si>
  <si>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</si>
  <si>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</si>
  <si>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</si>
  <si>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</si>
  <si>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</si>
  <si>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</si>
  <si>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</si>
  <si>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</si>
  <si>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</si>
  <si>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</si>
  <si>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</si>
  <si>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</si>
  <si>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</si>
  <si>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</si>
  <si>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</si>
  <si>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</si>
  <si>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</si>
  <si>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</si>
  <si>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</si>
  <si>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</si>
  <si>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</si>
  <si>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</si>
  <si>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</si>
  <si>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</si>
  <si>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</si>
  <si>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</si>
  <si>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</si>
  <si>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</si>
  <si>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</si>
  <si>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</si>
  <si>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</si>
  <si>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</si>
  <si>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</si>
  <si>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</si>
  <si>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</si>
  <si>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</si>
  <si>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</si>
  <si>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</si>
  <si>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</si>
  <si>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</si>
  <si>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</si>
  <si>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</si>
  <si>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</si>
  <si>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</si>
  <si>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</si>
  <si>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</si>
  <si>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</si>
  <si>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</si>
  <si>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</si>
  <si>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</si>
  <si>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</si>
  <si>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</si>
  <si>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</si>
  <si>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</si>
  <si>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</si>
  <si>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</si>
  <si>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</si>
  <si>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</si>
  <si>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</si>
  <si>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</si>
  <si>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</si>
  <si>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</si>
  <si>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</si>
  <si>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</si>
  <si>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</si>
  <si>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</si>
  <si>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</si>
  <si>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</si>
  <si>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</si>
  <si>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</si>
  <si>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</si>
  <si>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</si>
  <si>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</si>
  <si>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</si>
  <si>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</si>
  <si>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</si>
  <si>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</si>
  <si>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</si>
  <si>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</si>
  <si>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</si>
  <si>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</si>
  <si>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</si>
  <si>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</si>
  <si>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</si>
  <si>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</si>
  <si>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</si>
  <si>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</si>
  <si>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</si>
  <si>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</si>
  <si>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</si>
  <si>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</si>
  <si>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</si>
  <si>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</si>
  <si>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</si>
  <si>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</si>
  <si>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</si>
  <si>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</si>
  <si>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</si>
  <si>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</si>
  <si>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</si>
  <si>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</si>
  <si>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</si>
  <si>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</si>
  <si>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</si>
  <si>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</si>
  <si>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</si>
  <si>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</si>
  <si>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</si>
  <si>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</si>
  <si>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</si>
  <si>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</si>
  <si>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</si>
  <si>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</si>
  <si>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</si>
  <si>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</si>
  <si>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</si>
  <si>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</si>
  <si>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</si>
  <si>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</si>
  <si>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</si>
  <si>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</si>
  <si>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</si>
  <si>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</si>
  <si>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</si>
  <si>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</si>
  <si>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</si>
  <si>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</si>
  <si>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</si>
  <si>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</si>
  <si>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</si>
  <si>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</si>
  <si>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</si>
  <si>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</si>
  <si>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</si>
  <si>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</si>
  <si>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</si>
  <si>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</si>
  <si>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</si>
  <si>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</si>
  <si>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</si>
  <si>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</si>
  <si>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</si>
  <si>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</si>
  <si>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</si>
  <si>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</si>
  <si>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</si>
  <si>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</si>
  <si>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</si>
  <si>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</si>
  <si>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</si>
  <si>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</si>
  <si>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</si>
  <si>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</si>
  <si>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</si>
  <si>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</si>
  <si>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</si>
  <si>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</si>
  <si>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</si>
  <si>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</si>
  <si>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</si>
  <si>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</si>
  <si>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</si>
  <si>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</si>
  <si>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</si>
  <si>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</si>
  <si>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</si>
  <si>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</si>
  <si>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</si>
  <si>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</si>
  <si>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</si>
  <si>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</si>
  <si>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</si>
  <si>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</si>
  <si>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</si>
  <si>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</si>
  <si>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</si>
  <si>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</si>
  <si>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</si>
  <si>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</si>
  <si>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</si>
  <si>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</si>
  <si>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</si>
  <si>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</si>
  <si>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</si>
  <si>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</si>
  <si>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</si>
  <si>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</si>
  <si>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</si>
  <si>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</si>
  <si>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</si>
  <si>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</si>
  <si>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</si>
  <si>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</si>
  <si>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</si>
  <si>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</si>
  <si>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</si>
  <si>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</si>
  <si>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</si>
  <si>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</si>
  <si>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</si>
  <si>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</si>
  <si>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</si>
  <si>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</si>
  <si>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</si>
  <si>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</si>
  <si>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</si>
  <si>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</si>
  <si>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</si>
  <si>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</si>
  <si>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</si>
  <si>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</si>
  <si>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</si>
  <si>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</si>
  <si>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</si>
  <si>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</si>
  <si>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</si>
  <si>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</si>
  <si>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</si>
  <si>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</si>
  <si>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</si>
  <si>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</si>
  <si>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</si>
  <si>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</si>
  <si>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</si>
  <si>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</si>
  <si>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</si>
  <si>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</si>
  <si>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</si>
  <si>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</si>
  <si>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</si>
  <si>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</si>
  <si>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</si>
  <si>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</si>
  <si>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</si>
  <si>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</si>
  <si>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</si>
  <si>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</si>
  <si>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</si>
  <si>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</si>
  <si>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</si>
  <si>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</si>
  <si>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</si>
  <si>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</si>
  <si>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</si>
  <si>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</si>
  <si>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</si>
  <si>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</si>
  <si>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</si>
  <si>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</si>
  <si>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</si>
  <si>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</si>
  <si>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</si>
  <si>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</si>
  <si>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</si>
  <si>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</si>
  <si>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</si>
  <si>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</si>
  <si>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</si>
  <si>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</si>
  <si>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</si>
  <si>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</si>
  <si>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</si>
  <si>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</si>
  <si>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</si>
  <si>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</si>
  <si>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</si>
  <si>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</si>
  <si>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</si>
  <si>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</si>
  <si>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</si>
  <si>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</si>
  <si>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</si>
  <si>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</si>
  <si>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</si>
  <si>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</si>
  <si>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</si>
  <si>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</si>
  <si>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</si>
  <si>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</si>
  <si>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</si>
  <si>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</si>
  <si>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</si>
  <si>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</si>
  <si>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</si>
  <si>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</si>
  <si>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</si>
  <si>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</si>
  <si>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</si>
  <si>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</si>
  <si>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</si>
  <si>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</si>
  <si>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</si>
  <si>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</si>
  <si>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</si>
  <si>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</si>
  <si>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</si>
  <si>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</si>
  <si>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</si>
  <si>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</si>
  <si>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</si>
  <si>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</si>
  <si>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</si>
  <si>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</si>
  <si>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</si>
  <si>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</si>
  <si>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</si>
  <si>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</si>
  <si>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</si>
  <si>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</si>
  <si>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</si>
  <si>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</si>
  <si>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</si>
  <si>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</si>
  <si>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</si>
  <si>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</si>
  <si>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</si>
  <si>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</si>
  <si>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</si>
  <si>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</si>
  <si>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</si>
  <si>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</si>
  <si>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</si>
  <si>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</si>
  <si>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</si>
  <si>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</si>
  <si>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</si>
  <si>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</si>
  <si>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</si>
  <si>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</si>
  <si>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</si>
  <si>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</si>
  <si>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</si>
  <si>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</si>
  <si>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</si>
  <si>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</si>
  <si>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</si>
  <si>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</si>
  <si>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</si>
  <si>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</si>
  <si>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</si>
  <si>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</si>
  <si>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</si>
  <si>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</si>
  <si>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</si>
  <si>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</si>
  <si>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</si>
  <si>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</si>
  <si>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</si>
  <si>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</si>
  <si>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</si>
  <si>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</si>
  <si>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</si>
  <si>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</si>
  <si>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</si>
  <si>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</si>
  <si>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</si>
  <si>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</si>
  <si>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</si>
  <si>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</si>
  <si>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</si>
  <si>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</si>
  <si>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</si>
  <si>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</si>
  <si>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</si>
  <si>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</si>
  <si>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</si>
  <si>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</si>
  <si>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</si>
  <si>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</si>
  <si>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</si>
  <si>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</si>
  <si>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</si>
  <si>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</si>
  <si>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</si>
  <si>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</si>
  <si>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</si>
  <si>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</si>
  <si>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</si>
  <si>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</si>
  <si>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</si>
  <si>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</si>
  <si>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</si>
  <si>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</si>
  <si>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</si>
  <si>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</si>
  <si>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</si>
  <si>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</si>
  <si>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</si>
  <si>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</si>
  <si>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</si>
  <si>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</si>
  <si>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</si>
  <si>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</si>
  <si>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</si>
  <si>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</si>
  <si>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</si>
  <si>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</si>
  <si>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</si>
  <si>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</si>
  <si>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</si>
  <si>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</si>
  <si>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</si>
  <si>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</si>
  <si>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</si>
  <si>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</si>
  <si>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</si>
  <si>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</si>
  <si>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</si>
  <si>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</si>
  <si>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</si>
  <si>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</si>
  <si>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</si>
  <si>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</si>
  <si>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</si>
  <si>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</si>
  <si>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</si>
  <si>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</si>
  <si>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</si>
  <si>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</si>
  <si>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</si>
  <si>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</si>
  <si>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</si>
  <si>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</si>
  <si>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</si>
  <si>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</si>
  <si>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</si>
  <si>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</si>
  <si>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</si>
  <si>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</si>
  <si>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</si>
  <si>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</si>
  <si>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</si>
  <si>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</si>
  <si>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</si>
  <si>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</si>
  <si>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</si>
  <si>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</si>
  <si>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</si>
  <si>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</si>
  <si>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</si>
  <si>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</si>
  <si>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</si>
  <si>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</si>
  <si>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</si>
  <si>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</si>
  <si>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</si>
  <si>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</si>
  <si>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</si>
  <si>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</si>
  <si>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</si>
  <si>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</si>
  <si>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</si>
  <si>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</si>
  <si>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</si>
  <si>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</si>
  <si>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</si>
  <si>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</si>
  <si>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</si>
  <si>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</si>
  <si>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</si>
  <si>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</si>
  <si>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</si>
  <si>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</si>
  <si>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</si>
  <si>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</si>
  <si>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</si>
  <si>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</si>
  <si>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</si>
  <si>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</si>
  <si>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</si>
  <si>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</si>
  <si>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</si>
  <si>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</si>
  <si>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</si>
  <si>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</si>
  <si>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</si>
  <si>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</si>
  <si>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</si>
  <si>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</si>
  <si>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</si>
  <si>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</si>
  <si>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</si>
  <si>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</si>
  <si>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</si>
  <si>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</si>
  <si>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</si>
  <si>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</si>
  <si>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</si>
  <si>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</si>
  <si>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</si>
  <si>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</si>
  <si>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</si>
  <si>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</si>
  <si>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</si>
  <si>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</si>
  <si>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</si>
  <si>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</si>
  <si>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</si>
  <si>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</si>
  <si>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</si>
  <si>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</si>
  <si>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</si>
  <si>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</si>
  <si>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</si>
  <si>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</si>
  <si>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</si>
  <si>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</si>
  <si>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</si>
  <si>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</si>
  <si>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</si>
  <si>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</si>
  <si>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</si>
  <si>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</si>
  <si>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</si>
  <si>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</si>
  <si>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</si>
  <si>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</si>
  <si>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</si>
  <si>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</si>
  <si>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</si>
  <si>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</si>
  <si>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</si>
  <si>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</si>
  <si>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</si>
  <si>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</si>
  <si>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</si>
  <si>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</si>
  <si>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</si>
  <si>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</si>
  <si>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</si>
  <si>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</si>
  <si>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</si>
  <si>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</si>
  <si>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</si>
  <si>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</si>
  <si>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</si>
  <si>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</si>
  <si>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</si>
  <si>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</si>
  <si>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</si>
  <si>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</si>
  <si>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</si>
  <si>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</si>
  <si>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</si>
  <si>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</si>
  <si>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</si>
  <si>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</si>
  <si>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</si>
  <si>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</si>
  <si>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</si>
  <si>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</si>
  <si>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</si>
  <si>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</si>
  <si>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</si>
  <si>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</si>
  <si>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</si>
  <si>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</si>
  <si>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</si>
  <si>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</si>
  <si>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</si>
  <si>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</si>
  <si>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</si>
  <si>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</si>
  <si>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</si>
  <si>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</si>
  <si>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</si>
  <si>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</si>
  <si>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</si>
  <si>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</si>
  <si>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</si>
  <si>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</si>
  <si>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</si>
  <si>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</si>
  <si>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</si>
  <si>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</si>
  <si>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</si>
  <si>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</si>
  <si>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</si>
  <si>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</si>
  <si>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</si>
  <si>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</si>
  <si>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</si>
  <si>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</si>
  <si>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</si>
  <si>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</si>
  <si>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</si>
  <si>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</si>
  <si>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</si>
  <si>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</si>
  <si>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</si>
  <si>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</si>
  <si>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</si>
  <si>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</si>
  <si>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</si>
  <si>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</si>
  <si>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</si>
  <si>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</si>
  <si>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</si>
  <si>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</si>
  <si>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</si>
  <si>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</si>
  <si>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</si>
  <si>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</si>
  <si>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</si>
  <si>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</si>
  <si>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</si>
  <si>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</si>
  <si>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</si>
  <si>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</si>
  <si>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</si>
  <si>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</si>
  <si>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</si>
  <si>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</si>
  <si>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</si>
  <si>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</si>
  <si>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</si>
  <si>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</si>
  <si>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</si>
  <si>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</si>
  <si>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</si>
  <si>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</si>
  <si>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</si>
  <si>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</si>
  <si>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</si>
  <si>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</si>
  <si>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</si>
  <si>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</si>
  <si>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</si>
  <si>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</si>
  <si>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</si>
  <si>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</si>
  <si>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</si>
  <si>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</si>
  <si>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</si>
  <si>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</si>
  <si>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</si>
  <si>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</si>
  <si>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</si>
  <si>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</si>
  <si>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</si>
  <si>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</si>
  <si>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</si>
  <si>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</si>
  <si>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</si>
  <si>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</si>
  <si>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</si>
  <si>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</si>
  <si>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</si>
  <si>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</si>
  <si>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</si>
  <si>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</si>
  <si>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</si>
  <si>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</si>
  <si>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</si>
  <si>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</si>
  <si>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</si>
  <si>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</si>
  <si>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</si>
  <si>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</si>
  <si>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</si>
  <si>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</si>
  <si>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</si>
  <si>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</si>
  <si>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</si>
  <si>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</si>
  <si>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</si>
  <si>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</si>
  <si>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</si>
  <si>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</si>
  <si>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</si>
  <si>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</si>
  <si>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</si>
  <si>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</si>
  <si>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</si>
  <si>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</si>
  <si>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</si>
  <si>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</si>
  <si>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</si>
  <si>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</si>
  <si>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</si>
  <si>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</si>
  <si>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</si>
  <si>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</si>
  <si>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</si>
  <si>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</si>
  <si>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</si>
  <si>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</si>
  <si>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</si>
  <si>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</si>
  <si>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</si>
  <si>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</si>
  <si>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</si>
  <si>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</si>
  <si>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</si>
  <si>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</si>
  <si>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</si>
  <si>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</si>
  <si>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</si>
  <si>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</si>
  <si>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</si>
  <si>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</si>
  <si>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</si>
  <si>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</si>
  <si>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</si>
  <si>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</si>
  <si>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</si>
  <si>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</si>
  <si>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</si>
  <si>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</si>
  <si>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</si>
  <si>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</si>
  <si>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</si>
  <si>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</si>
  <si>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</si>
  <si>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</si>
  <si>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</si>
  <si>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</si>
  <si>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</si>
  <si>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</si>
  <si>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</si>
  <si>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</si>
  <si>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</si>
  <si>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</si>
  <si>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</si>
  <si>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</si>
  <si>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</si>
  <si>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</si>
  <si>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</si>
  <si>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</si>
  <si>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</si>
  <si>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</si>
  <si>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</si>
  <si>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</si>
  <si>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</si>
  <si>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</si>
  <si>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</si>
  <si>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</si>
  <si>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</si>
  <si>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</si>
  <si>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</si>
  <si>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</si>
  <si>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</si>
  <si>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</si>
  <si>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</si>
  <si>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</si>
  <si>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</si>
  <si>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</si>
  <si>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</si>
  <si>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</si>
  <si>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</si>
  <si>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</si>
  <si>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</si>
  <si>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</si>
  <si>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</si>
  <si>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</si>
  <si>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</si>
  <si>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</si>
  <si>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</si>
  <si>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</si>
  <si>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</si>
  <si>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</si>
  <si>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</si>
  <si>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</si>
  <si>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</si>
  <si>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</si>
  <si>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</si>
  <si>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</si>
  <si>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</si>
  <si>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</si>
  <si>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</si>
  <si>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</si>
  <si>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</si>
  <si>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</si>
  <si>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</si>
  <si>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</si>
  <si>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</si>
  <si>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</si>
  <si>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</si>
  <si>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</si>
  <si>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</si>
  <si>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</si>
  <si>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</si>
  <si>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</si>
  <si>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</si>
  <si>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</si>
  <si>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</si>
  <si>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</si>
  <si>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</si>
  <si>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</si>
  <si>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</si>
  <si>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</si>
  <si>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</si>
  <si>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</si>
  <si>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</si>
  <si>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</si>
  <si>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</si>
  <si>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</si>
  <si>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</si>
  <si>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</si>
  <si>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</si>
  <si>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</si>
  <si>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</si>
  <si>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</si>
  <si>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</si>
  <si>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</si>
  <si>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</si>
  <si>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</si>
  <si>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</si>
  <si>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</si>
  <si>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</si>
  <si>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</si>
  <si>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</si>
  <si>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</si>
  <si>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</si>
  <si>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</si>
  <si>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</si>
  <si>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</si>
  <si>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</si>
  <si>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</si>
  <si>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</si>
  <si>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</si>
  <si>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</si>
  <si>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</si>
  <si>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</si>
  <si>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</si>
  <si>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</si>
  <si>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</si>
  <si>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</si>
  <si>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</si>
  <si>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</si>
  <si>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</si>
  <si>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</si>
  <si>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</si>
  <si>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</si>
  <si>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</si>
  <si>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</si>
  <si>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</si>
  <si>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</si>
  <si>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</si>
  <si>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</si>
  <si>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</si>
  <si>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</si>
  <si>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</si>
  <si>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</si>
  <si>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</si>
  <si>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</si>
  <si>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</si>
  <si>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</si>
  <si>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</si>
  <si>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</si>
  <si>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</si>
  <si>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</si>
  <si>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</si>
  <si>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</si>
  <si>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</si>
  <si>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</si>
  <si>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</si>
  <si>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</si>
  <si>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</si>
  <si>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</si>
  <si>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</si>
  <si>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</si>
  <si>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</si>
  <si>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</si>
  <si>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</si>
  <si>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</si>
  <si>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</si>
  <si>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</si>
  <si>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</si>
  <si>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</si>
  <si>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</si>
  <si>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</si>
  <si>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</si>
  <si>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</si>
  <si>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</si>
  <si>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</si>
  <si>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</si>
  <si>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</si>
  <si>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</si>
  <si>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</si>
  <si>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</si>
  <si>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</si>
  <si>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</si>
  <si>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</si>
  <si>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</si>
  <si>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</si>
  <si>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</si>
  <si>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</si>
  <si>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</si>
  <si>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</si>
  <si>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</si>
  <si>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</si>
  <si>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</si>
  <si>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</si>
  <si>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</si>
  <si>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</si>
  <si>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</si>
  <si>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</si>
  <si>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</si>
  <si>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</si>
  <si>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</si>
  <si>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</si>
  <si>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</si>
  <si>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</si>
  <si>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</si>
  <si>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</si>
  <si>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</si>
  <si>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</si>
  <si>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</si>
  <si>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</si>
  <si>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</si>
  <si>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</si>
  <si>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</si>
  <si>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</si>
  <si>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</si>
  <si>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</si>
  <si>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</si>
  <si>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</si>
  <si>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</si>
  <si>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</si>
  <si>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</si>
  <si>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</si>
  <si>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</si>
  <si>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</si>
  <si>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</si>
  <si>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</si>
  <si>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</si>
  <si>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</si>
  <si>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</si>
  <si>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</si>
  <si>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</si>
  <si>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</si>
  <si>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</si>
  <si>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</si>
  <si>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</si>
  <si>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</si>
  <si>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</si>
  <si>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</si>
  <si>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</si>
  <si>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</si>
  <si>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</si>
  <si>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</si>
  <si>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</si>
  <si>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</si>
  <si>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</si>
  <si>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</si>
  <si>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</si>
  <si>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</si>
  <si>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</si>
  <si>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</si>
  <si>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</si>
  <si>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</si>
  <si>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</si>
  <si>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</si>
  <si>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</si>
  <si>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</si>
  <si>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</si>
  <si>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</si>
  <si>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</si>
  <si>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</si>
  <si>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</si>
  <si>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</si>
  <si>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</si>
  <si>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</si>
  <si>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</si>
  <si>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</si>
  <si>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</si>
  <si>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</si>
  <si>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</si>
  <si>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</si>
  <si>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</si>
  <si>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</si>
  <si>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</si>
  <si>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</si>
  <si>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</si>
  <si>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</si>
  <si>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</si>
  <si>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</si>
  <si>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</si>
  <si>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</si>
  <si>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</si>
  <si>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</si>
  <si>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</si>
  <si>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</si>
  <si>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</si>
  <si>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</si>
  <si>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</si>
  <si>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</si>
  <si>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</si>
  <si>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</si>
  <si>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</si>
  <si>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</si>
  <si>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</si>
  <si>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</si>
  <si>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</si>
  <si>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</si>
  <si>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</si>
  <si>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</si>
  <si>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</si>
  <si>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</si>
  <si>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</si>
  <si>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</si>
  <si>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</si>
  <si>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</si>
  <si>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</si>
  <si>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</si>
  <si>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</si>
  <si>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</si>
  <si>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</si>
  <si>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</si>
  <si>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</si>
  <si>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</si>
  <si>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</si>
  <si>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</si>
  <si>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</si>
  <si>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</si>
  <si>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</si>
  <si>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</si>
  <si>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</si>
  <si>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</si>
  <si>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</si>
  <si>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</si>
  <si>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</si>
  <si>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</si>
  <si>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</si>
  <si>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</si>
  <si>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</si>
  <si>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</si>
  <si>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</si>
  <si>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</si>
  <si>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</si>
  <si>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</si>
  <si>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</si>
  <si>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</si>
  <si>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</si>
  <si>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</si>
  <si>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</si>
  <si>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</si>
  <si>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</si>
  <si>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</si>
  <si>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</si>
  <si>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</si>
  <si>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</si>
  <si>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</si>
  <si>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</si>
  <si>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</si>
  <si>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</si>
  <si>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</si>
  <si>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</si>
  <si>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</si>
  <si>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</si>
  <si>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</si>
  <si>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</si>
  <si>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</si>
  <si>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</si>
  <si>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</si>
  <si>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</si>
  <si>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</si>
  <si>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</si>
  <si>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</si>
  <si>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</si>
  <si>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</si>
  <si>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</si>
  <si>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</si>
  <si>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</si>
  <si>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</si>
  <si>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</si>
  <si>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</si>
  <si>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</si>
  <si>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</si>
  <si>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</si>
  <si>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</si>
  <si>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</si>
  <si>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</si>
  <si>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</si>
  <si>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</si>
  <si>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</si>
  <si>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</si>
  <si>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</si>
  <si>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</si>
  <si>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</si>
  <si>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</si>
  <si>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</si>
  <si>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</si>
  <si>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</si>
  <si>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</si>
  <si>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</si>
  <si>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</si>
  <si>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</si>
  <si>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</si>
  <si>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</si>
  <si>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</si>
  <si>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</si>
  <si>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</si>
  <si>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</si>
  <si>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</si>
  <si>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</si>
  <si>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</si>
  <si>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</si>
  <si>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</si>
  <si>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</si>
  <si>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</si>
  <si>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</si>
  <si>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</si>
  <si>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</si>
  <si>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</si>
  <si>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</si>
  <si>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</si>
  <si>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</si>
  <si>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</si>
  <si>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</si>
  <si>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</si>
  <si>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</si>
  <si>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</si>
  <si>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</si>
  <si>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</si>
  <si>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</si>
  <si>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</si>
  <si>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</si>
  <si>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</si>
  <si>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</si>
  <si>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</si>
  <si>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</si>
  <si>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</si>
  <si>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</si>
  <si>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</si>
  <si>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</si>
  <si>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</si>
  <si>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</si>
  <si>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</si>
  <si>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</si>
  <si>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</si>
  <si>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</si>
  <si>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</si>
  <si>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</si>
  <si>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</si>
  <si>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</si>
  <si>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</si>
  <si>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</si>
  <si>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</si>
  <si>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</si>
  <si>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</si>
  <si>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</si>
  <si>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</si>
  <si>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</si>
  <si>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</si>
  <si>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</si>
  <si>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</si>
  <si>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</si>
  <si>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</si>
  <si>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</si>
  <si>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</si>
  <si>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</si>
  <si>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</si>
  <si>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</si>
  <si>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</si>
  <si>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</si>
  <si>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</si>
  <si>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</si>
  <si>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</si>
  <si>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</si>
  <si>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</si>
  <si>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</si>
  <si>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</si>
  <si>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</si>
  <si>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</si>
  <si>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</si>
  <si>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</si>
  <si>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</si>
  <si>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</si>
  <si>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</si>
  <si>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</si>
  <si>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</si>
  <si>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</si>
  <si>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</si>
  <si>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</si>
  <si>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</si>
  <si>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</si>
  <si>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</si>
  <si>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</si>
  <si>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</si>
  <si>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</si>
  <si>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</si>
  <si>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</si>
  <si>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</si>
  <si>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</si>
  <si>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</si>
  <si>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</si>
  <si>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</si>
  <si>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</si>
  <si>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</si>
  <si>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</si>
  <si>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</si>
  <si>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</si>
  <si>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</si>
  <si>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</si>
  <si>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</si>
  <si>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</si>
  <si>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</si>
  <si>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</si>
  <si>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</si>
  <si>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</si>
  <si>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</si>
  <si>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</si>
  <si>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</si>
  <si>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</si>
  <si>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</si>
  <si>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</si>
  <si>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</si>
  <si>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</si>
  <si>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</si>
  <si>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</si>
  <si>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</si>
  <si>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</si>
  <si>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</si>
  <si>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</si>
  <si>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</si>
  <si>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</si>
  <si>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</si>
  <si>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</si>
  <si>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</si>
  <si>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</si>
  <si>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</si>
  <si>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</si>
  <si>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</si>
  <si>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</si>
  <si>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</si>
  <si>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</si>
  <si>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</si>
  <si>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</si>
  <si>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</si>
  <si>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</si>
  <si>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</si>
  <si>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</si>
  <si>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</si>
  <si>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</si>
  <si>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</si>
  <si>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</si>
  <si>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</si>
  <si>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</si>
  <si>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</si>
  <si>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</si>
  <si>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</si>
  <si>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</si>
  <si>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</si>
  <si>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</si>
  <si>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</si>
  <si>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</si>
  <si>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</si>
  <si>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</si>
  <si>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</si>
  <si>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</si>
  <si>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</si>
  <si>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</si>
  <si>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</si>
  <si>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</si>
  <si>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</si>
  <si>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</si>
  <si>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</si>
  <si>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</si>
  <si>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</si>
  <si>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</si>
  <si>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</si>
  <si>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</si>
  <si>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</si>
  <si>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</si>
  <si>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</si>
  <si>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</si>
  <si>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</si>
  <si>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</si>
  <si>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</si>
  <si>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</si>
  <si>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</si>
  <si>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</si>
  <si>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</si>
  <si>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</si>
  <si>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</si>
  <si>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</si>
  <si>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</si>
  <si>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</si>
  <si>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</si>
  <si>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</si>
  <si>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</si>
  <si>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</si>
  <si>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</si>
  <si>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</si>
  <si>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</si>
  <si>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</si>
  <si>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</si>
  <si>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</si>
  <si>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</si>
  <si>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</si>
  <si>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</si>
  <si>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</si>
  <si>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</si>
  <si>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</si>
  <si>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</si>
  <si>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</si>
  <si>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</si>
  <si>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</si>
  <si>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</si>
  <si>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</si>
  <si>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</si>
  <si>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</si>
  <si>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</si>
  <si>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</si>
  <si>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</si>
  <si>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</si>
  <si>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</si>
  <si>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</si>
  <si>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</si>
  <si>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</si>
  <si>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</si>
  <si>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</si>
  <si>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</si>
  <si>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</si>
  <si>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</si>
  <si>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</si>
  <si>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</si>
  <si>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</si>
  <si>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</si>
  <si>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</si>
  <si>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</si>
  <si>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</si>
  <si>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</si>
  <si>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</si>
  <si>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</si>
  <si>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</si>
  <si>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</si>
  <si>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</si>
  <si>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</si>
  <si>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</si>
  <si>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</si>
  <si>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</si>
  <si>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</si>
  <si>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</si>
  <si>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</si>
  <si>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</si>
  <si>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</si>
  <si>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</si>
  <si>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</si>
  <si>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</si>
  <si>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</si>
  <si>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</si>
  <si>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</si>
  <si>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</si>
  <si>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</si>
  <si>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</si>
  <si>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</si>
  <si>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</si>
  <si>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</si>
  <si>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</si>
  <si>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</si>
  <si>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</si>
  <si>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</si>
  <si>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</si>
  <si>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</si>
  <si>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</si>
  <si>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</si>
  <si>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</si>
  <si>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</si>
  <si>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</si>
  <si>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</si>
  <si>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</si>
  <si>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</si>
  <si>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</si>
  <si>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</si>
  <si>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</si>
  <si>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</si>
  <si>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</si>
  <si>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</si>
  <si>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</si>
  <si>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</si>
  <si>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</si>
  <si>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</si>
  <si>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</si>
  <si>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</si>
  <si>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</si>
  <si>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</si>
  <si>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</si>
  <si>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</si>
  <si>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</si>
  <si>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</si>
  <si>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</si>
  <si>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</si>
  <si>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</si>
  <si>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</si>
  <si>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</si>
  <si>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</si>
  <si>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</si>
  <si>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</si>
  <si>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</si>
  <si>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</si>
  <si>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</si>
  <si>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</si>
  <si>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</si>
  <si>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</si>
  <si>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</si>
  <si>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</si>
  <si>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</si>
  <si>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</si>
  <si>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</si>
  <si>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</si>
  <si>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</si>
  <si>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</si>
  <si>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</si>
  <si>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</si>
  <si>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</si>
  <si>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</si>
  <si>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</si>
  <si>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</si>
  <si>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</si>
  <si>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</si>
  <si>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</si>
  <si>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</si>
  <si>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</si>
  <si>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</si>
  <si>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</si>
  <si>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</si>
  <si>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</si>
  <si>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</si>
  <si>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</si>
  <si>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</si>
  <si>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</si>
  <si>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</si>
  <si>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</si>
  <si>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</si>
  <si>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</si>
  <si>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</si>
  <si>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</si>
  <si>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</si>
  <si>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</si>
  <si>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</si>
  <si>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</si>
  <si>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</si>
  <si>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</si>
  <si>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</si>
  <si>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</si>
  <si>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</si>
  <si>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</si>
  <si>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</si>
  <si>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</si>
  <si>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</si>
  <si>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</si>
  <si>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</si>
  <si>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</si>
  <si>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</si>
  <si>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</si>
  <si>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</si>
  <si>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</si>
  <si>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</si>
  <si>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</si>
  <si>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</si>
  <si>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</si>
  <si>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</si>
  <si>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</si>
  <si>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</si>
  <si>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</si>
  <si>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</si>
  <si>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</si>
  <si>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</si>
  <si>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</si>
  <si>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</si>
  <si>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</si>
  <si>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</si>
  <si>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</si>
  <si>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</si>
  <si>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</si>
  <si>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</si>
  <si>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</si>
  <si>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</si>
  <si>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</si>
  <si>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</si>
  <si>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</si>
  <si>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</si>
  <si>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</si>
  <si>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</si>
  <si>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</si>
  <si>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</si>
  <si>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</si>
  <si>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</si>
  <si>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</si>
  <si>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</si>
  <si>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</si>
  <si>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</si>
  <si>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</si>
  <si>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</si>
  <si>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</si>
  <si>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</si>
  <si>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</si>
  <si>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</si>
  <si>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</si>
  <si>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</si>
  <si>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</si>
  <si>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</si>
  <si>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</si>
  <si>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</si>
  <si>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</si>
  <si>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</si>
  <si>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</si>
  <si>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</si>
  <si>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</si>
  <si>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</si>
  <si>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</si>
  <si>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</si>
  <si>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</si>
  <si>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</si>
  <si>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</si>
  <si>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</si>
  <si>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</si>
  <si>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</si>
  <si>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</si>
  <si>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</si>
  <si>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</si>
  <si>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</si>
  <si>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</si>
  <si>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</si>
  <si>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</si>
  <si>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</si>
  <si>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</si>
  <si>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</si>
  <si>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</si>
  <si>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</si>
  <si>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</si>
  <si>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</si>
  <si>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</si>
  <si>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</si>
  <si>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</si>
  <si>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</si>
  <si>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</si>
  <si>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</si>
  <si>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</si>
  <si>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</si>
  <si>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</si>
  <si>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</si>
  <si>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</si>
  <si>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</si>
  <si>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</si>
  <si>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</si>
  <si>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</si>
  <si>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</si>
  <si>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</si>
  <si>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</si>
  <si>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</si>
  <si>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</si>
  <si>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</si>
  <si>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</si>
  <si>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</si>
  <si>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</si>
  <si>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</si>
  <si>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</si>
  <si>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</si>
  <si>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</si>
  <si>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</si>
  <si>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</si>
  <si>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</si>
  <si>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</si>
  <si>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</si>
  <si>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</si>
  <si>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</si>
  <si>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</si>
  <si>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</si>
  <si>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</si>
  <si>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</si>
  <si>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</si>
  <si>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</si>
  <si>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</si>
  <si>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</si>
  <si>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</si>
  <si>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</si>
  <si>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</si>
  <si>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</si>
  <si>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</si>
  <si>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</si>
  <si>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</si>
  <si>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</si>
  <si>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</si>
  <si>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</si>
  <si>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</si>
  <si>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</si>
  <si>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</si>
  <si>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</si>
  <si>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</si>
  <si>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</si>
  <si>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</si>
  <si>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</si>
  <si>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</si>
  <si>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</si>
  <si>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</si>
  <si>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</si>
  <si>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</si>
  <si>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</si>
  <si>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</si>
  <si>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</si>
  <si>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</si>
  <si>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</si>
  <si>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</si>
  <si>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</si>
  <si>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</si>
  <si>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</si>
  <si>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</si>
  <si>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</si>
  <si>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</si>
  <si>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</si>
  <si>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</si>
  <si>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</si>
  <si>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</si>
  <si>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</si>
  <si>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</si>
  <si>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</si>
  <si>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</si>
  <si>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</si>
  <si>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</si>
  <si>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</si>
  <si>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</si>
  <si>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</si>
  <si>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</si>
  <si>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</si>
  <si>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</si>
  <si>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</si>
  <si>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</si>
  <si>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</si>
  <si>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</si>
  <si>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</si>
  <si>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</si>
  <si>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</si>
  <si>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</si>
  <si>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</si>
  <si>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</si>
  <si>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</si>
  <si>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</si>
  <si>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</si>
  <si>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</si>
  <si>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</si>
  <si>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</si>
  <si>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</si>
  <si>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</si>
  <si>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</si>
  <si>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</si>
  <si>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</si>
  <si>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</si>
  <si>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</si>
  <si>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</si>
  <si>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</si>
  <si>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</si>
  <si>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</si>
  <si>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</si>
  <si>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</si>
  <si>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</si>
  <si>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</si>
  <si>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</si>
  <si>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</si>
  <si>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</si>
  <si>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</si>
  <si>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</si>
  <si>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</si>
  <si>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</si>
  <si>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</si>
  <si>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</si>
  <si>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</si>
  <si>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</si>
  <si>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</si>
  <si>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</si>
  <si>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</si>
  <si>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</si>
  <si>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</si>
  <si>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</si>
  <si>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</si>
  <si>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</si>
  <si>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</si>
  <si>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</si>
  <si>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</si>
  <si>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</si>
  <si>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</si>
  <si>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</si>
  <si>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</si>
  <si>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</si>
  <si>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</si>
  <si>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</si>
  <si>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</si>
  <si>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</si>
  <si>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</si>
  <si>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</si>
  <si>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</si>
  <si>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</si>
  <si>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</si>
  <si>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</si>
  <si>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</si>
  <si>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</si>
  <si>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</si>
  <si>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</si>
  <si>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</si>
  <si>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</si>
  <si>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</si>
  <si>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</si>
  <si>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</si>
  <si>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</si>
  <si>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</si>
  <si>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</si>
  <si>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</si>
  <si>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</si>
  <si>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</si>
  <si>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</si>
  <si>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</si>
  <si>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</si>
  <si>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</si>
  <si>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</si>
  <si>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</si>
  <si>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</si>
  <si>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</si>
  <si>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</si>
  <si>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</si>
  <si>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</si>
  <si>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</si>
  <si>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</si>
  <si>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</si>
  <si>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</si>
  <si>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</si>
  <si>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</si>
  <si>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</si>
  <si>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</si>
  <si>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</si>
  <si>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</si>
  <si>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</si>
  <si>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</si>
  <si>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</si>
  <si>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</si>
  <si>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</si>
  <si>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</si>
  <si>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</si>
  <si>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</si>
  <si>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</si>
  <si>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</si>
  <si>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</si>
  <si>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</si>
  <si>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</si>
  <si>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</si>
  <si>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</si>
  <si>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</si>
  <si>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</si>
  <si>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</si>
  <si>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</si>
  <si>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</si>
  <si>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</si>
  <si>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</si>
  <si>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</si>
  <si>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</si>
  <si>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</si>
  <si>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</si>
  <si>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</si>
  <si>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</si>
  <si>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</si>
  <si>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</si>
  <si>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</si>
  <si>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</si>
  <si>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</si>
  <si>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</si>
  <si>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</si>
  <si>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</si>
  <si>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</si>
  <si>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</si>
  <si>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</si>
  <si>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</si>
  <si>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</si>
  <si>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</si>
  <si>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</si>
  <si>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</si>
  <si>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</si>
  <si>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</si>
  <si>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</si>
  <si>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</si>
  <si>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</si>
  <si>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</si>
  <si>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</si>
  <si>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</si>
  <si>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</si>
  <si>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</si>
  <si>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</si>
  <si>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</si>
  <si>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</si>
  <si>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</si>
  <si>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</si>
  <si>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</si>
  <si>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</si>
  <si>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</si>
  <si>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</si>
  <si>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</si>
  <si>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</si>
  <si>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</si>
  <si>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</si>
  <si>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</si>
  <si>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</si>
  <si>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</si>
  <si>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</si>
  <si>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</si>
  <si>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</si>
  <si>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</si>
  <si>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</si>
  <si>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</si>
  <si>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</si>
  <si>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</si>
  <si>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</si>
  <si>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</si>
  <si>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</si>
  <si>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</si>
  <si>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</si>
  <si>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</si>
  <si>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</si>
  <si>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</si>
  <si>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</si>
  <si>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</si>
  <si>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</si>
  <si>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</si>
  <si>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</si>
  <si>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</si>
  <si>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</si>
  <si>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</si>
  <si>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</si>
  <si>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</si>
  <si>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</si>
  <si>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</si>
  <si>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</si>
  <si>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</si>
  <si>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</si>
  <si>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</si>
  <si>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</si>
  <si>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</si>
  <si>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</si>
  <si>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</si>
  <si>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</si>
  <si>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</si>
  <si>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</si>
  <si>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</si>
  <si>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</si>
  <si>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</si>
  <si>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</si>
  <si>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</si>
  <si>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</si>
  <si>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</si>
  <si>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</si>
  <si>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</si>
  <si>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</si>
  <si>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</si>
  <si>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</si>
  <si>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</si>
  <si>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</si>
  <si>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</si>
  <si>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</si>
  <si>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</si>
  <si>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</si>
  <si>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</si>
  <si>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</si>
  <si>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</si>
  <si>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</si>
  <si>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</si>
  <si>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</si>
  <si>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</si>
  <si>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</si>
  <si>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</si>
  <si>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</si>
  <si>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</si>
  <si>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</si>
  <si>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</si>
  <si>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</si>
  <si>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</si>
  <si>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</si>
  <si>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</si>
  <si>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</si>
  <si>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</si>
  <si>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</si>
  <si>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</si>
  <si>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</si>
  <si>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</si>
  <si>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</si>
  <si>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</si>
  <si>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</si>
  <si>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</si>
  <si>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</si>
  <si>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</si>
  <si>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</si>
  <si>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</si>
  <si>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</si>
  <si>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</si>
  <si>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</si>
  <si>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</si>
  <si>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</si>
  <si>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</si>
  <si>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</si>
  <si>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</si>
  <si>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</si>
  <si>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</si>
  <si>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</si>
  <si>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</si>
  <si>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</si>
  <si>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</si>
  <si>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</si>
  <si>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</si>
  <si>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</si>
  <si>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</si>
  <si>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</si>
  <si>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</si>
  <si>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</si>
  <si>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</si>
  <si>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</si>
  <si>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</si>
  <si>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</si>
  <si>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</si>
  <si>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</si>
  <si>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</si>
  <si>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</si>
  <si>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</si>
  <si>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</si>
  <si>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</si>
  <si>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</si>
  <si>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</si>
  <si>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</si>
  <si>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</si>
  <si>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</si>
  <si>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</si>
  <si>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</si>
  <si>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</si>
  <si>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</si>
  <si>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</si>
  <si>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</si>
  <si>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</si>
  <si>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</si>
  <si>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</si>
  <si>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</si>
  <si>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</si>
  <si>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</si>
  <si>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</si>
  <si>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</si>
  <si>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</si>
  <si>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</si>
  <si>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</si>
  <si>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</si>
  <si>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</si>
  <si>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</si>
  <si>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</si>
  <si>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</si>
  <si>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</si>
  <si>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</si>
  <si>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</si>
  <si>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</si>
  <si>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</si>
  <si>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</si>
  <si>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</si>
  <si>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</si>
  <si>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</si>
  <si>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</si>
  <si>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</si>
  <si>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</si>
  <si>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</si>
  <si>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</si>
  <si>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</si>
  <si>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</si>
  <si>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</si>
  <si>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</si>
  <si>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</si>
  <si>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</si>
  <si>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</si>
  <si>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</si>
  <si>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</si>
  <si>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</si>
  <si>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</si>
  <si>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</si>
  <si>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</si>
  <si>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</si>
  <si>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</si>
  <si>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</si>
  <si>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</si>
  <si>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</si>
  <si>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</si>
  <si>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</si>
  <si>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</si>
  <si>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</si>
  <si>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</si>
  <si>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</si>
  <si>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</si>
  <si>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</si>
  <si>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</si>
  <si>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</si>
  <si>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</si>
  <si>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</si>
  <si>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</si>
  <si>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</si>
  <si>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</si>
  <si>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</si>
  <si>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</si>
  <si>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</si>
  <si>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</si>
  <si>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</si>
  <si>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</si>
  <si>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</si>
  <si>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</si>
  <si>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</si>
  <si>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</si>
  <si>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</si>
  <si>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</si>
  <si>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</si>
  <si>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</si>
  <si>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</si>
  <si>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</si>
  <si>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</si>
  <si>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</si>
  <si>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</si>
  <si>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</si>
  <si>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</si>
  <si>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</si>
  <si>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</si>
  <si>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</si>
  <si>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</si>
  <si>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</si>
  <si>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</si>
  <si>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</si>
  <si>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</si>
  <si>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</si>
  <si>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</si>
  <si>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</si>
  <si>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</si>
  <si>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</si>
  <si>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</si>
  <si>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</si>
  <si>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</si>
  <si>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</si>
  <si>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</si>
  <si>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</si>
  <si>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</si>
  <si>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</si>
  <si>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</si>
  <si>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</si>
  <si>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</si>
  <si>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</si>
  <si>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</si>
  <si>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</si>
  <si>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</si>
  <si>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</si>
  <si>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</si>
  <si>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</si>
  <si>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</si>
  <si>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</si>
  <si>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</si>
  <si>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</si>
  <si>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</si>
  <si>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</si>
  <si>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</si>
  <si>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</si>
  <si>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</si>
  <si>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</si>
  <si>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</si>
  <si>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</si>
  <si>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</si>
  <si>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</si>
  <si>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</si>
  <si>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</si>
  <si>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</si>
  <si>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</si>
  <si>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</si>
  <si>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</si>
  <si>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</si>
  <si>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</si>
  <si>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</si>
  <si>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</si>
  <si>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</si>
  <si>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</si>
  <si>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</si>
  <si>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</si>
  <si>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</si>
  <si>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</si>
  <si>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</si>
  <si>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</si>
  <si>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</si>
  <si>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</si>
  <si>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</si>
  <si>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</si>
  <si>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</si>
  <si>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</si>
  <si>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</si>
  <si>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</si>
  <si>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</si>
  <si>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</si>
  <si>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</si>
  <si>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</si>
  <si>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</si>
  <si>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</si>
  <si>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</si>
  <si>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</si>
  <si>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</si>
  <si>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</si>
  <si>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</si>
  <si>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</si>
  <si>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</si>
  <si>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</si>
  <si>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</si>
  <si>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</si>
  <si>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</si>
  <si>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</si>
  <si>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</si>
  <si>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</si>
  <si>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</si>
  <si>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</si>
  <si>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</si>
  <si>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</si>
  <si>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</si>
  <si>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</si>
  <si>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</si>
  <si>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</si>
  <si>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</si>
  <si>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</si>
  <si>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</si>
  <si>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</si>
  <si>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</si>
  <si>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</si>
  <si>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</si>
  <si>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</si>
  <si>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</si>
  <si>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</si>
  <si>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</si>
  <si>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</si>
  <si>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</si>
  <si>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</si>
  <si>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</si>
  <si>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</si>
  <si>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</si>
  <si>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</si>
  <si>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</si>
  <si>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</si>
  <si>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</si>
  <si>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</si>
  <si>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</si>
  <si>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</si>
  <si>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</si>
  <si>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</si>
  <si>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</si>
  <si>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</si>
  <si>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</si>
  <si>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</si>
  <si>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</si>
  <si>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</si>
  <si>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</si>
  <si>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</si>
  <si>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</si>
  <si>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</si>
  <si>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</si>
  <si>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</si>
  <si>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</si>
  <si>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</si>
  <si>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</si>
  <si>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</si>
  <si>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</si>
  <si>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</si>
  <si>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</si>
  <si>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</si>
  <si>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</si>
  <si>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</si>
  <si>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</si>
  <si>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</si>
  <si>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</si>
  <si>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</si>
  <si>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</si>
  <si>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</si>
  <si>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</si>
  <si>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</si>
  <si>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</si>
  <si>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</si>
  <si>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</si>
  <si>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</si>
  <si>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</si>
  <si>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</si>
  <si>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</si>
  <si>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</si>
  <si>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</si>
  <si>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</si>
  <si>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</si>
  <si>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</si>
  <si>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</si>
  <si>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</si>
  <si>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</si>
  <si>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</si>
  <si>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</si>
  <si>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</si>
  <si>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</si>
  <si>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</si>
  <si>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</si>
  <si>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</si>
  <si>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</si>
  <si>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</si>
  <si>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</si>
  <si>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</si>
  <si>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</si>
  <si>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</si>
  <si>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</si>
  <si>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</si>
  <si>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</si>
  <si>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</si>
  <si>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</si>
  <si>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</si>
  <si>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</si>
  <si>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</si>
  <si>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</si>
  <si>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</si>
  <si>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</si>
  <si>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</si>
  <si>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</si>
  <si>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</si>
  <si>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</si>
  <si>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</si>
  <si>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</si>
  <si>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</si>
  <si>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</si>
  <si>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</si>
  <si>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</si>
  <si>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</si>
  <si>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</si>
  <si>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</si>
  <si>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</si>
  <si>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</si>
  <si>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</si>
  <si>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</si>
  <si>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</si>
  <si>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</si>
  <si>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</si>
  <si>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</si>
  <si>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</si>
  <si>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</si>
  <si>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</si>
  <si>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</si>
  <si>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</si>
  <si>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</si>
  <si>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</si>
  <si>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</si>
  <si>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</si>
  <si>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</si>
  <si>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</si>
  <si>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</si>
  <si>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</si>
  <si>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</si>
  <si>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</si>
  <si>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</si>
  <si>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</si>
  <si>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</si>
  <si>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</si>
  <si>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</si>
  <si>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</si>
  <si>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</si>
  <si>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</si>
  <si>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</si>
  <si>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</si>
  <si>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</si>
  <si>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</si>
  <si>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</si>
  <si>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</si>
  <si>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</si>
  <si>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</si>
  <si>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</si>
  <si>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</si>
  <si>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</si>
  <si>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</si>
  <si>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</si>
  <si>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</si>
  <si>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</si>
  <si>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</si>
  <si>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</si>
  <si>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</si>
  <si>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</si>
  <si>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</si>
  <si>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</si>
  <si>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</si>
  <si>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</si>
  <si>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</si>
  <si>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</si>
  <si>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</si>
  <si>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</si>
  <si>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</si>
  <si>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</si>
  <si>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</si>
  <si>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</si>
  <si>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</si>
  <si>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</si>
  <si>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</si>
  <si>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</si>
  <si>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</si>
  <si>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</si>
  <si>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</si>
  <si>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</si>
  <si>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</si>
  <si>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</si>
  <si>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</si>
  <si>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</si>
  <si>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</si>
  <si>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</si>
  <si>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</si>
  <si>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</si>
  <si>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</si>
  <si>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</si>
  <si>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</si>
  <si>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</si>
  <si>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</si>
  <si>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</si>
  <si>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</si>
  <si>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</si>
  <si>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</si>
  <si>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</si>
  <si>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</si>
  <si>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</si>
  <si>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</si>
  <si>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</si>
  <si>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</si>
  <si>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</si>
  <si>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</si>
  <si>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</si>
  <si>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</si>
  <si>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</si>
  <si>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</si>
  <si>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</si>
  <si>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</si>
  <si>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</si>
  <si>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</si>
  <si>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</si>
  <si>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</si>
  <si>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</si>
  <si>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</si>
  <si>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</si>
  <si>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</si>
  <si>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</si>
  <si>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</si>
  <si>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</si>
  <si>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</si>
  <si>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</si>
  <si>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</si>
  <si>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</si>
  <si>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</si>
  <si>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</si>
  <si>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</si>
  <si>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</si>
  <si>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</si>
  <si>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</si>
  <si>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</si>
  <si>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</si>
  <si>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</si>
  <si>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</si>
  <si>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</si>
  <si>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</si>
  <si>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</si>
  <si>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</si>
  <si>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</si>
  <si>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</si>
  <si>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</si>
  <si>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</si>
  <si>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</si>
  <si>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</si>
  <si>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</si>
  <si>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</si>
  <si>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</si>
  <si>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</si>
  <si>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</si>
  <si>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</si>
  <si>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</si>
  <si>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</si>
  <si>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</si>
  <si>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</si>
  <si>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</si>
  <si>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</si>
  <si>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</si>
  <si>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</si>
  <si>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</si>
  <si>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</si>
  <si>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</si>
  <si>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</si>
  <si>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</si>
  <si>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</si>
  <si>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</si>
  <si>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</si>
  <si>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</si>
  <si>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</si>
  <si>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</si>
  <si>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</si>
  <si>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</si>
  <si>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</si>
  <si>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</si>
  <si>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</si>
  <si>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</si>
  <si>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</si>
  <si>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</si>
  <si>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</si>
  <si>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</si>
  <si>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</si>
  <si>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</si>
  <si>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</si>
  <si>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</si>
  <si>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</si>
  <si>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</si>
  <si>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</si>
  <si>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</si>
  <si>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</si>
  <si>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</si>
  <si>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</si>
  <si>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</si>
  <si>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</si>
  <si>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</si>
  <si>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</si>
  <si>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</si>
  <si>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</si>
  <si>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</si>
  <si>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</si>
  <si>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</si>
  <si>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</si>
  <si>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</si>
  <si>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</si>
  <si>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</si>
  <si>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</si>
  <si>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</si>
  <si>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</si>
  <si>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</si>
  <si>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</si>
  <si>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</si>
  <si>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</si>
  <si>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</si>
  <si>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</si>
  <si>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</si>
  <si>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</si>
  <si>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</si>
  <si>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</si>
  <si>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</si>
  <si>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</si>
  <si>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</si>
  <si>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</si>
  <si>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</si>
  <si>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</si>
  <si>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</si>
  <si>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</si>
  <si>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</si>
  <si>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</si>
  <si>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</si>
  <si>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</si>
  <si>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</si>
  <si>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</si>
  <si>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</si>
  <si>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</si>
  <si>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</si>
  <si>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</si>
  <si>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</si>
  <si>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</si>
  <si>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</si>
  <si>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</si>
  <si>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</si>
  <si>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</si>
  <si>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</si>
  <si>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</si>
  <si>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</si>
  <si>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</si>
  <si>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</si>
  <si>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</si>
  <si>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</si>
  <si>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</si>
  <si>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</si>
  <si>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</si>
  <si>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</si>
  <si>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</si>
  <si>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</si>
  <si>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</si>
  <si>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</si>
  <si>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</si>
  <si>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</si>
  <si>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</si>
  <si>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</si>
  <si>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</si>
  <si>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</si>
  <si>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</si>
  <si>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</si>
  <si>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</si>
  <si>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</si>
  <si>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</si>
  <si>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</si>
  <si>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</si>
  <si>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</si>
  <si>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</si>
  <si>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</si>
  <si>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</si>
  <si>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</si>
  <si>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</si>
  <si>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</si>
  <si>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</si>
  <si>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</si>
  <si>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</si>
  <si>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</si>
  <si>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</si>
  <si>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</si>
  <si>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</si>
  <si>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</si>
  <si>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</si>
  <si>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</si>
  <si>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</si>
  <si>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</si>
  <si>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</si>
  <si>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</si>
  <si>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</si>
  <si>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</si>
  <si>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</si>
  <si>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</si>
  <si>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</si>
  <si>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</si>
  <si>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</si>
  <si>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</si>
  <si>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</si>
  <si>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</si>
  <si>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</si>
  <si>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</si>
  <si>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</si>
  <si>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</si>
  <si>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</si>
  <si>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</si>
  <si>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</si>
  <si>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</si>
  <si>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</si>
  <si>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</si>
  <si>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</si>
  <si>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</si>
  <si>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</si>
  <si>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</si>
  <si>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</si>
  <si>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</si>
  <si>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</si>
  <si>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</si>
  <si>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</si>
  <si>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</si>
  <si>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</si>
  <si>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</si>
  <si>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</si>
  <si>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</si>
  <si>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</si>
  <si>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</si>
  <si>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</si>
  <si>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</si>
  <si>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</si>
  <si>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</si>
  <si>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</si>
  <si>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</si>
  <si>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</si>
  <si>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</si>
  <si>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</si>
  <si>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</si>
  <si>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</si>
  <si>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</si>
  <si>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</si>
  <si>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</si>
  <si>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</si>
  <si>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</si>
  <si>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</si>
  <si>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</si>
  <si>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</si>
  <si>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</si>
  <si>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</si>
  <si>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</si>
  <si>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</si>
  <si>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</si>
  <si>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</si>
  <si>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</si>
  <si>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</si>
  <si>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</si>
  <si>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</si>
  <si>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</si>
  <si>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</si>
  <si>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</si>
  <si>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</si>
  <si>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</si>
  <si>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</si>
  <si>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</si>
  <si>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</si>
  <si>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</si>
  <si>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</si>
  <si>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</si>
  <si>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</si>
  <si>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</si>
  <si>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</si>
  <si>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</si>
  <si>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</si>
  <si>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</si>
  <si>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</si>
  <si>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</si>
  <si>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</si>
  <si>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</si>
  <si>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</si>
  <si>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</si>
  <si>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</si>
  <si>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</si>
  <si>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</si>
  <si>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</si>
  <si>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</si>
  <si>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</si>
  <si>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</si>
  <si>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</si>
  <si>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</si>
  <si>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</si>
  <si>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</si>
  <si>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</si>
  <si>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</si>
  <si>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</si>
  <si>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</si>
  <si>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</si>
  <si>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</si>
  <si>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</si>
  <si>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</si>
  <si>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</si>
  <si>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</si>
  <si>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</si>
  <si>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</si>
  <si>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</si>
  <si>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</si>
  <si>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</si>
  <si>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</si>
  <si>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</si>
  <si>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</si>
  <si>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</si>
  <si>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</si>
  <si>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</si>
  <si>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</si>
  <si>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</si>
  <si>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</si>
  <si>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</si>
  <si>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</si>
  <si>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</si>
  <si>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</si>
  <si>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</si>
  <si>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</si>
  <si>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</si>
  <si>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</si>
  <si>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</si>
  <si>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</si>
  <si>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</si>
  <si>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</si>
  <si>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</si>
  <si>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</si>
  <si>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</si>
  <si>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</si>
  <si>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</si>
  <si>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</si>
  <si>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</si>
  <si>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</si>
  <si>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</si>
  <si>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</si>
  <si>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</si>
  <si>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</si>
  <si>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</si>
  <si>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</si>
  <si>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</si>
  <si>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</si>
  <si>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</si>
  <si>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</si>
  <si>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</si>
  <si>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</si>
  <si>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</si>
  <si>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</si>
  <si>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</si>
  <si>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</si>
  <si>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</si>
  <si>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</si>
  <si>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</si>
  <si>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</si>
  <si>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</si>
  <si>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</si>
  <si>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</si>
  <si>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</si>
  <si>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</si>
  <si>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</si>
  <si>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</si>
  <si>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</si>
  <si>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</si>
  <si>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</si>
  <si>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</si>
  <si>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</si>
  <si>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</si>
  <si>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</si>
  <si>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</si>
  <si>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</si>
  <si>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</si>
  <si>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</si>
  <si>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</si>
  <si>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</si>
  <si>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</si>
  <si>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</si>
  <si>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</si>
  <si>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</si>
  <si>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</si>
  <si>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</si>
  <si>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</si>
  <si>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</si>
  <si>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</si>
  <si>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</si>
  <si>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</si>
  <si>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</si>
  <si>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</si>
  <si>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</si>
  <si>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</si>
  <si>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</si>
  <si>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</si>
  <si>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</si>
  <si>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</si>
  <si>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</si>
  <si>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</si>
  <si>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</si>
  <si>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</si>
  <si>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</si>
  <si>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</si>
  <si>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</si>
  <si>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</si>
  <si>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</si>
  <si>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</si>
  <si>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</si>
  <si>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</si>
  <si>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</si>
  <si>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</si>
  <si>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</si>
  <si>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</si>
  <si>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</si>
  <si>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</si>
  <si>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</si>
  <si>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</si>
  <si>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</si>
  <si>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</si>
  <si>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</si>
  <si>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</si>
  <si>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</si>
  <si>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</si>
  <si>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</si>
  <si>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</si>
  <si>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</si>
  <si>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</si>
  <si>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</si>
  <si>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</si>
  <si>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</si>
  <si>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</si>
  <si>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</si>
  <si>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</si>
  <si>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</si>
  <si>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</si>
  <si>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</si>
  <si>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</si>
  <si>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</si>
  <si>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</si>
  <si>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</si>
  <si>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</si>
  <si>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</si>
  <si>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</si>
  <si>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</si>
  <si>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</si>
  <si>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</si>
  <si>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</si>
  <si>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</si>
  <si>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</si>
  <si>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</si>
  <si>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</si>
  <si>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</si>
  <si>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</si>
  <si>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</si>
  <si>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</si>
  <si>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</si>
  <si>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</si>
  <si>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</si>
  <si>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</si>
  <si>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</si>
  <si>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</si>
  <si>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</si>
  <si>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</si>
  <si>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</si>
  <si>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</si>
  <si>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</si>
  <si>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</si>
  <si>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</si>
  <si>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</si>
  <si>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</si>
  <si>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</si>
  <si>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</si>
  <si>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</si>
  <si>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</si>
  <si>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</si>
  <si>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</si>
  <si>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</si>
  <si>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</si>
  <si>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</si>
  <si>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</si>
  <si>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</si>
  <si>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</si>
  <si>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</si>
  <si>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</si>
  <si>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</si>
  <si>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</si>
  <si>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</si>
  <si>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</si>
  <si>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</si>
  <si>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</si>
  <si>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</si>
  <si>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</si>
  <si>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</si>
  <si>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</si>
  <si>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</si>
  <si>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</si>
  <si>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</si>
  <si>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</si>
  <si>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</si>
  <si>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</si>
  <si>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</si>
  <si>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</si>
  <si>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</si>
  <si>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</si>
  <si>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</si>
  <si>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</si>
  <si>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</si>
  <si>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</si>
  <si>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</si>
  <si>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</si>
  <si>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</si>
  <si>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</si>
  <si>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</si>
  <si>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</si>
  <si>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</si>
  <si>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</si>
  <si>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</si>
  <si>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</si>
  <si>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</si>
  <si>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</si>
  <si>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</si>
  <si>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</si>
  <si>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</si>
  <si>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</si>
  <si>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</si>
  <si>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</si>
  <si>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</si>
  <si>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</si>
  <si>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</si>
  <si>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</si>
  <si>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</si>
  <si>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</si>
  <si>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</si>
  <si>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</si>
  <si>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</si>
  <si>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</si>
  <si>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</si>
  <si>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</si>
  <si>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</si>
  <si>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</si>
  <si>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</si>
  <si>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</si>
  <si>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</si>
  <si>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</si>
  <si>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</si>
  <si>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</si>
  <si>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</si>
  <si>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</si>
  <si>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</si>
  <si>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</si>
  <si>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</si>
  <si>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</si>
  <si>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</si>
  <si>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</si>
  <si>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</si>
  <si>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</si>
  <si>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</si>
  <si>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</si>
  <si>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</si>
  <si>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</si>
  <si>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</si>
  <si>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</si>
  <si>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</si>
  <si>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</si>
  <si>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</si>
  <si>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</si>
  <si>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</si>
  <si>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</si>
  <si>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</si>
  <si>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</si>
  <si>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</si>
  <si>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</si>
  <si>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</si>
  <si>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</si>
  <si>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</si>
  <si>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</si>
  <si>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</si>
  <si>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</si>
  <si>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</si>
  <si>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</si>
  <si>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</si>
  <si>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</si>
  <si>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</si>
  <si>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</si>
  <si>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</si>
  <si>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</si>
  <si>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</si>
  <si>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</si>
  <si>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</si>
  <si>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</si>
  <si>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</si>
  <si>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</si>
  <si>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</si>
  <si>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</si>
  <si>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</si>
  <si>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</si>
  <si>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</si>
  <si>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</si>
  <si>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</si>
  <si>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</si>
  <si>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</si>
  <si>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</si>
  <si>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</si>
  <si>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</si>
  <si>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</si>
  <si>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</si>
  <si>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</si>
  <si>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</si>
  <si>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</si>
  <si>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</si>
  <si>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</si>
  <si>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</si>
  <si>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</si>
  <si>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</si>
  <si>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</si>
  <si>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</si>
  <si>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</si>
  <si>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</si>
  <si>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</si>
  <si>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</si>
  <si>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</si>
  <si>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</si>
  <si>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</si>
  <si>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</si>
  <si>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</si>
  <si>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</si>
  <si>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</si>
  <si>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</si>
  <si>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</si>
  <si>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</si>
  <si>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</si>
  <si>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</si>
  <si>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</si>
  <si>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</si>
  <si>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</si>
  <si>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</si>
  <si>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</si>
  <si>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</si>
  <si>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</si>
  <si>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</si>
  <si>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</si>
  <si>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</si>
  <si>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</si>
  <si>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</si>
  <si>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</si>
  <si>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</si>
  <si>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</si>
  <si>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</si>
  <si>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</si>
  <si>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</si>
  <si>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</si>
  <si>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</si>
  <si>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</si>
  <si>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</si>
  <si>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</si>
  <si>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</si>
  <si>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</si>
  <si>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</si>
  <si>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</si>
  <si>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</si>
  <si>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</si>
  <si>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</si>
  <si>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</si>
  <si>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</si>
  <si>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</si>
  <si>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</si>
  <si>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</si>
  <si>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</si>
  <si>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</si>
  <si>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</si>
  <si>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</si>
  <si>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</si>
  <si>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</si>
  <si>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</si>
  <si>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</si>
  <si>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</si>
  <si>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</si>
  <si>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</si>
  <si>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</si>
  <si>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</si>
  <si>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</si>
  <si>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</si>
  <si>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</si>
  <si>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</si>
  <si>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</si>
  <si>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</si>
  <si>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</si>
  <si>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</si>
  <si>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</si>
  <si>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</si>
  <si>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</si>
  <si>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</si>
  <si>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</si>
  <si>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</si>
  <si>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</si>
  <si>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</si>
  <si>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</si>
  <si>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</si>
  <si>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</si>
  <si>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</si>
  <si>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</si>
  <si>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</si>
  <si>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</si>
  <si>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</si>
  <si>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</si>
  <si>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</si>
  <si>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</si>
  <si>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</si>
  <si>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</si>
  <si>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</si>
  <si>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</si>
  <si>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</si>
  <si>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</si>
  <si>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</si>
  <si>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</si>
  <si>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</si>
  <si>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</si>
  <si>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</si>
  <si>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</si>
  <si>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</si>
  <si>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</si>
  <si>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</si>
  <si>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</si>
  <si>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</si>
  <si>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</si>
  <si>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</si>
  <si>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</si>
  <si>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</si>
  <si>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</si>
  <si>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</si>
  <si>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</si>
  <si>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</si>
  <si>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</si>
  <si>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</si>
  <si>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</si>
  <si>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</si>
  <si>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</si>
  <si>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</si>
  <si>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</si>
  <si>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</si>
  <si>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</si>
  <si>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</si>
  <si>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</si>
  <si>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</si>
  <si>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</si>
  <si>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</si>
  <si>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</si>
  <si>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</si>
  <si>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</si>
  <si>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</si>
  <si>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</si>
  <si>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</si>
  <si>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</si>
  <si>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</si>
  <si>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</si>
  <si>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</si>
  <si>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</si>
  <si>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</si>
  <si>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</si>
  <si>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</si>
  <si>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</si>
  <si>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</si>
  <si>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</si>
  <si>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</si>
  <si>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</si>
  <si>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</si>
  <si>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</si>
  <si>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</si>
  <si>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</si>
  <si>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</si>
  <si>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</si>
  <si>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</si>
  <si>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</si>
  <si>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</si>
  <si>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</si>
  <si>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</si>
  <si>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</si>
  <si>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</si>
  <si>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</si>
  <si>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</si>
  <si>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</si>
  <si>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</si>
  <si>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</si>
  <si>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</si>
  <si>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</si>
  <si>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</si>
  <si>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</si>
  <si>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</si>
  <si>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</si>
  <si>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</si>
  <si>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</si>
  <si>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</si>
  <si>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</si>
  <si>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</si>
  <si>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</si>
  <si>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</si>
  <si>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</si>
  <si>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</si>
  <si>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</si>
  <si>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</si>
  <si>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</si>
  <si>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</si>
  <si>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</si>
  <si>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</si>
  <si>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</si>
  <si>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</si>
  <si>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</si>
  <si>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</si>
  <si>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</si>
  <si>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</si>
  <si>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</si>
  <si>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</si>
  <si>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</si>
  <si>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</si>
  <si>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</si>
  <si>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</si>
  <si>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</si>
  <si>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</si>
  <si>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</si>
  <si>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</si>
  <si>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</si>
  <si>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</si>
  <si>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</si>
  <si>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</si>
  <si>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</si>
  <si>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</si>
  <si>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</si>
  <si>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</si>
  <si>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</si>
  <si>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</si>
  <si>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</si>
  <si>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</si>
  <si>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</si>
  <si>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</si>
  <si>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</si>
  <si>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</si>
  <si>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</si>
  <si>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</si>
  <si>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</si>
  <si>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</si>
  <si>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</si>
  <si>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</si>
  <si>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</si>
  <si>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</si>
  <si>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</si>
  <si>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</si>
  <si>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</si>
  <si>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</si>
  <si>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</si>
  <si>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</si>
  <si>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</si>
  <si>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</si>
  <si>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</si>
  <si>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</si>
  <si>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</si>
  <si>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</si>
  <si>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</si>
  <si>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</si>
  <si>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</si>
  <si>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</si>
  <si>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</si>
  <si>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</si>
  <si>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</si>
  <si>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</si>
  <si>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</si>
  <si>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</si>
  <si>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</si>
  <si>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</si>
  <si>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</si>
  <si>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</si>
  <si>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</si>
  <si>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</si>
  <si>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</si>
  <si>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</si>
  <si>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</si>
  <si>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</si>
  <si>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</si>
  <si>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</si>
  <si>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</si>
  <si>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</si>
  <si>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</si>
  <si>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</si>
  <si>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</si>
  <si>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</si>
  <si>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</si>
  <si>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</si>
  <si>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</si>
  <si>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</si>
  <si>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</si>
  <si>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</si>
  <si>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</si>
  <si>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</si>
  <si>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</si>
  <si>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</si>
  <si>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</si>
  <si>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</si>
  <si>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</si>
  <si>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</si>
  <si>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</si>
  <si>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</si>
  <si>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</si>
  <si>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</si>
  <si>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</si>
  <si>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</si>
  <si>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</si>
  <si>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</si>
  <si>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</si>
  <si>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</si>
  <si>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</si>
  <si>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</si>
  <si>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</si>
  <si>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</si>
  <si>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</si>
  <si>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</si>
  <si>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</si>
  <si>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</si>
  <si>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</si>
  <si>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</si>
  <si>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</si>
  <si>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</si>
  <si>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</si>
  <si>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</si>
  <si>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</si>
  <si>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</si>
  <si>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</si>
  <si>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</si>
  <si>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</si>
  <si>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</si>
  <si>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</si>
  <si>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</si>
  <si>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</si>
  <si>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</si>
  <si>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</si>
  <si>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</si>
  <si>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</si>
  <si>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</si>
  <si>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</si>
  <si>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</si>
  <si>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</si>
  <si>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</si>
  <si>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</si>
  <si>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</si>
  <si>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</si>
  <si>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</si>
  <si>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</si>
  <si>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</si>
  <si>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</si>
  <si>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</si>
  <si>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</si>
  <si>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</si>
  <si>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</si>
  <si>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</si>
  <si>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</si>
  <si>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</si>
  <si>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</si>
  <si>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</si>
  <si>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</si>
  <si>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</si>
  <si>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</si>
  <si>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</si>
  <si>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</si>
  <si>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</si>
  <si>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</si>
  <si>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</si>
  <si>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</si>
  <si>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</si>
  <si>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</si>
  <si>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</si>
  <si>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</si>
  <si>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</si>
  <si>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</si>
  <si>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</si>
  <si>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</si>
  <si>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</si>
  <si>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</si>
  <si>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</si>
  <si>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</si>
  <si>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</si>
  <si>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</si>
  <si>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</si>
  <si>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</si>
  <si>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</si>
  <si>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</si>
  <si>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</si>
  <si>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</si>
  <si>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</si>
  <si>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</si>
  <si>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</si>
  <si>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</si>
  <si>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</si>
  <si>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</si>
  <si>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</si>
  <si>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</si>
  <si>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</si>
  <si>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</si>
  <si>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</si>
  <si>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</si>
  <si>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</si>
  <si>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</si>
  <si>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</si>
  <si>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</si>
  <si>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</si>
  <si>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</si>
  <si>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</si>
  <si>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</si>
  <si>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</si>
  <si>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</si>
  <si>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</si>
  <si>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</si>
  <si>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</si>
  <si>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</si>
  <si>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</si>
  <si>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</si>
  <si>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</si>
  <si>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</si>
  <si>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</si>
  <si>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</si>
  <si>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</si>
  <si>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</si>
  <si>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</si>
  <si>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</si>
  <si>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</si>
  <si>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</si>
  <si>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</si>
  <si>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</si>
  <si>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</si>
  <si>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</si>
  <si>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</si>
  <si>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</si>
  <si>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</si>
  <si>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</si>
  <si>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</si>
  <si>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</si>
  <si>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</si>
  <si>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</si>
  <si>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</si>
  <si>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</si>
  <si>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</si>
  <si>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</si>
  <si>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</si>
  <si>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</si>
  <si>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</si>
  <si>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</si>
  <si>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</si>
  <si>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</si>
  <si>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</si>
  <si>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</si>
  <si>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</si>
  <si>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</si>
  <si>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</si>
  <si>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</si>
  <si>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</si>
  <si>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</si>
  <si>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</si>
  <si>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</si>
  <si>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</si>
  <si>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</si>
  <si>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</si>
  <si>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</si>
  <si>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</si>
  <si>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</si>
  <si>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</si>
  <si>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</si>
  <si>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</si>
  <si>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</si>
  <si>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</si>
  <si>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</si>
  <si>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</si>
  <si>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</si>
  <si>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</si>
  <si>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</si>
  <si>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</si>
  <si>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</si>
  <si>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</si>
  <si>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</si>
  <si>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</si>
  <si>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</si>
  <si>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</si>
  <si>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</si>
  <si>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</si>
  <si>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</si>
  <si>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</si>
  <si>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</si>
  <si>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</si>
  <si>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</si>
  <si>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</si>
  <si>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</si>
  <si>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</si>
  <si>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</si>
  <si>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</si>
  <si>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</si>
  <si>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</si>
  <si>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</si>
  <si>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</si>
  <si>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</si>
  <si>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</si>
  <si>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</si>
  <si>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</si>
  <si>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</si>
  <si>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</si>
  <si>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</si>
  <si>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</si>
  <si>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</si>
  <si>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</si>
  <si>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</si>
  <si>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</si>
  <si>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</si>
  <si>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</si>
  <si>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</si>
  <si>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</si>
  <si>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</si>
  <si>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</si>
  <si>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</si>
  <si>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</si>
  <si>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</si>
  <si>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</si>
  <si>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</si>
  <si>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</si>
  <si>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</si>
  <si>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</si>
  <si>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</si>
  <si>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</si>
  <si>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</si>
  <si>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</si>
  <si>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</si>
  <si>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</si>
  <si>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</si>
  <si>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</si>
  <si>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</si>
  <si>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</si>
  <si>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</si>
  <si>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</si>
  <si>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</si>
  <si>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</si>
  <si>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</si>
  <si>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</si>
  <si>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</si>
  <si>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</si>
  <si>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</si>
  <si>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</si>
  <si>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</si>
  <si>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</si>
  <si>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</si>
  <si>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</si>
  <si>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</si>
  <si>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</si>
  <si>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</si>
  <si>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</si>
  <si>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</si>
  <si>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</si>
  <si>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</si>
  <si>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</si>
  <si>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</si>
  <si>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</si>
  <si>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</si>
  <si>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</si>
  <si>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</si>
  <si>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</si>
  <si>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</si>
  <si>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</si>
  <si>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</si>
  <si>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</si>
  <si>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</si>
  <si>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</si>
  <si>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</si>
  <si>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</si>
  <si>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</si>
  <si>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</si>
  <si>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</si>
  <si>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</si>
  <si>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</si>
  <si>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</si>
  <si>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</si>
  <si>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</si>
  <si>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</si>
  <si>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</si>
  <si>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</si>
  <si>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</si>
  <si>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</si>
  <si>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</si>
  <si>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</si>
  <si>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</si>
  <si>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</si>
  <si>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</si>
  <si>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</si>
  <si>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</si>
  <si>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</si>
  <si>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</si>
  <si>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</si>
  <si>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</si>
  <si>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</si>
  <si>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</si>
  <si>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</si>
  <si>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</si>
  <si>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</si>
  <si>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</si>
  <si>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</si>
  <si>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</si>
  <si>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</si>
  <si>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</si>
  <si>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</si>
  <si>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</si>
  <si>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</si>
  <si>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</si>
  <si>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</si>
  <si>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</si>
  <si>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</si>
  <si>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</si>
  <si>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</si>
  <si>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</si>
  <si>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</si>
  <si>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</si>
  <si>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</si>
  <si>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</si>
  <si>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</si>
  <si>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</si>
  <si>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</si>
  <si>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</si>
  <si>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</si>
  <si>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</si>
  <si>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</si>
  <si>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</si>
  <si>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</si>
  <si>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</si>
  <si>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</si>
  <si>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</si>
  <si>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</si>
  <si>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</si>
  <si>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</si>
  <si>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</si>
  <si>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</si>
  <si>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</si>
  <si>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</si>
  <si>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</si>
  <si>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</si>
  <si>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</si>
  <si>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</si>
  <si>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</si>
  <si>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</si>
  <si>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</si>
  <si>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</si>
  <si>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</si>
  <si>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</si>
  <si>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</si>
  <si>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</si>
  <si>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</si>
  <si>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</si>
  <si>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</si>
  <si>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</si>
  <si>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</si>
  <si>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</si>
  <si>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</si>
  <si>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</si>
  <si>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</si>
  <si>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</si>
  <si>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</si>
  <si>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</si>
  <si>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</si>
  <si>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</si>
  <si>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</si>
  <si>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</si>
  <si>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</si>
  <si>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</si>
  <si>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</si>
  <si>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</si>
  <si>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</si>
  <si>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</si>
  <si>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</si>
  <si>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</si>
  <si>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</si>
  <si>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</si>
  <si>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</si>
  <si>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</si>
  <si>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</si>
  <si>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</si>
  <si>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</si>
  <si>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</si>
  <si>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</si>
  <si>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</si>
  <si>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</si>
  <si>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</si>
  <si>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</si>
  <si>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</si>
  <si>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</si>
  <si>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</si>
  <si>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</si>
  <si>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</si>
  <si>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</si>
  <si>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</si>
  <si>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</si>
  <si>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</si>
  <si>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</si>
  <si>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</si>
  <si>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</si>
  <si>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</si>
  <si>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</si>
  <si>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</si>
  <si>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</si>
  <si>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</si>
  <si>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</si>
  <si>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</si>
  <si>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</si>
  <si>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</si>
  <si>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</si>
  <si>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</si>
  <si>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</si>
  <si>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</si>
  <si>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</si>
  <si>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</si>
  <si>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</si>
  <si>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</si>
  <si>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</si>
  <si>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</si>
  <si>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</si>
  <si>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</si>
  <si>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</si>
  <si>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</si>
  <si>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</si>
  <si>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</si>
  <si>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</si>
  <si>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</si>
  <si>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</si>
  <si>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</si>
  <si>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</si>
  <si>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</si>
  <si>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</si>
  <si>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</si>
  <si>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</si>
  <si>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</si>
  <si>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</si>
  <si>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</si>
  <si>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</si>
  <si>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</si>
  <si>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</si>
  <si>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</si>
  <si>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</si>
  <si>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</si>
  <si>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</si>
  <si>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</si>
  <si>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</si>
  <si>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</si>
  <si>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</si>
  <si>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</si>
  <si>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</si>
  <si>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</si>
  <si>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</si>
  <si>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</si>
  <si>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</si>
  <si>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</si>
  <si>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</si>
  <si>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</si>
  <si>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</si>
  <si>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</si>
  <si>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</si>
  <si>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</si>
  <si>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</si>
  <si>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</si>
  <si>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</si>
  <si>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</si>
  <si>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</si>
  <si>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</si>
  <si>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</si>
  <si>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</si>
  <si>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</si>
  <si>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</si>
  <si>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</si>
  <si>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</si>
  <si>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</si>
  <si>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</si>
  <si>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</si>
  <si>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</si>
  <si>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</si>
  <si>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</si>
  <si>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</si>
  <si>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</si>
  <si>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</si>
  <si>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</si>
  <si>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</si>
  <si>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</si>
  <si>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</si>
  <si>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</si>
  <si>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</si>
  <si>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</si>
  <si>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</si>
  <si>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</si>
  <si>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</si>
  <si>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</si>
  <si>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</si>
  <si>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</si>
  <si>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</si>
  <si>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</si>
  <si>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</si>
  <si>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</si>
  <si>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</si>
  <si>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</si>
  <si>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</si>
  <si>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</si>
  <si>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</si>
  <si>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</si>
  <si>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</si>
  <si>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</si>
  <si>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</si>
  <si>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</si>
  <si>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</si>
  <si>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</si>
  <si>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</si>
  <si>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</si>
  <si>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</si>
  <si>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</si>
  <si>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</si>
  <si>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</si>
  <si>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</si>
  <si>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</si>
  <si>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</si>
  <si>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</si>
  <si>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</si>
  <si>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</si>
  <si>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</si>
  <si>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</si>
  <si>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</si>
  <si>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</si>
  <si>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</si>
  <si>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</si>
  <si>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</si>
  <si>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</si>
  <si>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</si>
  <si>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</si>
  <si>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</si>
  <si>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</si>
  <si>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</si>
  <si>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</si>
  <si>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</si>
  <si>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</si>
  <si>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</si>
  <si>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</si>
  <si>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</si>
  <si>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</si>
  <si>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</si>
  <si>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</si>
  <si>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</si>
  <si>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</si>
  <si>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</si>
  <si>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</si>
  <si>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</si>
  <si>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</si>
  <si>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</si>
  <si>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</si>
  <si>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</si>
  <si>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</si>
  <si>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</si>
  <si>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</si>
  <si>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</si>
  <si>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</si>
  <si>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</si>
  <si>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</si>
  <si>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</si>
  <si>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</si>
  <si>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</si>
  <si>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</si>
  <si>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</si>
  <si>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</si>
  <si>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</si>
  <si>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</si>
  <si>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</si>
  <si>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</si>
  <si>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</si>
  <si>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</si>
  <si>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</si>
  <si>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</si>
  <si>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</si>
  <si>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</si>
  <si>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</si>
  <si>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</si>
  <si>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</si>
  <si>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</si>
  <si>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</si>
  <si>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</si>
  <si>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</si>
  <si>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</si>
  <si>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</si>
  <si>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</si>
  <si>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</si>
  <si>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</si>
  <si>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</si>
  <si>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</si>
  <si>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</si>
  <si>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</si>
  <si>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</si>
  <si>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</si>
  <si>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</si>
  <si>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</si>
  <si>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</si>
  <si>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</si>
  <si>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</si>
  <si>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</si>
  <si>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</si>
  <si>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</si>
  <si>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</si>
  <si>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</si>
  <si>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</si>
  <si>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</si>
  <si>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</si>
  <si>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</si>
  <si>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</si>
  <si>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</si>
  <si>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</si>
  <si>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</si>
  <si>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</si>
  <si>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</si>
  <si>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</si>
  <si>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</si>
  <si>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</si>
  <si>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</si>
  <si>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</si>
  <si>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</si>
  <si>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</si>
  <si>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</si>
  <si>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</si>
  <si>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</si>
  <si>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</si>
  <si>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</si>
  <si>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</si>
  <si>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</si>
  <si>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</si>
  <si>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</si>
  <si>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</si>
  <si>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</si>
  <si>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</si>
  <si>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</si>
  <si>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</si>
  <si>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</si>
  <si>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</si>
  <si>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</si>
  <si>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</si>
  <si>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</si>
  <si>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</si>
  <si>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</si>
  <si>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</si>
  <si>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</si>
  <si>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</si>
  <si>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</si>
  <si>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</si>
  <si>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</si>
  <si>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</si>
  <si>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</si>
  <si>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</si>
  <si>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</si>
  <si>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</si>
  <si>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</si>
  <si>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</si>
  <si>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</si>
  <si>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</si>
  <si>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</si>
  <si>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</si>
  <si>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</si>
  <si>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</si>
  <si>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</si>
  <si>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</si>
  <si>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</si>
  <si>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</si>
  <si>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</si>
  <si>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</si>
  <si>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</si>
  <si>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</si>
  <si>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</si>
  <si>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</si>
  <si>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</si>
  <si>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</si>
  <si>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</si>
  <si>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</si>
  <si>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</si>
  <si>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</si>
  <si>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</si>
  <si>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</si>
  <si>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</si>
  <si>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</si>
  <si>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</si>
  <si>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</si>
  <si>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</si>
  <si>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</si>
  <si>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</si>
  <si>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</si>
  <si>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</si>
  <si>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</si>
  <si>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</si>
  <si>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</si>
  <si>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</si>
  <si>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</si>
  <si>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</si>
  <si>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</si>
  <si>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</si>
  <si>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</si>
  <si>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</si>
  <si>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</si>
  <si>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</si>
  <si>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</si>
  <si>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</si>
  <si>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</si>
  <si>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</si>
  <si>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</si>
  <si>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</si>
  <si>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</si>
  <si>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</si>
  <si>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</si>
  <si>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</si>
  <si>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</si>
  <si>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</si>
  <si>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</si>
  <si>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</si>
  <si>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</si>
  <si>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</si>
  <si>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</si>
  <si>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</si>
  <si>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</si>
  <si>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</si>
  <si>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</si>
  <si>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</si>
  <si>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</si>
  <si>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</si>
  <si>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</si>
  <si>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</si>
  <si>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</si>
  <si>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</si>
  <si>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</si>
  <si>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</si>
  <si>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</si>
  <si>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</si>
  <si>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</si>
  <si>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</si>
  <si>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</si>
  <si>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</si>
  <si>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</si>
  <si>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</si>
  <si>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</si>
  <si>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</si>
  <si>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</si>
  <si>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</si>
  <si>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</si>
  <si>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</si>
  <si>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</si>
  <si>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</si>
  <si>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</si>
  <si>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</si>
  <si>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</si>
  <si>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</si>
  <si>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</si>
  <si>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</si>
  <si>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</si>
  <si>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</si>
  <si>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</si>
  <si>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</si>
  <si>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</si>
  <si>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</si>
  <si>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</si>
  <si>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</si>
  <si>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</si>
  <si>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</si>
  <si>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</si>
  <si>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</si>
  <si>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</si>
  <si>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</si>
  <si>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</si>
  <si>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</si>
  <si>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</si>
  <si>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</si>
  <si>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</si>
  <si>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</si>
  <si>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</si>
  <si>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</si>
  <si>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</si>
  <si>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</si>
  <si>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</si>
  <si>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</si>
  <si>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</si>
  <si>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</si>
  <si>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</si>
  <si>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</si>
  <si>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</si>
  <si>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</si>
  <si>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</si>
  <si>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</si>
  <si>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</si>
  <si>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</si>
  <si>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</si>
  <si>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</si>
  <si>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</si>
  <si>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</si>
  <si>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</si>
  <si>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</si>
  <si>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</si>
  <si>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</si>
  <si>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</si>
  <si>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</si>
  <si>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</si>
  <si>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</si>
  <si>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</si>
  <si>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</si>
  <si>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</si>
  <si>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</si>
  <si>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</si>
  <si>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</si>
  <si>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</si>
  <si>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</si>
  <si>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</si>
  <si>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</si>
  <si>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</si>
  <si>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</si>
  <si>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</si>
  <si>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</si>
  <si>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</si>
  <si>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</si>
  <si>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</si>
  <si>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</si>
  <si>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</si>
  <si>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</si>
  <si>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</si>
  <si>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</si>
  <si>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</si>
  <si>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</si>
  <si>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</si>
  <si>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</si>
  <si>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</si>
  <si>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</si>
  <si>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</si>
  <si>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</si>
  <si>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</si>
  <si>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</si>
  <si>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</si>
  <si>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</si>
  <si>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</si>
  <si>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</si>
  <si>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</si>
  <si>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</si>
  <si>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</si>
  <si>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</si>
  <si>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</si>
  <si>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</si>
  <si>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</si>
  <si>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</si>
  <si>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</si>
  <si>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</si>
  <si>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</si>
  <si>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</si>
  <si>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</si>
  <si>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</si>
  <si>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</si>
  <si>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</si>
  <si>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</si>
  <si>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</si>
  <si>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</si>
  <si>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</si>
  <si>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</si>
  <si>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</si>
  <si>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</si>
  <si>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</si>
  <si>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</si>
  <si>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</si>
  <si>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</si>
  <si>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</si>
  <si>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</si>
  <si>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</si>
  <si>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</si>
  <si>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</si>
  <si>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</si>
  <si>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</si>
  <si>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</si>
  <si>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</si>
  <si>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</si>
  <si>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</si>
  <si>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</si>
  <si>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</si>
  <si>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</si>
  <si>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</si>
  <si>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</si>
  <si>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</si>
  <si>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</si>
  <si>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</si>
  <si>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</si>
  <si>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</si>
  <si>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</si>
  <si>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</si>
  <si>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</si>
  <si>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</si>
  <si>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</si>
  <si>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</si>
  <si>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</si>
  <si>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</si>
  <si>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</si>
  <si>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</si>
  <si>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</si>
  <si>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</si>
  <si>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</si>
  <si>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</si>
  <si>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</si>
  <si>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</si>
  <si>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</si>
  <si>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</si>
  <si>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</si>
  <si>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</si>
  <si>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</si>
  <si>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</si>
  <si>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</si>
  <si>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</si>
  <si>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</si>
  <si>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</si>
  <si>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</si>
  <si>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</si>
  <si>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</si>
  <si>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</si>
  <si>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</si>
  <si>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</si>
  <si>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</si>
  <si>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</si>
  <si>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</si>
  <si>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</si>
  <si>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</si>
  <si>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</si>
  <si>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</si>
  <si>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</si>
  <si>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</si>
  <si>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</si>
  <si>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</si>
  <si>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</si>
  <si>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</si>
  <si>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</si>
  <si>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</si>
  <si>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</si>
  <si>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</si>
  <si>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</si>
  <si>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</si>
  <si>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</si>
  <si>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</si>
  <si>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</si>
  <si>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</si>
  <si>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</si>
  <si>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</si>
  <si>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</si>
  <si>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</si>
  <si>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</si>
  <si>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</si>
  <si>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</si>
  <si>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</si>
  <si>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</si>
  <si>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</si>
  <si>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</si>
  <si>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</si>
  <si>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</si>
  <si>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</si>
  <si>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</si>
  <si>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</si>
  <si>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</si>
  <si>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</si>
  <si>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</si>
  <si>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</si>
  <si>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</si>
  <si>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</si>
  <si>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</si>
  <si>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</si>
  <si>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</si>
  <si>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</si>
  <si>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</si>
  <si>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</si>
  <si>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</si>
  <si>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</si>
  <si>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</si>
  <si>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</si>
  <si>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</si>
  <si>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</si>
  <si>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</si>
  <si>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</si>
  <si>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</si>
  <si>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</si>
  <si>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</si>
  <si>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</si>
  <si>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</si>
  <si>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</si>
  <si>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</si>
  <si>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</si>
  <si>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</si>
  <si>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</si>
  <si>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</si>
  <si>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</si>
  <si>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</si>
  <si>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</si>
  <si>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</si>
  <si>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</si>
  <si>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</si>
  <si>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</si>
  <si>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</si>
  <si>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</si>
  <si>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</si>
  <si>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</si>
  <si>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</si>
  <si>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</si>
  <si>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</si>
  <si>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</si>
  <si>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</si>
  <si>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</si>
  <si>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</si>
  <si>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</si>
  <si>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</si>
  <si>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</si>
  <si>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</si>
  <si>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</si>
  <si>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</si>
  <si>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</si>
  <si>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</si>
  <si>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</si>
  <si>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</si>
  <si>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</si>
  <si>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</si>
  <si>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</si>
  <si>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</si>
  <si>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</si>
  <si>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</si>
  <si>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</si>
  <si>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</si>
  <si>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</si>
  <si>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</si>
  <si>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</si>
  <si>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</si>
  <si>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</si>
  <si>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</si>
  <si>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</si>
  <si>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</si>
  <si>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</si>
  <si>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</si>
  <si>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</si>
  <si>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</si>
  <si>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</si>
  <si>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</si>
  <si>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</si>
  <si>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</si>
  <si>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</si>
  <si>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</si>
  <si>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</si>
  <si>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</si>
  <si>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</si>
  <si>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</si>
  <si>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</si>
  <si>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</si>
  <si>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</si>
  <si>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</si>
  <si>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</si>
  <si>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</si>
  <si>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</si>
  <si>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</si>
  <si>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</si>
  <si>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</si>
  <si>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</si>
  <si>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</si>
  <si>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</si>
  <si>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</si>
  <si>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</si>
  <si>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</si>
  <si>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</si>
  <si>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</si>
  <si>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</si>
  <si>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</si>
  <si>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</si>
  <si>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</si>
  <si>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</si>
  <si>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</si>
  <si>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</si>
  <si>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</si>
  <si>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</si>
  <si>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</si>
  <si>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</si>
  <si>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</si>
  <si>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</si>
  <si>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</si>
  <si>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</si>
  <si>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</si>
  <si>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</si>
  <si>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</si>
  <si>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</si>
  <si>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</si>
  <si>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</si>
  <si>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</si>
  <si>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</si>
  <si>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</si>
  <si>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</si>
  <si>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</si>
  <si>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</si>
  <si>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</si>
  <si>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</si>
  <si>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</si>
  <si>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</si>
  <si>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</si>
  <si>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</si>
  <si>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</si>
  <si>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</si>
  <si>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</si>
  <si>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</si>
  <si>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</si>
  <si>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</si>
  <si>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</si>
  <si>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</si>
  <si>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</si>
  <si>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</si>
  <si>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</si>
  <si>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</si>
  <si>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</si>
  <si>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</si>
  <si>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</si>
  <si>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</si>
  <si>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</si>
  <si>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</si>
  <si>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</si>
  <si>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</si>
  <si>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</si>
  <si>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</si>
  <si>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</si>
  <si>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</si>
  <si>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</si>
  <si>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</si>
  <si>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</si>
  <si>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</si>
  <si>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</si>
  <si>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</si>
  <si>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</si>
  <si>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</si>
  <si>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</si>
  <si>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</si>
  <si>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</si>
  <si>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</si>
  <si>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</si>
  <si>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</si>
  <si>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</si>
  <si>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</si>
  <si>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</si>
  <si>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</si>
  <si>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</si>
  <si>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</si>
  <si>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</si>
  <si>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</si>
  <si>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</si>
  <si>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</si>
  <si>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</si>
  <si>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</si>
  <si>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</si>
  <si>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</si>
  <si>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</si>
  <si>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</si>
  <si>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</si>
  <si>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</si>
  <si>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</si>
  <si>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</si>
  <si>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</si>
  <si>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</si>
  <si>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</si>
  <si>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</si>
  <si>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</si>
  <si>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</si>
  <si>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</si>
  <si>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</si>
  <si>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</si>
  <si>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</si>
  <si>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</si>
  <si>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</si>
  <si>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</si>
  <si>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</si>
  <si>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</si>
  <si>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</si>
  <si>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</si>
  <si>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</si>
  <si>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</si>
  <si>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</si>
  <si>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</si>
  <si>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</si>
  <si>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</si>
  <si>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</si>
  <si>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</si>
  <si>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</si>
  <si>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</si>
  <si>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</si>
  <si>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</si>
  <si>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</si>
  <si>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</si>
  <si>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</si>
  <si>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</si>
  <si>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</si>
  <si>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</si>
  <si>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</si>
  <si>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</si>
  <si>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</si>
  <si>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</si>
  <si>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</si>
  <si>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</si>
  <si>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</si>
  <si>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</si>
  <si>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</si>
  <si>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</si>
  <si>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</si>
  <si>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</si>
  <si>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</si>
  <si>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</si>
  <si>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</si>
  <si>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</si>
  <si>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</si>
  <si>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</si>
  <si>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</si>
  <si>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</si>
  <si>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</si>
  <si>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</si>
  <si>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</si>
  <si>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</si>
  <si>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</si>
  <si>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</si>
  <si>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</si>
  <si>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</si>
  <si>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</si>
  <si>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</si>
  <si>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</si>
  <si>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</si>
  <si>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</si>
  <si>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</si>
  <si>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</si>
  <si>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</si>
  <si>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</si>
  <si>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</si>
  <si>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</si>
  <si>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</si>
  <si>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</si>
  <si>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</si>
  <si>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</si>
  <si>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</si>
  <si>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</si>
  <si>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</si>
  <si>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</si>
  <si>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</si>
  <si>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</si>
  <si>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</si>
  <si>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</si>
  <si>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</si>
  <si>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</si>
  <si>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</si>
  <si>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</si>
  <si>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</si>
  <si>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</si>
  <si>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</si>
  <si>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</si>
  <si>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</si>
  <si>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</si>
  <si>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</si>
  <si>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</si>
  <si>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</si>
  <si>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</si>
  <si>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</si>
  <si>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</si>
  <si>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</si>
  <si>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</si>
  <si>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</si>
  <si>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</si>
  <si>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</si>
  <si>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</si>
  <si>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</si>
  <si>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</si>
  <si>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</si>
  <si>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</si>
  <si>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</si>
  <si>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</si>
  <si>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</si>
  <si>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</si>
  <si>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</si>
  <si>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</si>
  <si>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</si>
  <si>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</si>
  <si>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</si>
  <si>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</si>
  <si>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</si>
  <si>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</si>
  <si>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</si>
  <si>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</si>
  <si>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</si>
  <si>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</si>
  <si>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</si>
  <si>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</si>
  <si>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</si>
  <si>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</si>
  <si>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</si>
  <si>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</si>
  <si>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</si>
  <si>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</si>
  <si>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</si>
  <si>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</si>
  <si>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</si>
  <si>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</si>
  <si>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</si>
  <si>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</si>
  <si>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</si>
  <si>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</si>
  <si>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</si>
  <si>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</si>
  <si>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</si>
  <si>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</si>
  <si>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</si>
  <si>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</si>
  <si>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</si>
  <si>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</si>
  <si>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</si>
  <si>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</si>
  <si>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</si>
  <si>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</si>
  <si>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</si>
  <si>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</si>
  <si>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</si>
  <si>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</si>
  <si>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</si>
  <si>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</si>
  <si>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</si>
  <si>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</si>
  <si>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</si>
  <si>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</si>
  <si>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</si>
  <si>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</si>
  <si>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</si>
  <si>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</si>
  <si>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</si>
  <si>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</si>
  <si>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</si>
  <si>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</si>
  <si>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</si>
  <si>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</si>
  <si>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</si>
  <si>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</si>
  <si>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</si>
  <si>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</si>
  <si>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</si>
  <si>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</si>
  <si>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</si>
  <si>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</si>
  <si>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</si>
  <si>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</si>
  <si>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</si>
  <si>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</si>
  <si>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</si>
  <si>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</si>
  <si>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</si>
  <si>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</si>
  <si>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</si>
  <si>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</si>
  <si>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</si>
  <si>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</si>
  <si>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</si>
  <si>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</si>
  <si>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</si>
  <si>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</si>
  <si>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</si>
  <si>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</si>
  <si>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</si>
  <si>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</si>
  <si>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</si>
  <si>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</si>
  <si>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</si>
  <si>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</si>
  <si>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</si>
  <si>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</si>
  <si>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</si>
  <si>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</si>
  <si>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</si>
  <si>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</si>
  <si>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</si>
  <si>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</si>
  <si>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</si>
  <si>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</si>
  <si>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</si>
  <si>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</si>
  <si>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</si>
  <si>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</si>
  <si>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</si>
  <si>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</si>
  <si>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</si>
  <si>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</si>
  <si>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</si>
  <si>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</si>
  <si>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</si>
  <si>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</si>
  <si>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</si>
  <si>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</si>
  <si>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</si>
  <si>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</si>
  <si>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</si>
  <si>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</si>
  <si>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</si>
  <si>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</si>
  <si>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</si>
  <si>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</si>
  <si>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</si>
  <si>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</si>
  <si>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</si>
  <si>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</si>
  <si>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</si>
  <si>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</si>
  <si>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</si>
  <si>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</si>
  <si>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</si>
  <si>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</si>
  <si>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</si>
  <si>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</si>
  <si>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</si>
  <si>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</si>
  <si>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</si>
  <si>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</si>
  <si>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</si>
  <si>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</si>
  <si>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</si>
  <si>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</si>
  <si>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</si>
  <si>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</si>
  <si>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</si>
  <si>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</si>
  <si>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</si>
  <si>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</si>
  <si>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</si>
  <si>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</si>
  <si>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</si>
  <si>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</si>
  <si>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</si>
  <si>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</si>
  <si>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</si>
  <si>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</si>
  <si>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</si>
  <si>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</si>
  <si>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</si>
  <si>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</si>
  <si>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</si>
  <si>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</si>
  <si>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</si>
  <si>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</si>
  <si>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</si>
  <si>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</si>
  <si>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</si>
  <si>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</si>
  <si>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</si>
  <si>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</si>
  <si>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</si>
  <si>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</si>
  <si>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</si>
  <si>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</si>
  <si>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</si>
  <si>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</si>
  <si>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</si>
  <si>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</si>
  <si>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</si>
  <si>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</si>
  <si>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</si>
  <si>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</si>
  <si>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</si>
  <si>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</si>
  <si>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</si>
  <si>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</si>
  <si>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</si>
  <si>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</si>
  <si>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</si>
  <si>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</si>
  <si>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</si>
  <si>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</si>
  <si>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</si>
  <si>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</si>
  <si>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</si>
  <si>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</si>
  <si>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</si>
  <si>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</si>
  <si>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</si>
  <si>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</si>
  <si>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</si>
  <si>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</si>
  <si>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</si>
  <si>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</si>
  <si>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</si>
  <si>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</si>
  <si>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</si>
  <si>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</si>
  <si>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</si>
  <si>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</si>
  <si>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</si>
  <si>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</si>
  <si>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</si>
  <si>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</si>
  <si>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</si>
  <si>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</si>
  <si>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</si>
  <si>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</si>
  <si>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</si>
  <si>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</si>
  <si>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</si>
  <si>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</si>
  <si>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</si>
  <si>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</si>
  <si>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</si>
  <si>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</si>
  <si>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</si>
  <si>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</si>
  <si>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</si>
  <si>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</si>
  <si>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</si>
  <si>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</si>
  <si>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</si>
  <si>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</si>
  <si>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</si>
  <si>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</si>
  <si>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</si>
  <si>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</si>
  <si>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</si>
  <si>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</si>
  <si>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</si>
  <si>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</si>
  <si>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</si>
  <si>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</si>
  <si>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</si>
  <si>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</si>
  <si>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</si>
  <si>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</si>
  <si>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</si>
  <si>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</si>
  <si>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</si>
  <si>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</si>
  <si>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</si>
  <si>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</si>
  <si>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</si>
  <si>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</si>
  <si>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</si>
  <si>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</si>
  <si>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</si>
  <si>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</si>
  <si>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</si>
  <si>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</si>
  <si>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</si>
  <si>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</si>
  <si>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</si>
  <si>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</si>
  <si>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</si>
  <si>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</si>
  <si>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</si>
  <si>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</si>
  <si>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</si>
  <si>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</si>
  <si>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</si>
  <si>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</si>
  <si>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</si>
  <si>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</si>
  <si>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</si>
  <si>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</si>
  <si>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</si>
  <si>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</si>
  <si>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</si>
  <si>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</si>
  <si>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</si>
  <si>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</si>
  <si>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</si>
  <si>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</si>
  <si>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</si>
  <si>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</si>
  <si>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</si>
  <si>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</si>
  <si>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</si>
  <si>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</si>
  <si>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</si>
  <si>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</si>
  <si>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</si>
  <si>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</si>
  <si>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</si>
  <si>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</si>
  <si>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</si>
  <si>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</si>
  <si>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</si>
  <si>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</si>
  <si>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</si>
  <si>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</si>
  <si>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</si>
  <si>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</si>
  <si>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</si>
  <si>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</si>
  <si>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</si>
  <si>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</si>
  <si>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</si>
  <si>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</si>
  <si>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</si>
  <si>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</si>
  <si>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</si>
  <si>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</si>
  <si>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</si>
  <si>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</si>
  <si>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</si>
  <si>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</si>
  <si>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</si>
  <si>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</si>
  <si>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</si>
  <si>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</si>
  <si>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</si>
  <si>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</si>
  <si>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</si>
  <si>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</si>
  <si>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</si>
  <si>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</si>
  <si>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</si>
  <si>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</si>
  <si>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</si>
  <si>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</si>
  <si>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</si>
  <si>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</si>
  <si>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</si>
  <si>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</si>
  <si>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</si>
  <si>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</si>
  <si>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</si>
  <si>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</si>
  <si>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</si>
  <si>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</si>
  <si>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</si>
  <si>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</si>
  <si>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</si>
  <si>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</si>
  <si>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</si>
  <si>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</si>
  <si>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</si>
  <si>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</si>
  <si>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</si>
  <si>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</si>
  <si>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</si>
  <si>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</si>
  <si>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</si>
  <si>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</si>
  <si>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</si>
  <si>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</si>
  <si>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</si>
  <si>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</si>
  <si>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</si>
  <si>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</si>
  <si>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</si>
  <si>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</si>
  <si>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</si>
  <si>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</si>
  <si>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</si>
  <si>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</si>
  <si>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</si>
  <si>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</si>
  <si>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</si>
  <si>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</si>
  <si>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</si>
  <si>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</si>
  <si>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</si>
  <si>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</si>
  <si>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</si>
  <si>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</si>
  <si>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</si>
  <si>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</si>
  <si>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</si>
  <si>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</si>
  <si>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</si>
  <si>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</si>
  <si>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</si>
  <si>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</si>
  <si>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</si>
  <si>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</si>
  <si>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</si>
  <si>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</si>
  <si>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</si>
  <si>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</si>
  <si>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</si>
  <si>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</si>
  <si>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</si>
  <si>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</si>
  <si>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</si>
  <si>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</si>
  <si>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</si>
  <si>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</si>
  <si>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</si>
  <si>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</si>
  <si>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</si>
  <si>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</si>
  <si>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</si>
  <si>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</si>
  <si>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</si>
  <si>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</si>
  <si>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</si>
  <si>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</si>
  <si>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</si>
  <si>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</si>
  <si>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</si>
  <si>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</si>
  <si>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</si>
  <si>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</si>
  <si>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</si>
  <si>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</si>
  <si>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</si>
  <si>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</si>
  <si>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</si>
  <si>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</si>
  <si>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</si>
  <si>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</si>
  <si>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</si>
  <si>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</si>
  <si>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</si>
  <si>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</si>
  <si>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</si>
  <si>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</si>
  <si>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</si>
  <si>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</si>
  <si>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</si>
  <si>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</si>
  <si>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</si>
  <si>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</si>
  <si>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</si>
  <si>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</si>
  <si>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</si>
  <si>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</si>
  <si>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</si>
  <si>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</si>
  <si>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</si>
  <si>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</si>
  <si>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</si>
  <si>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</si>
  <si>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</si>
  <si>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</si>
  <si>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</si>
  <si>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</si>
  <si>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</si>
  <si>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</si>
  <si>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</si>
  <si>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</si>
  <si>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</si>
  <si>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</si>
  <si>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</si>
  <si>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</si>
  <si>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</si>
  <si>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</si>
  <si>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</si>
  <si>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</si>
  <si>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</si>
  <si>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</si>
  <si>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</si>
  <si>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</si>
  <si>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</si>
  <si>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</si>
  <si>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</si>
  <si>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</si>
  <si>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</si>
  <si>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</si>
  <si>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</si>
  <si>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</si>
  <si>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</si>
  <si>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</si>
  <si>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</si>
  <si>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</si>
  <si>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</si>
  <si>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</si>
  <si>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</si>
  <si>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</si>
  <si>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</si>
  <si>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</si>
  <si>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</si>
  <si>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</si>
  <si>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</si>
  <si>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</si>
  <si>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</si>
  <si>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</si>
  <si>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</si>
  <si>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</si>
  <si>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</si>
  <si>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</si>
  <si>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</si>
  <si>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</si>
  <si>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</si>
  <si>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</si>
  <si>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</si>
  <si>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</si>
  <si>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</si>
  <si>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</si>
  <si>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</si>
  <si>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</si>
  <si>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</si>
  <si>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</si>
  <si>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</si>
  <si>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</si>
  <si>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</si>
  <si>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</si>
  <si>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</si>
  <si>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</si>
  <si>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</si>
  <si>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</si>
  <si>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</si>
  <si>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</si>
  <si>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</si>
  <si>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</si>
  <si>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</si>
  <si>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</si>
  <si>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</si>
  <si>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</si>
  <si>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</si>
  <si>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</si>
  <si>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</si>
  <si>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</si>
  <si>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</si>
  <si>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</si>
  <si>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</si>
  <si>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</si>
  <si>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</si>
  <si>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</si>
  <si>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</si>
  <si>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</si>
  <si>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</si>
  <si>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</si>
  <si>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</si>
  <si>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</si>
  <si>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</si>
  <si>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</si>
  <si>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</si>
  <si>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</si>
  <si>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</si>
  <si>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</si>
  <si>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</si>
  <si>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</si>
  <si>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</si>
  <si>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</si>
  <si>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</si>
  <si>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</si>
  <si>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</si>
  <si>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</si>
  <si>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</si>
  <si>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</si>
  <si>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</si>
  <si>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</si>
  <si>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</si>
  <si>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</si>
  <si>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</si>
  <si>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</si>
  <si>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</si>
  <si>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</si>
  <si>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</si>
  <si>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</si>
  <si>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</si>
  <si>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</si>
  <si>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</si>
  <si>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</si>
  <si>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</si>
  <si>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</si>
  <si>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</si>
  <si>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</si>
  <si>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</si>
  <si>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</si>
  <si>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</si>
  <si>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</si>
  <si>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</si>
  <si>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</si>
  <si>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</si>
  <si>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</si>
  <si>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</si>
  <si>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</si>
  <si>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</si>
  <si>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</si>
  <si>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</si>
  <si>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</si>
  <si>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</si>
  <si>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</si>
  <si>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</si>
  <si>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</si>
  <si>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</si>
  <si>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</si>
  <si>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</si>
  <si>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</si>
  <si>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</si>
  <si>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</si>
  <si>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</si>
  <si>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</si>
  <si>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</si>
  <si>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</si>
  <si>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</si>
  <si>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</si>
  <si>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</si>
  <si>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</si>
  <si>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</si>
  <si>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</si>
  <si>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</si>
  <si>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</si>
  <si>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</si>
  <si>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</si>
  <si>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</si>
  <si>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</si>
  <si>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</si>
  <si>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</si>
  <si>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</si>
  <si>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</si>
  <si>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</si>
  <si>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</si>
  <si>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</si>
  <si>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</si>
  <si>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</si>
  <si>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</si>
  <si>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</si>
  <si>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</si>
  <si>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</si>
  <si>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</si>
  <si>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</si>
  <si>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</si>
  <si>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</si>
  <si>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</si>
  <si>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</si>
  <si>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</si>
  <si>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</si>
  <si>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</si>
  <si>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</si>
  <si>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</si>
  <si>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</si>
  <si>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</si>
  <si>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</si>
  <si>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</si>
  <si>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</si>
  <si>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</si>
  <si>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</si>
  <si>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</si>
  <si>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</si>
  <si>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</si>
  <si>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</si>
  <si>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</si>
  <si>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</si>
  <si>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</si>
  <si>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</si>
  <si>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</si>
  <si>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</si>
  <si>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</si>
  <si>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</si>
  <si>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</si>
  <si>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</si>
  <si>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</si>
  <si>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</si>
  <si>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</si>
  <si>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</si>
  <si>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</si>
  <si>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</si>
  <si>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</si>
  <si>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</si>
  <si>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</si>
  <si>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</si>
  <si>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</si>
  <si>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</si>
  <si>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</si>
  <si>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</si>
  <si>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</si>
  <si>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</si>
  <si>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</si>
  <si>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</si>
  <si>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</si>
  <si>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</si>
  <si>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</si>
  <si>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</si>
  <si>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</si>
  <si>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</si>
  <si>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</si>
  <si>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</si>
  <si>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</si>
  <si>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</si>
  <si>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</si>
  <si>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</si>
  <si>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</si>
  <si>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</si>
  <si>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</si>
  <si>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</si>
  <si>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</si>
  <si>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</si>
  <si>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</si>
  <si>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</si>
  <si>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</si>
  <si>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</si>
  <si>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</si>
  <si>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</si>
  <si>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</si>
  <si>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</si>
  <si>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</si>
  <si>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</si>
  <si>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</si>
  <si>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</si>
  <si>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</si>
  <si>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</si>
  <si>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</si>
  <si>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</si>
  <si>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</si>
  <si>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</si>
  <si>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</si>
  <si>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</si>
  <si>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</si>
  <si>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</si>
  <si>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</si>
  <si>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</si>
  <si>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</si>
  <si>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</si>
  <si>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</si>
  <si>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</si>
  <si>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</si>
  <si>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</si>
  <si>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</si>
  <si>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</si>
  <si>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</si>
  <si>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</si>
  <si>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</si>
  <si>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</si>
  <si>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</si>
  <si>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</si>
  <si>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</si>
  <si>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</si>
  <si>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</si>
  <si>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</si>
  <si>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</si>
  <si>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</si>
  <si>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</si>
  <si>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</si>
  <si>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</si>
  <si>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</si>
  <si>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</si>
  <si>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</si>
  <si>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</si>
  <si>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</si>
  <si>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</si>
  <si>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</si>
  <si>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</si>
  <si>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</si>
  <si>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</si>
  <si>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</si>
  <si>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</si>
  <si>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</si>
  <si>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</si>
  <si>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</si>
  <si>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</si>
  <si>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</si>
  <si>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</si>
  <si>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</si>
  <si>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</si>
  <si>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</si>
  <si>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</si>
  <si>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</si>
  <si>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</si>
  <si>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</si>
  <si>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</si>
  <si>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</si>
  <si>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</si>
  <si>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</si>
  <si>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</si>
  <si>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</si>
  <si>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</si>
  <si>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</si>
  <si>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</si>
  <si>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</si>
  <si>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</si>
  <si>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</si>
  <si>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</si>
  <si>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</si>
  <si>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</si>
  <si>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</si>
  <si>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</si>
  <si>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</si>
  <si>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</si>
  <si>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</si>
  <si>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</si>
  <si>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</si>
  <si>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</si>
  <si>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</si>
  <si>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</si>
  <si>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</si>
  <si>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</si>
  <si>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</si>
  <si>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</si>
  <si>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</si>
  <si>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</si>
  <si>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</si>
  <si>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</si>
  <si>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</si>
  <si>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</si>
  <si>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</si>
  <si>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</si>
  <si>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</si>
  <si>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</si>
  <si>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</si>
  <si>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</si>
  <si>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</si>
  <si>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</si>
  <si>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</si>
  <si>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</si>
  <si>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</si>
  <si>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</si>
  <si>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</si>
  <si>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</si>
  <si>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</si>
  <si>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</si>
  <si>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</si>
  <si>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</si>
  <si>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</si>
  <si>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</si>
  <si>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</si>
  <si>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</si>
  <si>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</si>
  <si>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</si>
  <si>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</si>
  <si>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</si>
  <si>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</si>
  <si>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</si>
  <si>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</si>
  <si>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</si>
  <si>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</si>
  <si>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</si>
  <si>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</si>
  <si>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</si>
  <si>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</si>
  <si>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</si>
  <si>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</si>
  <si>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</si>
  <si>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</si>
  <si>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</si>
  <si>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</si>
  <si>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</si>
  <si>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</si>
  <si>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</si>
  <si>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</si>
  <si>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</si>
  <si>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</si>
  <si>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</si>
  <si>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</si>
  <si>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</si>
  <si>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</si>
  <si>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</si>
  <si>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</si>
  <si>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</si>
  <si>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</si>
  <si>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</si>
  <si>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</si>
  <si>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</si>
  <si>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</si>
  <si>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</si>
  <si>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</si>
  <si>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</si>
  <si>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</si>
  <si>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</si>
  <si>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</si>
  <si>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</si>
  <si>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</si>
  <si>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</si>
  <si>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</si>
  <si>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</si>
  <si>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</si>
  <si>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</si>
  <si>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</si>
  <si>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</si>
  <si>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</si>
  <si>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</si>
  <si>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</si>
  <si>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</si>
  <si>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</si>
  <si>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</si>
  <si>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</si>
  <si>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</si>
  <si>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</si>
  <si>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</si>
  <si>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</si>
  <si>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</si>
  <si>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</si>
  <si>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</si>
  <si>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</si>
  <si>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</si>
  <si>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</si>
  <si>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</si>
  <si>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</si>
  <si>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</si>
  <si>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</si>
  <si>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</si>
  <si>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</si>
  <si>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</si>
  <si>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</si>
  <si>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</si>
  <si>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</si>
  <si>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</si>
  <si>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</si>
  <si>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</si>
  <si>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</si>
  <si>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</si>
  <si>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</si>
  <si>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</si>
  <si>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</si>
  <si>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</si>
  <si>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</si>
  <si>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</si>
  <si>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</si>
  <si>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</si>
  <si>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</si>
  <si>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</si>
  <si>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</si>
  <si>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</si>
  <si>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</si>
  <si>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</si>
  <si>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</si>
  <si>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</si>
  <si>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</si>
  <si>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</si>
  <si>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</si>
  <si>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</si>
  <si>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</si>
  <si>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</si>
  <si>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</si>
  <si>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</si>
  <si>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</si>
  <si>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</si>
  <si>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</si>
  <si>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</si>
  <si>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</si>
  <si>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</si>
  <si>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</si>
  <si>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</si>
  <si>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</si>
  <si>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</si>
  <si>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</si>
  <si>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</si>
  <si>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</si>
  <si>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</si>
  <si>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</si>
  <si>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</si>
  <si>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</si>
  <si>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</si>
  <si>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</si>
  <si>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</si>
  <si>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</si>
  <si>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</si>
  <si>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</si>
  <si>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</si>
  <si>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</si>
  <si>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</si>
  <si>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</si>
  <si>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</si>
  <si>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</si>
  <si>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</si>
  <si>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</si>
  <si>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</si>
  <si>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</si>
  <si>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</si>
  <si>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</si>
  <si>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</si>
  <si>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</si>
  <si>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</si>
  <si>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</si>
  <si>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</si>
  <si>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</si>
  <si>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</si>
  <si>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</si>
  <si>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</si>
  <si>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</si>
  <si>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</si>
  <si>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</si>
  <si>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</si>
  <si>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</si>
  <si>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</si>
  <si>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</si>
  <si>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</si>
  <si>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</si>
  <si>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</si>
  <si>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</si>
  <si>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</si>
  <si>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</si>
  <si>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</si>
  <si>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</si>
  <si>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</si>
  <si>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</si>
  <si>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</si>
  <si>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</si>
  <si>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</si>
  <si>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</si>
  <si>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</si>
  <si>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</si>
  <si>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</si>
  <si>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</si>
  <si>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</si>
  <si>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</si>
  <si>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</si>
  <si>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</si>
  <si>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</si>
  <si>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</si>
  <si>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</si>
  <si>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</si>
  <si>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</si>
  <si>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</si>
  <si>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</si>
  <si>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</si>
  <si>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</si>
  <si>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</si>
  <si>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</si>
  <si>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</si>
  <si>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</si>
  <si>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</si>
  <si>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</si>
  <si>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</si>
  <si>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</si>
  <si>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</si>
  <si>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</si>
  <si>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</si>
  <si>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</si>
  <si>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</si>
  <si>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</si>
  <si>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</si>
  <si>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</si>
  <si>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</si>
  <si>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</si>
  <si>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</si>
  <si>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</si>
  <si>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</si>
  <si>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</si>
  <si>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</si>
  <si>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</si>
  <si>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</si>
  <si>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</si>
  <si>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</si>
  <si>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</si>
  <si>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</si>
  <si>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</si>
  <si>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</si>
  <si>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</si>
  <si>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</si>
  <si>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</si>
  <si>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</si>
  <si>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</si>
  <si>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</si>
  <si>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</si>
  <si>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</si>
  <si>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</si>
  <si>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</si>
  <si>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</si>
  <si>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</si>
  <si>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</si>
  <si>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</si>
  <si>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</si>
  <si>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</si>
  <si>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</si>
  <si>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</si>
  <si>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</si>
  <si>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</si>
  <si>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</si>
  <si>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</si>
  <si>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</si>
  <si>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</si>
  <si>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</si>
  <si>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</si>
  <si>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</si>
  <si>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</si>
  <si>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</si>
  <si>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</si>
  <si>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</si>
  <si>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</si>
  <si>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</si>
  <si>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</si>
  <si>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</si>
  <si>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</si>
  <si>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</si>
  <si>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</si>
  <si>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</si>
  <si>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</si>
  <si>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</si>
  <si>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</si>
  <si>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</si>
  <si>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</si>
  <si>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</si>
  <si>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</si>
  <si>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</si>
  <si>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</si>
  <si>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</si>
  <si>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</si>
  <si>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</si>
  <si>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</si>
  <si>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</si>
  <si>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</si>
  <si>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</si>
  <si>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</si>
  <si>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</si>
  <si>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</si>
  <si>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</si>
  <si>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</si>
  <si>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</si>
  <si>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</si>
  <si>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</si>
  <si>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</si>
  <si>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</si>
  <si>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</si>
  <si>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</si>
  <si>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</si>
  <si>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</si>
  <si>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</si>
  <si>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</si>
  <si>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</si>
  <si>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</si>
  <si>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</si>
  <si>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</si>
  <si>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</si>
  <si>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</si>
  <si>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</si>
  <si>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</si>
  <si>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</si>
  <si>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</si>
  <si>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</si>
  <si>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</si>
  <si>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</si>
  <si>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</si>
  <si>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</si>
  <si>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</si>
  <si>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</si>
  <si>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</si>
  <si>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</si>
  <si>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</si>
  <si>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</si>
  <si>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</si>
  <si>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</si>
  <si>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</si>
  <si>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</si>
  <si>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</si>
  <si>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</si>
  <si>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</si>
  <si>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</si>
  <si>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</si>
  <si>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</si>
  <si>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</si>
  <si>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</si>
  <si>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</si>
  <si>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</si>
  <si>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</si>
  <si>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</si>
  <si>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</si>
  <si>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</si>
  <si>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</si>
  <si>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</si>
  <si>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</si>
  <si>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</si>
  <si>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</si>
  <si>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</si>
  <si>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</si>
  <si>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</si>
  <si>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</si>
  <si>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</si>
  <si>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</si>
  <si>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</si>
  <si>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</si>
  <si>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</si>
  <si>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</si>
  <si>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</si>
  <si>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</si>
  <si>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</si>
  <si>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</si>
  <si>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</si>
  <si>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</si>
  <si>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</si>
  <si>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</si>
  <si>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</si>
  <si>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</si>
  <si>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</si>
  <si>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</si>
  <si>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</si>
  <si>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</si>
  <si>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</si>
  <si>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</si>
  <si>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</si>
  <si>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</si>
  <si>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</si>
  <si>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</si>
  <si>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</si>
  <si>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</si>
  <si>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</si>
  <si>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</si>
  <si>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</si>
  <si>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</si>
  <si>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</si>
  <si>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</si>
  <si>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</si>
  <si>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</si>
  <si>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</si>
  <si>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</si>
  <si>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</si>
  <si>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</si>
  <si>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</si>
  <si>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</si>
  <si>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</si>
  <si>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</si>
  <si>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</si>
  <si>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</si>
  <si>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</si>
  <si>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</si>
  <si>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</si>
  <si>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</si>
  <si>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</si>
  <si>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</si>
  <si>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</si>
  <si>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</si>
  <si>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</si>
  <si>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</si>
  <si>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</si>
  <si>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</si>
  <si>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</si>
  <si>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</si>
  <si>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</si>
  <si>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</si>
  <si>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</si>
  <si>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</si>
  <si>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</si>
  <si>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</si>
  <si>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</si>
  <si>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</si>
  <si>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</si>
  <si>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</si>
  <si>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</si>
  <si>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</si>
  <si>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</si>
  <si>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</si>
  <si>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</si>
  <si>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</si>
  <si>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</si>
  <si>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</si>
  <si>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</si>
  <si>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</si>
  <si>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</si>
  <si>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</si>
  <si>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</si>
  <si>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</si>
  <si>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</si>
  <si>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</si>
  <si>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</si>
  <si>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</si>
  <si>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</si>
  <si>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</si>
  <si>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</si>
  <si>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</si>
  <si>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</si>
  <si>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</si>
  <si>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</si>
  <si>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</si>
  <si>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</si>
  <si>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</si>
  <si>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</si>
  <si>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</si>
  <si>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</si>
  <si>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</si>
  <si>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</si>
  <si>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</si>
  <si>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</si>
  <si>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</si>
  <si>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</si>
  <si>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</si>
  <si>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</si>
  <si>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</si>
  <si>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</si>
  <si>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</si>
  <si>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</si>
  <si>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</si>
  <si>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</si>
  <si>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</si>
  <si>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</si>
  <si>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</si>
  <si>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</si>
  <si>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</si>
  <si>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</si>
  <si>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</si>
  <si>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</si>
  <si>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</si>
  <si>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</si>
  <si>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</si>
  <si>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</si>
  <si>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</si>
  <si>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</si>
  <si>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</si>
  <si>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</si>
  <si>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</si>
  <si>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</si>
  <si>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</si>
  <si>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</si>
  <si>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</si>
  <si>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</si>
  <si>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</si>
  <si>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</si>
  <si>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</si>
  <si>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</si>
  <si>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</si>
  <si>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</si>
  <si>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</si>
  <si>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</si>
  <si>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</si>
  <si>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</si>
  <si>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</si>
  <si>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</si>
  <si>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</si>
  <si>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</si>
  <si>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</si>
  <si>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</si>
  <si>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</si>
  <si>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</si>
  <si>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</si>
  <si>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</si>
  <si>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</si>
  <si>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</si>
  <si>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</si>
  <si>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</si>
  <si>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</si>
  <si>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</si>
  <si>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</si>
  <si>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</si>
  <si>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</si>
  <si>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</si>
  <si>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</si>
  <si>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</si>
  <si>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</si>
  <si>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</si>
  <si>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</si>
  <si>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</si>
  <si>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</si>
  <si>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</si>
  <si>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</si>
  <si>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</si>
  <si>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</si>
  <si>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</si>
  <si>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</si>
  <si>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</si>
  <si>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</si>
  <si>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</si>
  <si>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</si>
  <si>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</si>
  <si>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</si>
  <si>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</si>
  <si>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</si>
  <si>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</si>
  <si>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</si>
  <si>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</si>
  <si>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</si>
  <si>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</si>
  <si>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</si>
  <si>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</si>
  <si>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</si>
  <si>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</si>
  <si>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</si>
  <si>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</si>
  <si>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</si>
  <si>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</si>
  <si>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</si>
  <si>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</si>
  <si>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</si>
  <si>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</si>
  <si>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</si>
  <si>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</si>
  <si>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</si>
  <si>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</si>
  <si>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</si>
  <si>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</si>
  <si>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</si>
  <si>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</si>
  <si>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</si>
  <si>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</si>
  <si>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</si>
  <si>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</si>
  <si>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</si>
  <si>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</si>
  <si>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</si>
  <si>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</si>
  <si>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</si>
  <si>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</si>
  <si>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</si>
  <si>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</si>
  <si>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</si>
  <si>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</si>
  <si>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</si>
  <si>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</si>
  <si>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</si>
  <si>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</si>
  <si>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</si>
  <si>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</si>
  <si>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</si>
  <si>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</si>
  <si>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</si>
  <si>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</si>
  <si>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</si>
  <si>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</si>
  <si>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</si>
  <si>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</si>
  <si>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</si>
  <si>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</si>
  <si>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</si>
  <si>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</si>
  <si>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</si>
  <si>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</si>
  <si>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</si>
  <si>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</si>
  <si>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</si>
  <si>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</si>
  <si>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</si>
  <si>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</si>
  <si>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</si>
  <si>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</si>
  <si>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</si>
  <si>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</si>
  <si>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</si>
  <si>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</si>
  <si>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</si>
  <si>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</si>
  <si>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</si>
  <si>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</si>
  <si>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</si>
  <si>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</si>
  <si>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</si>
  <si>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</si>
  <si>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</si>
  <si>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</si>
  <si>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</si>
  <si>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</si>
  <si>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</si>
  <si>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</si>
  <si>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</si>
  <si>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</si>
  <si>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</si>
  <si>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</si>
  <si>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</si>
  <si>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</si>
  <si>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</si>
  <si>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</si>
  <si>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</si>
  <si>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</si>
  <si>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</si>
  <si>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</si>
  <si>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</si>
  <si>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</si>
  <si>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</si>
  <si>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</si>
  <si>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</si>
  <si>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</si>
  <si>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</si>
  <si>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</si>
  <si>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</si>
  <si>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</si>
  <si>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</si>
  <si>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</si>
  <si>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</si>
  <si>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</si>
  <si>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</si>
  <si>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</si>
  <si>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</si>
  <si>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</si>
  <si>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</si>
  <si>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</si>
  <si>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</si>
  <si>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</si>
  <si>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</si>
  <si>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</si>
  <si>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</si>
  <si>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</si>
  <si>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</si>
  <si>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</si>
  <si>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</si>
  <si>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</si>
  <si>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</si>
  <si>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</si>
  <si>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</si>
  <si>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</si>
  <si>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</si>
  <si>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</si>
  <si>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</si>
  <si>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</si>
  <si>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</si>
  <si>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</si>
  <si>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</si>
  <si>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</si>
  <si>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</si>
  <si>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</si>
  <si>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</si>
  <si>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</si>
  <si>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</si>
  <si>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</si>
  <si>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</si>
  <si>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</si>
  <si>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</si>
  <si>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</si>
  <si>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</si>
  <si>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</si>
  <si>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</si>
  <si>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</si>
  <si>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</si>
  <si>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</si>
  <si>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</si>
  <si>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</si>
  <si>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</si>
  <si>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</si>
  <si>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</si>
  <si>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</si>
  <si>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</si>
  <si>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</si>
  <si>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</si>
  <si>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</si>
  <si>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</si>
  <si>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</si>
  <si>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</si>
  <si>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</si>
  <si>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</si>
  <si>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</si>
  <si>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</si>
  <si>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</si>
  <si>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</si>
  <si>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</si>
  <si>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</si>
  <si>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</si>
  <si>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</si>
  <si>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</si>
  <si>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</si>
  <si>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</si>
  <si>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</si>
  <si>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</si>
  <si>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</si>
  <si>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</si>
  <si>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</si>
  <si>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</si>
  <si>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</si>
  <si>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</si>
  <si>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</si>
  <si>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</si>
  <si>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</si>
  <si>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</si>
  <si>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</si>
  <si>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</si>
  <si>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</si>
  <si>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</si>
  <si>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</si>
  <si>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</si>
  <si>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</si>
  <si>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</si>
  <si>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</si>
  <si>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</si>
  <si>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</si>
  <si>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</si>
  <si>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</si>
  <si>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</si>
  <si>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</si>
  <si>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</si>
  <si>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</si>
  <si>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</si>
  <si>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</si>
  <si>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</si>
  <si>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</si>
  <si>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</si>
  <si>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</si>
  <si>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</si>
  <si>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</si>
  <si>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</si>
  <si>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</si>
  <si>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</si>
  <si>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</si>
  <si>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</si>
  <si>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</si>
  <si>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</si>
  <si>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</si>
  <si>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</si>
  <si>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</si>
  <si>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</si>
  <si>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</si>
  <si>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</si>
  <si>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</si>
  <si>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</si>
  <si>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</si>
  <si>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</si>
  <si>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</si>
  <si>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</si>
  <si>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</si>
  <si>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</si>
  <si>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</si>
  <si>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</si>
  <si>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</si>
  <si>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</si>
  <si>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</si>
  <si>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</si>
  <si>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</si>
  <si>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</si>
  <si>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</si>
  <si>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</si>
  <si>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</si>
  <si>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</si>
  <si>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</si>
  <si>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</si>
  <si>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</si>
  <si>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</si>
  <si>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</si>
  <si>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</si>
  <si>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</si>
  <si>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</si>
  <si>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</si>
  <si>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</si>
  <si>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</si>
  <si>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</si>
  <si>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</si>
  <si>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</si>
  <si>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</si>
  <si>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</si>
  <si>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</si>
  <si>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</si>
  <si>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</si>
  <si>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</si>
  <si>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</si>
  <si>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</si>
  <si>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</si>
  <si>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</si>
  <si>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</si>
  <si>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</si>
  <si>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</si>
  <si>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</si>
  <si>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</si>
  <si>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</si>
  <si>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</si>
  <si>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</si>
  <si>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</si>
  <si>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</si>
  <si>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</si>
  <si>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</si>
  <si>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</si>
  <si>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</si>
  <si>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</si>
  <si>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</si>
  <si>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</si>
  <si>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</si>
  <si>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</si>
  <si>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</si>
  <si>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</si>
  <si>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</si>
  <si>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</si>
  <si>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</si>
  <si>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</si>
  <si>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</si>
  <si>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</si>
  <si>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</si>
  <si>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</si>
  <si>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</si>
  <si>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</si>
  <si>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</si>
  <si>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</si>
  <si>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</si>
  <si>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</si>
  <si>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</si>
  <si>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</si>
  <si>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</si>
  <si>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</si>
  <si>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</si>
  <si>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</si>
  <si>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</si>
  <si>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</si>
  <si>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</si>
  <si>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</si>
  <si>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</si>
  <si>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</si>
  <si>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</si>
  <si>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</si>
  <si>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</si>
  <si>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</si>
  <si>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</si>
  <si>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</si>
  <si>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</si>
  <si>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</si>
  <si>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</si>
  <si>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</si>
  <si>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</si>
  <si>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</si>
  <si>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</si>
  <si>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</si>
  <si>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</si>
  <si>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</si>
  <si>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</si>
  <si>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</si>
  <si>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</si>
  <si>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</si>
  <si>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</si>
  <si>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</si>
  <si>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</si>
  <si>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</si>
  <si>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</si>
  <si>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</si>
  <si>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</si>
  <si>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</si>
  <si>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</si>
  <si>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</si>
  <si>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</si>
  <si>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</si>
  <si>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</si>
  <si>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</si>
  <si>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</si>
  <si>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</si>
  <si>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</si>
  <si>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</si>
  <si>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</si>
  <si>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</si>
  <si>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</si>
  <si>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</si>
  <si>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</si>
  <si>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</si>
  <si>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</si>
  <si>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</si>
  <si>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</si>
  <si>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</si>
  <si>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</si>
  <si>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</si>
  <si>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</si>
  <si>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</si>
  <si>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</si>
  <si>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</si>
  <si>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</si>
  <si>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</si>
  <si>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</si>
  <si>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</si>
  <si>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</si>
  <si>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</si>
  <si>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</si>
  <si>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</si>
  <si>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</si>
  <si>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</si>
  <si>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</si>
  <si>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</si>
  <si>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</si>
  <si>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</si>
  <si>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</si>
  <si>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</si>
  <si>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</si>
  <si>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</si>
  <si>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</si>
  <si>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</si>
  <si>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</si>
  <si>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</si>
  <si>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</si>
  <si>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</si>
  <si>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</si>
  <si>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</si>
  <si>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</si>
  <si>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</si>
  <si>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</si>
  <si>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</si>
  <si>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</si>
  <si>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</si>
  <si>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</si>
  <si>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</si>
  <si>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</si>
  <si>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</si>
  <si>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</si>
  <si>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</si>
  <si>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</si>
  <si>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</si>
  <si>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</si>
  <si>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</si>
  <si>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</si>
  <si>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</si>
  <si>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</si>
  <si>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</si>
  <si>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</si>
  <si>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</si>
  <si>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</si>
  <si>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</si>
  <si>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</si>
  <si>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</si>
  <si>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</si>
  <si>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</si>
  <si>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</si>
  <si>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</si>
  <si>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</si>
  <si>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</si>
  <si>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</si>
  <si>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</si>
  <si>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</si>
  <si>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</si>
  <si>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</si>
  <si>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</si>
  <si>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</si>
  <si>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</si>
  <si>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</si>
  <si>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</si>
  <si>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</si>
  <si>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</si>
  <si>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</si>
  <si>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</si>
  <si>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</si>
  <si>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</si>
  <si>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</si>
  <si>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</si>
  <si>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</si>
  <si>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</si>
  <si>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</si>
  <si>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</si>
  <si>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</si>
  <si>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</si>
  <si>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</si>
  <si>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</si>
  <si>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</si>
  <si>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</si>
  <si>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</si>
  <si>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</si>
  <si>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</si>
  <si>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</si>
  <si>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</si>
  <si>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</si>
  <si>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</si>
  <si>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</si>
  <si>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</si>
  <si>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</si>
  <si>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</si>
  <si>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</si>
  <si>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</si>
  <si>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</si>
  <si>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</si>
  <si>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</si>
  <si>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</si>
  <si>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</si>
  <si>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</si>
  <si>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</si>
  <si>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</si>
  <si>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</si>
  <si>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</si>
  <si>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</si>
  <si>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</si>
  <si>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</si>
  <si>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</si>
  <si>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</si>
  <si>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</si>
  <si>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</si>
  <si>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</si>
  <si>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</si>
  <si>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</si>
  <si>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</si>
  <si>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</si>
  <si>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</si>
  <si>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</si>
  <si>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</si>
  <si>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</si>
  <si>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</si>
  <si>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</si>
  <si>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</si>
  <si>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</si>
  <si>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</si>
  <si>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</si>
  <si>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</si>
  <si>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</si>
  <si>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</si>
  <si>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</si>
  <si>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</si>
  <si>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</si>
  <si>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</si>
  <si>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</si>
  <si>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</si>
  <si>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</si>
  <si>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</si>
  <si>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</si>
  <si>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</si>
  <si>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</si>
  <si>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</si>
  <si>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</si>
  <si>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</si>
  <si>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</si>
  <si>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</si>
  <si>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</si>
  <si>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</si>
  <si>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</si>
  <si>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</si>
  <si>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</si>
  <si>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</si>
  <si>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</si>
  <si>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</si>
  <si>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</si>
  <si>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</si>
  <si>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</si>
  <si>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</si>
  <si>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</si>
  <si>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</si>
  <si>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</si>
  <si>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</si>
  <si>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</si>
  <si>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</si>
  <si>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</si>
  <si>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</si>
  <si>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</si>
  <si>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</si>
  <si>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</si>
  <si>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</si>
  <si>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</si>
  <si>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</si>
  <si>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</si>
  <si>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</si>
  <si>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</si>
  <si>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</si>
  <si>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</si>
  <si>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</si>
  <si>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</si>
  <si>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</si>
  <si>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</si>
  <si>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</si>
  <si>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</si>
  <si>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</si>
  <si>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</si>
  <si>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</si>
  <si>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</si>
  <si>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</si>
  <si>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</si>
  <si>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</si>
  <si>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</si>
  <si>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</si>
  <si>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</si>
  <si>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</si>
  <si>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</si>
  <si>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</si>
  <si>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</si>
  <si>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</si>
  <si>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</si>
  <si>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</si>
  <si>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</si>
  <si>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</si>
  <si>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</si>
  <si>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</si>
  <si>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</si>
  <si>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</si>
  <si>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</si>
  <si>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</si>
  <si>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</si>
  <si>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</si>
  <si>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</si>
  <si>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</si>
  <si>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</si>
  <si>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</si>
  <si>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</si>
  <si>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</si>
  <si>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</si>
  <si>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</si>
  <si>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</si>
  <si>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</si>
  <si>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</si>
  <si>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</si>
  <si>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</si>
  <si>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</si>
  <si>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</si>
  <si>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</si>
  <si>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</si>
  <si>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</si>
  <si>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</si>
  <si>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</si>
  <si>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</si>
  <si>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</si>
  <si>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</si>
  <si>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</si>
  <si>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</si>
  <si>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</si>
  <si>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</si>
  <si>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</si>
  <si>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</si>
  <si>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</si>
  <si>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</si>
  <si>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</si>
  <si>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</si>
  <si>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</si>
  <si>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</si>
  <si>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</si>
  <si>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</si>
  <si>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</si>
  <si>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</si>
  <si>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</si>
  <si>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</si>
  <si>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</si>
  <si>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</si>
  <si>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</si>
  <si>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</si>
  <si>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</si>
  <si>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</si>
  <si>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</si>
  <si>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</si>
  <si>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</si>
  <si>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</si>
  <si>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</si>
  <si>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</si>
  <si>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</si>
  <si>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</si>
  <si>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</si>
  <si>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</si>
  <si>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</si>
  <si>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</si>
  <si>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</si>
  <si>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</si>
  <si>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</si>
  <si>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</si>
  <si>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</si>
  <si>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</si>
  <si>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</si>
  <si>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</si>
  <si>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</si>
  <si>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</si>
  <si>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</si>
  <si>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</si>
  <si>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</si>
  <si>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</si>
  <si>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</si>
  <si>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</si>
  <si>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</si>
  <si>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</si>
  <si>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</si>
  <si>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</si>
  <si>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</si>
  <si>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</si>
  <si>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</si>
  <si>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</si>
  <si>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</si>
  <si>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</si>
  <si>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</si>
  <si>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</si>
  <si>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</si>
  <si>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</si>
  <si>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</si>
  <si>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</si>
  <si>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</si>
  <si>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</si>
  <si>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</si>
  <si>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</si>
  <si>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</si>
  <si>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</si>
  <si>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</si>
  <si>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</si>
  <si>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</si>
  <si>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</si>
  <si>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</si>
  <si>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</si>
  <si>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</si>
  <si>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</si>
  <si>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</si>
  <si>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</si>
  <si>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</si>
  <si>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</si>
  <si>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</si>
  <si>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</si>
  <si>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</si>
  <si>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</si>
  <si>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</si>
  <si>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</si>
  <si>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</si>
  <si>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</si>
  <si>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</si>
  <si>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</si>
  <si>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</si>
  <si>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</si>
  <si>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</si>
  <si>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</si>
  <si>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</si>
  <si>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</si>
  <si>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</si>
  <si>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</si>
  <si>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</si>
  <si>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</si>
  <si>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</si>
  <si>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</si>
  <si>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</si>
  <si>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</si>
  <si>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</si>
  <si>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</si>
  <si>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</si>
  <si>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</si>
  <si>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</si>
  <si>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</si>
  <si>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</si>
  <si>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</si>
  <si>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</si>
  <si>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</si>
  <si>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</si>
  <si>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</si>
  <si>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</si>
  <si>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</si>
  <si>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</si>
  <si>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</si>
  <si>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</si>
  <si>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</si>
  <si>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</si>
  <si>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</si>
  <si>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</si>
  <si>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</si>
  <si>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</si>
  <si>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</si>
  <si>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</si>
  <si>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</si>
  <si>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</si>
  <si>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</si>
  <si>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</si>
  <si>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</si>
  <si>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</si>
  <si>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</si>
  <si>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</si>
  <si>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</si>
  <si>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</si>
  <si>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</si>
  <si>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</si>
  <si>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</si>
  <si>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</si>
  <si>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</si>
  <si>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</si>
  <si>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</si>
  <si>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</si>
  <si>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</si>
  <si>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</si>
  <si>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</si>
  <si>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</si>
  <si>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</si>
  <si>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</si>
  <si>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</si>
  <si>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</si>
  <si>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</si>
  <si>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</si>
  <si>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</si>
  <si>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</si>
  <si>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</si>
  <si>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</si>
  <si>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</si>
  <si>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</si>
  <si>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</si>
  <si>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</si>
  <si>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</si>
  <si>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</si>
  <si>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</si>
  <si>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</si>
  <si>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</si>
  <si>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</si>
  <si>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</si>
  <si>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</si>
  <si>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</si>
  <si>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</si>
  <si>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</si>
  <si>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</si>
  <si>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</si>
  <si>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</si>
  <si>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</si>
  <si>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</si>
  <si>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</si>
  <si>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</si>
  <si>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</si>
  <si>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</si>
  <si>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</si>
  <si>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</si>
  <si>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</si>
  <si>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</si>
  <si>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</si>
  <si>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</si>
  <si>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</si>
  <si>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</si>
  <si>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</si>
  <si>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</si>
  <si>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</si>
  <si>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</si>
  <si>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</si>
  <si>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</si>
  <si>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</si>
  <si>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</si>
  <si>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</si>
  <si>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</si>
  <si>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</si>
  <si>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</si>
  <si>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</si>
  <si>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</si>
  <si>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</si>
  <si>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</si>
  <si>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</si>
  <si>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</si>
  <si>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</si>
  <si>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</si>
  <si>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</si>
  <si>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</si>
  <si>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</si>
  <si>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</si>
  <si>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</si>
  <si>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</si>
  <si>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</si>
  <si>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</si>
  <si>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</si>
  <si>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</si>
  <si>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</si>
  <si>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</si>
  <si>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</si>
  <si>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</si>
  <si>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</si>
  <si>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</si>
  <si>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</si>
  <si>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</si>
  <si>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</si>
  <si>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</si>
  <si>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</si>
  <si>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</si>
  <si>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</si>
  <si>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</si>
  <si>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</si>
  <si>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</si>
  <si>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</si>
  <si>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</si>
  <si>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</si>
  <si>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</si>
  <si>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</si>
  <si>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</si>
  <si>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</si>
  <si>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</si>
  <si>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</si>
  <si>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</si>
  <si>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</si>
  <si>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</si>
  <si>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</si>
  <si>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</si>
  <si>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</si>
  <si>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</si>
  <si>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</si>
  <si>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</si>
  <si>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</si>
  <si>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</si>
  <si>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</si>
  <si>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</si>
  <si>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</si>
  <si>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</si>
  <si>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</si>
  <si>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</si>
  <si>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</si>
  <si>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</si>
  <si>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</si>
  <si>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</si>
  <si>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</si>
  <si>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</si>
  <si>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</si>
  <si>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</si>
  <si>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</si>
  <si>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</si>
  <si>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</si>
  <si>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</si>
  <si>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</si>
  <si>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</si>
  <si>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</si>
  <si>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</si>
  <si>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</si>
  <si>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</si>
  <si>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</si>
  <si>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</si>
  <si>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</si>
  <si>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</si>
  <si>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</si>
  <si>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</si>
  <si>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</si>
  <si>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</si>
  <si>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</si>
  <si>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</si>
  <si>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</si>
  <si>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</si>
  <si>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</si>
  <si>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</si>
  <si>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</si>
  <si>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</si>
  <si>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</si>
  <si>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</si>
  <si>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</si>
  <si>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</si>
  <si>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</si>
  <si>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</si>
  <si>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</si>
  <si>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</si>
  <si>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</si>
  <si>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</si>
  <si>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</si>
  <si>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</si>
  <si>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</si>
  <si>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</si>
  <si>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</si>
  <si>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</si>
  <si>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</si>
  <si>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</si>
  <si>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</si>
  <si>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</si>
  <si>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</si>
  <si>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</si>
  <si>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</si>
  <si>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</si>
  <si>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</si>
  <si>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</si>
  <si>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</si>
  <si>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</si>
  <si>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</si>
  <si>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</si>
  <si>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</si>
  <si>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</si>
  <si>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</si>
  <si>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</si>
  <si>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</si>
  <si>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</si>
  <si>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</si>
  <si>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</si>
  <si>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</si>
  <si>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</si>
  <si>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</si>
  <si>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</si>
  <si>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</si>
  <si>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</si>
  <si>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</si>
  <si>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</si>
  <si>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</si>
  <si>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</si>
  <si>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</si>
  <si>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</si>
  <si>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</si>
  <si>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</si>
  <si>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</si>
  <si>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</si>
  <si>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</si>
  <si>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</si>
  <si>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</si>
  <si>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</si>
  <si>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</si>
  <si>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</si>
  <si>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</si>
  <si>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</si>
  <si>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</si>
  <si>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</si>
  <si>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</si>
  <si>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</si>
  <si>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</si>
  <si>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</si>
  <si>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</si>
  <si>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</si>
  <si>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</si>
  <si>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</si>
  <si>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</si>
  <si>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</si>
  <si>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</si>
  <si>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</si>
  <si>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</si>
  <si>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</si>
  <si>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</si>
  <si>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</si>
  <si>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</si>
  <si>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</si>
  <si>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</si>
  <si>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</si>
  <si>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</si>
  <si>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</si>
  <si>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</si>
  <si>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</si>
  <si>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</si>
  <si>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</si>
  <si>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</si>
  <si>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</si>
  <si>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</si>
  <si>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</si>
  <si>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</si>
  <si>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</si>
  <si>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</si>
  <si>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</si>
  <si>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</si>
  <si>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</si>
  <si>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</si>
  <si>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</si>
  <si>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</si>
  <si>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</si>
  <si>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</si>
  <si>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</si>
  <si>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</si>
  <si>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</si>
  <si>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</si>
  <si>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</si>
  <si>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</si>
  <si>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</si>
  <si>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</si>
  <si>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</si>
  <si>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</si>
  <si>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</si>
  <si>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</si>
  <si>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</si>
  <si>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</si>
  <si>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</si>
  <si>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</si>
  <si>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</si>
  <si>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</si>
  <si>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</si>
  <si>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</si>
  <si>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</si>
  <si>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</si>
  <si>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</si>
  <si>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</si>
  <si>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</si>
  <si>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</si>
  <si>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</si>
  <si>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</si>
  <si>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</si>
  <si>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</si>
  <si>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</si>
  <si>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</si>
  <si>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</si>
  <si>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</si>
  <si>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</si>
  <si>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</si>
  <si>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</si>
  <si>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</si>
  <si>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</si>
  <si>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</si>
  <si>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</si>
  <si>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</si>
  <si>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</si>
  <si>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</si>
  <si>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</si>
  <si>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</si>
  <si>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</si>
  <si>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</si>
  <si>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</si>
  <si>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</si>
  <si>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</si>
  <si>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</si>
  <si>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</si>
  <si>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</si>
  <si>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</si>
  <si>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</si>
  <si>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</si>
  <si>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</si>
  <si>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</si>
  <si>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</si>
  <si>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</si>
  <si>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</si>
  <si>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</si>
  <si>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</si>
  <si>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</si>
  <si>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</si>
  <si>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</si>
  <si>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</si>
  <si>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</si>
  <si>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</si>
  <si>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</si>
  <si>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</si>
  <si>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</si>
  <si>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</si>
  <si>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</si>
  <si>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</si>
  <si>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</si>
  <si>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</si>
  <si>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</si>
  <si>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</si>
  <si>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</si>
  <si>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</si>
  <si>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</si>
  <si>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</si>
  <si>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</si>
  <si>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</si>
  <si>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</si>
  <si>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</si>
  <si>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</si>
  <si>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</si>
  <si>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</si>
  <si>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</si>
  <si>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</si>
  <si>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</si>
  <si>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</si>
  <si>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</si>
  <si>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</si>
  <si>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</si>
  <si>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</si>
  <si>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</si>
  <si>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</si>
  <si>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</si>
  <si>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</si>
  <si>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</si>
  <si>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</si>
  <si>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</si>
  <si>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</si>
  <si>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</si>
  <si>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</si>
  <si>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</si>
  <si>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</si>
  <si>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</si>
  <si>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</si>
  <si>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</si>
  <si>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</si>
  <si>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</si>
  <si>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</si>
  <si>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</si>
  <si>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</si>
  <si>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</si>
  <si>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</si>
  <si>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</si>
  <si>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</si>
  <si>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</si>
  <si>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</si>
  <si>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</si>
  <si>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</si>
  <si>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</si>
  <si>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</si>
  <si>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</si>
  <si>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</si>
  <si>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</si>
  <si>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</si>
  <si>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</si>
  <si>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</si>
  <si>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</si>
  <si>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</si>
  <si>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</si>
  <si>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</si>
  <si>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</si>
  <si>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</si>
  <si>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</si>
  <si>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</si>
  <si>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</si>
  <si>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</si>
  <si>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</si>
  <si>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</si>
  <si>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</si>
  <si>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</si>
  <si>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</si>
  <si>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</si>
  <si>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</si>
  <si>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</si>
  <si>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</si>
  <si>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</si>
  <si>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</si>
  <si>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</si>
  <si>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</si>
  <si>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</si>
  <si>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</si>
  <si>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</si>
  <si>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</si>
  <si>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</si>
  <si>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</si>
  <si>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</si>
  <si>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</si>
  <si>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</si>
  <si>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</si>
  <si>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</si>
  <si>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</si>
  <si>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</si>
  <si>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</si>
  <si>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</si>
  <si>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</si>
  <si>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</si>
  <si>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</si>
  <si>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</si>
  <si>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</si>
  <si>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</si>
  <si>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</si>
  <si>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</si>
  <si>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</si>
  <si>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</si>
  <si>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</si>
  <si>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</si>
  <si>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</si>
  <si>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</si>
  <si>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</si>
  <si>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</si>
  <si>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</si>
  <si>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</si>
  <si>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</si>
  <si>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</si>
  <si>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</si>
  <si>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</si>
  <si>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</si>
  <si>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</si>
  <si>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</si>
  <si>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</si>
  <si>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</si>
  <si>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</si>
  <si>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</si>
  <si>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</si>
  <si>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</si>
  <si>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</si>
  <si>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</si>
  <si>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</si>
  <si>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</si>
  <si>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</si>
  <si>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</si>
  <si>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</si>
  <si>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</si>
  <si>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</si>
  <si>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</si>
  <si>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</si>
  <si>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</si>
  <si>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</si>
  <si>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</si>
  <si>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</si>
  <si>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</si>
  <si>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</si>
  <si>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</si>
  <si>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</si>
  <si>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</si>
  <si>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</si>
  <si>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</si>
  <si>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</si>
  <si>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</si>
  <si>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</si>
  <si>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</si>
  <si>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</si>
  <si>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</si>
  <si>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</si>
  <si>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</si>
  <si>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</si>
  <si>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</si>
  <si>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</si>
  <si>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</si>
  <si>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</si>
  <si>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</si>
  <si>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</si>
  <si>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</si>
  <si>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</si>
  <si>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</si>
  <si>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</si>
  <si>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</si>
  <si>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</si>
  <si>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</si>
  <si>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</si>
  <si>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</si>
  <si>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</si>
  <si>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</si>
  <si>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</si>
  <si>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</si>
  <si>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</si>
  <si>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</si>
  <si>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</si>
  <si>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</si>
  <si>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</si>
  <si>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</si>
  <si>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</si>
  <si>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</si>
  <si>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</si>
  <si>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</si>
  <si>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</si>
  <si>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</si>
  <si>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</si>
  <si>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</si>
  <si>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</si>
  <si>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</si>
  <si>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</si>
  <si>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</si>
  <si>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</si>
  <si>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</si>
  <si>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</si>
  <si>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</si>
  <si>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</si>
  <si>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</si>
  <si>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</si>
  <si>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</si>
  <si>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</si>
  <si>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</si>
  <si>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</si>
  <si>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</si>
  <si>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</si>
  <si>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</si>
  <si>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</si>
  <si>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</si>
  <si>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</si>
  <si>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</si>
  <si>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</si>
  <si>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</si>
  <si>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</si>
  <si>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</si>
  <si>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</si>
  <si>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</si>
  <si>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</si>
  <si>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</si>
  <si>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</si>
  <si>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</si>
  <si>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</si>
  <si>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</si>
  <si>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</si>
  <si>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</si>
  <si>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</si>
  <si>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</si>
  <si>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</si>
  <si>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</si>
  <si>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</si>
  <si>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</si>
  <si>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</si>
  <si>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</si>
  <si>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</si>
  <si>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</si>
  <si>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</si>
  <si>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</si>
  <si>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</si>
  <si>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</si>
  <si>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</si>
  <si>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</si>
  <si>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</si>
  <si>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</si>
  <si>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</si>
  <si>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</si>
  <si>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</si>
  <si>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</si>
  <si>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</si>
  <si>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</si>
  <si>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</si>
  <si>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</si>
  <si>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</si>
  <si>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</si>
  <si>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</si>
  <si>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</si>
  <si>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</si>
  <si>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</si>
  <si>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</si>
  <si>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</si>
  <si>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</si>
  <si>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</si>
  <si>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</si>
  <si>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</si>
  <si>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</si>
  <si>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</si>
  <si>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</si>
  <si>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</si>
  <si>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</si>
  <si>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</si>
  <si>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</si>
  <si>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</si>
  <si>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</si>
  <si>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</si>
  <si>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</si>
  <si>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</si>
  <si>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</si>
  <si>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</si>
  <si>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</si>
  <si>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</si>
  <si>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</si>
  <si>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</si>
  <si>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</si>
  <si>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</si>
  <si>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</si>
  <si>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</si>
  <si>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</si>
  <si>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</si>
  <si>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</si>
  <si>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</si>
  <si>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</si>
  <si>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</si>
  <si>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</si>
  <si>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</si>
  <si>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</si>
  <si>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</si>
  <si>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</si>
  <si>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</si>
  <si>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</si>
  <si>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</si>
  <si>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</si>
  <si>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</si>
  <si>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</si>
  <si>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</si>
  <si>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</si>
  <si>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</si>
  <si>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</si>
  <si>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</si>
  <si>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</si>
  <si>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</si>
  <si>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</si>
  <si>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</si>
  <si>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</si>
  <si>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</si>
  <si>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</si>
  <si>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</si>
  <si>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</si>
  <si>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</si>
  <si>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</si>
  <si>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</si>
  <si>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</si>
  <si>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</si>
  <si>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</si>
  <si>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</si>
  <si>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</si>
  <si>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</si>
  <si>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</si>
  <si>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</si>
  <si>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</si>
  <si>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</si>
  <si>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</si>
  <si>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</si>
  <si>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</si>
  <si>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</si>
  <si>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</si>
  <si>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</si>
  <si>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</si>
  <si>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</si>
  <si>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</si>
  <si>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</si>
  <si>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</si>
  <si>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</si>
  <si>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</si>
  <si>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</si>
  <si>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</si>
  <si>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</si>
  <si>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</si>
  <si>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</si>
  <si>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</si>
  <si>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</si>
  <si>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</si>
  <si>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</si>
  <si>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</si>
  <si>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</si>
  <si>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</si>
  <si>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</si>
  <si>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</si>
  <si>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</si>
  <si>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</si>
  <si>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</si>
  <si>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</si>
  <si>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</si>
  <si>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</si>
  <si>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</si>
  <si>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</si>
  <si>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</si>
  <si>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</si>
  <si>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</si>
  <si>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</si>
  <si>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</si>
  <si>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</si>
  <si>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</si>
  <si>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</si>
  <si>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</si>
  <si>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</si>
  <si>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</si>
  <si>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</si>
  <si>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</si>
  <si>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</si>
  <si>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</si>
  <si>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</si>
  <si>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</si>
  <si>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</si>
  <si>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</si>
  <si>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</si>
  <si>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</si>
  <si>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</si>
  <si>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</si>
  <si>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</si>
  <si>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</si>
  <si>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</si>
  <si>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</si>
  <si>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</si>
  <si>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</si>
  <si>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</si>
  <si>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</si>
  <si>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</si>
  <si>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</si>
  <si>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</si>
  <si>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</si>
  <si>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</si>
  <si>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</si>
  <si>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</si>
  <si>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</si>
  <si>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</si>
  <si>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</si>
  <si>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</si>
  <si>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</si>
  <si>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</si>
  <si>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</si>
  <si>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</si>
  <si>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</si>
  <si>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</si>
  <si>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</si>
  <si>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</si>
  <si>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</si>
  <si>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</si>
  <si>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</si>
  <si>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</si>
  <si>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</si>
  <si>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</si>
  <si>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</si>
  <si>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</si>
  <si>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</si>
  <si>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</si>
  <si>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</si>
  <si>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</si>
  <si>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</si>
  <si>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</si>
  <si>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</si>
  <si>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</si>
  <si>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</si>
  <si>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</si>
  <si>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</si>
  <si>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</si>
  <si>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</si>
  <si>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</si>
  <si>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</si>
  <si>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</si>
  <si>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</si>
  <si>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</si>
  <si>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</si>
  <si>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</si>
  <si>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</si>
  <si>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</si>
  <si>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</si>
  <si>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</si>
  <si>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</si>
  <si>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</si>
  <si>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</si>
  <si>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</si>
  <si>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</si>
  <si>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</si>
  <si>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</si>
  <si>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</si>
  <si>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</si>
  <si>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</si>
  <si>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</si>
  <si>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</si>
  <si>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</si>
  <si>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</si>
  <si>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</si>
  <si>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</si>
  <si>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</si>
  <si>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</si>
  <si>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</si>
  <si>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</si>
  <si>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</si>
  <si>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</si>
  <si>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</si>
  <si>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</si>
  <si>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</si>
  <si>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</si>
  <si>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</si>
  <si>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</si>
  <si>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</si>
  <si>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</si>
  <si>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</si>
  <si>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</si>
  <si>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</si>
  <si>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</si>
  <si>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</si>
  <si>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</si>
  <si>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</si>
  <si>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</si>
  <si>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</si>
  <si>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</si>
  <si>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</si>
  <si>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</si>
  <si>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</si>
  <si>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</si>
  <si>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</si>
  <si>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</si>
  <si>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</si>
  <si>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</si>
  <si>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</si>
  <si>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</si>
  <si>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</si>
  <si>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</si>
  <si>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</si>
  <si>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</si>
  <si>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</si>
  <si>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</si>
  <si>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</si>
  <si>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</si>
  <si>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</si>
  <si>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</si>
  <si>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</si>
  <si>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</si>
  <si>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</si>
  <si>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</si>
  <si>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</si>
  <si>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</si>
  <si>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</si>
  <si>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</si>
  <si>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</si>
  <si>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</si>
  <si>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</si>
  <si>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</si>
  <si>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</si>
  <si>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</si>
  <si>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</si>
  <si>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</si>
  <si>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</si>
  <si>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</si>
  <si>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</si>
  <si>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</si>
  <si>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</si>
  <si>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</si>
  <si>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</si>
  <si>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</si>
  <si>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</si>
  <si>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</si>
  <si>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</si>
  <si>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</si>
  <si>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</si>
  <si>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</si>
  <si>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</si>
  <si>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</si>
  <si>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</si>
  <si>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</si>
  <si>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</si>
  <si>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</si>
  <si>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</si>
  <si>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</si>
  <si>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</si>
  <si>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</si>
  <si>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</si>
  <si>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</si>
  <si>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</si>
  <si>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</si>
  <si>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</si>
  <si>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</si>
  <si>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</si>
  <si>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</si>
  <si>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</si>
  <si>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</si>
  <si>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</si>
  <si>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</si>
  <si>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</si>
  <si>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</si>
  <si>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</si>
  <si>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</si>
  <si>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</si>
  <si>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</si>
  <si>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</si>
  <si>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</si>
  <si>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</si>
  <si>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</si>
  <si>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</si>
  <si>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</si>
  <si>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</si>
  <si>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</si>
  <si>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</si>
  <si>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</si>
  <si>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</si>
  <si>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</si>
  <si>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</si>
  <si>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</si>
  <si>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</si>
  <si>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</si>
  <si>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</si>
  <si>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</si>
  <si>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</si>
  <si>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</si>
  <si>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</si>
  <si>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</si>
  <si>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</si>
  <si>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</si>
  <si>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</si>
  <si>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</si>
  <si>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</si>
  <si>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</si>
  <si>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</si>
  <si>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</si>
  <si>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</si>
  <si>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</si>
  <si>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</si>
  <si>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</si>
  <si>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</si>
  <si>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</si>
  <si>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</si>
  <si>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</si>
  <si>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</si>
  <si>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</si>
  <si>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</si>
  <si>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</si>
  <si>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</si>
  <si>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</si>
  <si>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</si>
  <si>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</si>
  <si>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</si>
  <si>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</si>
  <si>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</si>
  <si>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</si>
  <si>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</si>
  <si>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</si>
  <si>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</si>
  <si>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</si>
  <si>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</si>
  <si>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</si>
  <si>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</si>
  <si>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</si>
  <si>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</si>
  <si>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</si>
  <si>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</si>
  <si>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</si>
  <si>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</si>
  <si>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</si>
  <si>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</si>
  <si>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</si>
  <si>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</si>
  <si>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</si>
  <si>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</si>
  <si>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</si>
  <si>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</si>
  <si>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</si>
  <si>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</si>
  <si>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</si>
  <si>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</si>
  <si>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</si>
  <si>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</si>
  <si>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</si>
  <si>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</si>
  <si>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</si>
  <si>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</si>
  <si>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</si>
  <si>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</si>
  <si>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</si>
  <si>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</si>
  <si>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</si>
  <si>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</si>
  <si>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</si>
  <si>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</si>
  <si>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</si>
  <si>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</si>
  <si>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</si>
  <si>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</si>
  <si>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</si>
  <si>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</si>
  <si>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</si>
  <si>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</si>
  <si>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</si>
  <si>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</si>
  <si>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</si>
  <si>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</si>
  <si>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</si>
  <si>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</si>
  <si>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</si>
  <si>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</si>
  <si>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</si>
  <si>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</si>
  <si>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</si>
  <si>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</si>
  <si>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</si>
  <si>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</si>
  <si>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</si>
  <si>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</si>
  <si>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</si>
  <si>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</si>
  <si>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</si>
  <si>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</si>
  <si>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</si>
  <si>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</si>
  <si>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</si>
  <si>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</si>
  <si>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</si>
  <si>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</si>
  <si>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</si>
  <si>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</si>
  <si>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</si>
  <si>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</si>
  <si>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</si>
  <si>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</si>
  <si>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</si>
  <si>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</si>
  <si>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</si>
  <si>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</si>
  <si>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</si>
  <si>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</si>
  <si>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</si>
  <si>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</si>
  <si>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</si>
  <si>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</si>
  <si>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</si>
  <si>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</si>
  <si>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</si>
  <si>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</si>
  <si>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</si>
  <si>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</si>
  <si>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</si>
  <si>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</si>
  <si>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</si>
  <si>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</si>
  <si>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</si>
  <si>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</si>
  <si>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</si>
  <si>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</si>
  <si>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</si>
  <si>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</si>
  <si>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</si>
  <si>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</si>
  <si>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</si>
  <si>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</si>
  <si>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</si>
  <si>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</si>
  <si>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</si>
  <si>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</si>
  <si>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</si>
  <si>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</si>
  <si>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</si>
  <si>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</si>
  <si>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</si>
  <si>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</si>
  <si>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</si>
  <si>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</si>
  <si>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</si>
  <si>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</si>
  <si>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</si>
  <si>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</si>
  <si>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</si>
  <si>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</si>
  <si>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</si>
  <si>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</si>
  <si>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</si>
  <si>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</si>
  <si>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</si>
  <si>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</si>
  <si>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</si>
  <si>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</si>
  <si>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</si>
  <si>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</si>
  <si>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</si>
  <si>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</si>
  <si>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</si>
  <si>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</si>
  <si>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</si>
  <si>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</si>
  <si>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</si>
  <si>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</si>
  <si>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</si>
  <si>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</si>
  <si>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</si>
  <si>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</si>
  <si>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</si>
  <si>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</si>
  <si>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</si>
  <si>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</si>
  <si>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</si>
  <si>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</si>
  <si>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</si>
  <si>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</si>
  <si>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</si>
  <si>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</si>
  <si>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</si>
  <si>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</si>
  <si>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</si>
  <si>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</si>
  <si>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</si>
  <si>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</si>
  <si>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</si>
  <si>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</si>
  <si>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</si>
  <si>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</si>
  <si>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</si>
  <si>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</si>
  <si>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</si>
  <si>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</si>
  <si>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</si>
  <si>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</si>
  <si>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</si>
  <si>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</si>
  <si>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</si>
  <si>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</si>
  <si>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</si>
  <si>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</si>
  <si>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</si>
  <si>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</si>
  <si>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</si>
  <si>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</si>
  <si>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</si>
  <si>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</si>
  <si>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</si>
  <si>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</si>
  <si>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</si>
  <si>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</si>
  <si>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</si>
  <si>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</si>
  <si>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</si>
  <si>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</si>
  <si>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</si>
  <si>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</si>
  <si>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</si>
  <si>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</si>
  <si>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</si>
  <si>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</si>
  <si>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</si>
  <si>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</si>
  <si>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</si>
  <si>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</si>
  <si>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</si>
  <si>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</si>
  <si>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</si>
  <si>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</si>
  <si>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</si>
  <si>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</si>
  <si>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</si>
  <si>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</si>
  <si>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</si>
  <si>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</si>
  <si>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</si>
  <si>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</si>
  <si>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</si>
  <si>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</si>
  <si>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</si>
  <si>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</si>
  <si>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</si>
  <si>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</si>
  <si>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</si>
  <si>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</si>
  <si>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</si>
  <si>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</si>
  <si>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</si>
  <si>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</si>
  <si>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</si>
  <si>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</si>
  <si>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</si>
  <si>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</si>
  <si>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</si>
  <si>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</si>
  <si>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</si>
  <si>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</si>
  <si>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</si>
  <si>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</si>
  <si>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</si>
  <si>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</si>
  <si>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</si>
  <si>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</si>
  <si>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</si>
  <si>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</si>
  <si>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</si>
  <si>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</si>
  <si>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</si>
  <si>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</si>
  <si>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</si>
  <si>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</si>
  <si>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</si>
  <si>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</si>
  <si>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</si>
  <si>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</si>
  <si>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</si>
  <si>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</si>
  <si>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</si>
  <si>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</si>
  <si>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</si>
  <si>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</si>
  <si>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</si>
  <si>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</si>
  <si>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</si>
  <si>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</si>
  <si>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</si>
  <si>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</si>
  <si>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</si>
  <si>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</si>
  <si>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</si>
  <si>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</si>
  <si>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</si>
  <si>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</si>
  <si>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</si>
  <si>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</si>
  <si>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</si>
  <si>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</si>
  <si>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</si>
  <si>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</si>
  <si>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</si>
  <si>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</si>
  <si>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</si>
  <si>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</si>
  <si>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</si>
  <si>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</si>
  <si>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</si>
  <si>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</si>
  <si>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</si>
  <si>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</si>
  <si>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</si>
  <si>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</si>
  <si>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</si>
  <si>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</si>
  <si>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</si>
  <si>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</si>
  <si>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</si>
  <si>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</si>
  <si>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</si>
  <si>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</si>
  <si>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</si>
  <si>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</si>
  <si>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</si>
  <si>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</si>
  <si>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</si>
  <si>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</si>
  <si>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</si>
  <si>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</si>
  <si>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</si>
  <si>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</si>
  <si>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</si>
  <si>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</si>
  <si>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</si>
  <si>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</si>
  <si>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</si>
  <si>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</si>
  <si>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</si>
  <si>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</si>
  <si>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</si>
  <si>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</si>
  <si>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</si>
  <si>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</si>
  <si>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</si>
  <si>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</si>
  <si>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</si>
  <si>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</si>
  <si>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</si>
  <si>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</si>
  <si>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</si>
  <si>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</si>
  <si>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</si>
  <si>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</si>
  <si>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</si>
  <si>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</si>
  <si>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</si>
  <si>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</si>
  <si>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</si>
  <si>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</si>
  <si>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</si>
  <si>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</si>
  <si>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</si>
  <si>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</si>
  <si>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</si>
  <si>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</si>
  <si>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</si>
  <si>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</si>
  <si>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</si>
  <si>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</si>
  <si>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</si>
  <si>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</si>
  <si>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</si>
  <si>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</si>
  <si>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</si>
  <si>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</si>
  <si>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</si>
  <si>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</si>
  <si>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</si>
  <si>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</si>
  <si>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</si>
  <si>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</si>
  <si>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</si>
  <si>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</si>
  <si>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</si>
  <si>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</si>
  <si>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</si>
  <si>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</si>
  <si>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</si>
  <si>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</si>
  <si>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</si>
  <si>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</si>
  <si>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</si>
  <si>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</si>
  <si>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</si>
  <si>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</si>
  <si>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</si>
  <si>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</si>
  <si>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</si>
  <si>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</si>
  <si>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</si>
  <si>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</si>
  <si>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</si>
  <si>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</si>
  <si>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</si>
  <si>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</si>
  <si>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</si>
  <si>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</si>
  <si>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</si>
  <si>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</si>
  <si>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</si>
  <si>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</si>
  <si>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</si>
  <si>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</si>
  <si>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</si>
  <si>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</si>
  <si>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</si>
  <si>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</si>
  <si>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</si>
  <si>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</si>
  <si>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</si>
  <si>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</si>
  <si>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</si>
  <si>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</si>
  <si>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</si>
  <si>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</si>
  <si>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</si>
  <si>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</si>
  <si>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</si>
  <si>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</si>
  <si>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</si>
  <si>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</si>
  <si>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</si>
  <si>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</si>
  <si>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</si>
  <si>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</si>
  <si>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</si>
  <si>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</si>
  <si>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</si>
  <si>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</si>
  <si>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</si>
  <si>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</si>
  <si>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</si>
  <si>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</si>
  <si>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</si>
  <si>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</si>
  <si>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</si>
  <si>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</si>
  <si>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</si>
  <si>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</si>
  <si>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</si>
  <si>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</si>
  <si>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</si>
  <si>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</si>
  <si>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</si>
  <si>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</si>
  <si>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</si>
  <si>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</si>
  <si>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</si>
  <si>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</si>
  <si>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</si>
  <si>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</si>
  <si>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</si>
  <si>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</si>
  <si>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</si>
  <si>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</si>
  <si>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</si>
  <si>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</si>
  <si>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</si>
  <si>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</si>
  <si>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</si>
  <si>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</si>
  <si>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</si>
  <si>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</si>
  <si>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</si>
  <si>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</si>
  <si>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</si>
  <si>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</si>
  <si>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</si>
  <si>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</si>
  <si>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</si>
  <si>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</si>
  <si>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</si>
  <si>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</si>
  <si>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</si>
  <si>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</si>
  <si>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</si>
  <si>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</si>
  <si>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</si>
  <si>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</si>
  <si>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</si>
  <si>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</si>
  <si>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</si>
  <si>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</si>
  <si>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</si>
  <si>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</si>
  <si>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</si>
  <si>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</si>
  <si>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</si>
  <si>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</si>
  <si>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</si>
  <si>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</si>
  <si>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</si>
  <si>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</si>
  <si>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</si>
  <si>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</si>
  <si>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</si>
  <si>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</si>
  <si>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</si>
  <si>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</si>
  <si>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</si>
  <si>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</si>
  <si>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</si>
  <si>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</si>
  <si>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</si>
  <si>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</si>
  <si>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</si>
  <si>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</si>
  <si>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</si>
  <si>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</si>
  <si>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</si>
  <si>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</si>
  <si>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</si>
  <si>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</si>
  <si>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</si>
  <si>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</si>
  <si>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</si>
  <si>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</si>
  <si>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</si>
  <si>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</si>
  <si>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</si>
  <si>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</si>
  <si>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</si>
  <si>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</si>
  <si>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</si>
  <si>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</si>
  <si>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</si>
  <si>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</si>
  <si>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</si>
  <si>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</si>
  <si>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</si>
  <si>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</si>
  <si>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</si>
  <si>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</si>
  <si>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</si>
  <si>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</si>
  <si>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</si>
  <si>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</si>
  <si>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</si>
  <si>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</si>
  <si>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</si>
  <si>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</si>
  <si>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</si>
  <si>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</si>
  <si>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</si>
  <si>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</si>
  <si>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</si>
  <si>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</si>
  <si>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</si>
  <si>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</si>
  <si>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</si>
  <si>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</si>
  <si>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</si>
  <si>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</si>
  <si>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</si>
  <si>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</si>
  <si>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</si>
  <si>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</si>
  <si>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</si>
  <si>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</si>
  <si>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</si>
  <si>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</si>
  <si>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</si>
  <si>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</si>
  <si>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</si>
  <si>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</si>
  <si>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</si>
  <si>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</si>
  <si>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</si>
  <si>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</si>
  <si>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</si>
  <si>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</si>
  <si>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</si>
  <si>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</si>
  <si>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</si>
  <si>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</si>
  <si>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</si>
  <si>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</si>
  <si>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</si>
  <si>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</si>
  <si>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</si>
  <si>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</si>
  <si>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</si>
  <si>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</si>
  <si>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</si>
  <si>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</si>
  <si>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</si>
  <si>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</si>
  <si>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</si>
  <si>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</si>
  <si>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</si>
  <si>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</si>
  <si>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</si>
  <si>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</si>
  <si>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</si>
  <si>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</si>
  <si>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</si>
  <si>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</si>
  <si>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</si>
  <si>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</si>
  <si>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</si>
  <si>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</si>
  <si>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</si>
  <si>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</si>
  <si>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</si>
  <si>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</si>
  <si>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</si>
  <si>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</si>
  <si>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</si>
  <si>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</si>
  <si>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</si>
  <si>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</si>
  <si>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</si>
  <si>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</si>
  <si>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</si>
  <si>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</si>
  <si>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</si>
  <si>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</si>
  <si>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</si>
  <si>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</si>
  <si>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</si>
  <si>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</si>
  <si>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</si>
  <si>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</si>
  <si>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</si>
  <si>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</si>
  <si>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</si>
  <si>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</si>
  <si>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</si>
  <si>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</si>
  <si>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</si>
  <si>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</si>
  <si>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</si>
  <si>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</si>
  <si>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</si>
  <si>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</si>
  <si>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</si>
  <si>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</si>
  <si>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</si>
  <si>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</si>
  <si>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</si>
  <si>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</si>
  <si>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</si>
  <si>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</si>
  <si>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</si>
  <si>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</si>
  <si>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</si>
  <si>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</si>
  <si>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</si>
  <si>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</si>
  <si>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</si>
  <si>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</si>
  <si>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</si>
  <si>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</si>
  <si>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</si>
  <si>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</si>
  <si>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</si>
  <si>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</si>
  <si>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</si>
  <si>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</si>
  <si>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</si>
  <si>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</si>
  <si>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</si>
  <si>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</si>
  <si>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</si>
  <si>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</si>
  <si>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</si>
  <si>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</si>
  <si>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</si>
  <si>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</si>
  <si>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</si>
  <si>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</si>
  <si>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</si>
  <si>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</si>
  <si>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</si>
  <si>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</si>
  <si>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</si>
  <si>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</si>
  <si>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</si>
  <si>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</si>
  <si>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</si>
  <si>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</si>
  <si>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</si>
  <si>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</si>
  <si>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</si>
  <si>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</si>
  <si>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</si>
  <si>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</si>
  <si>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</si>
  <si>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</si>
  <si>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</si>
  <si>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</si>
  <si>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</si>
  <si>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</si>
  <si>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</si>
  <si>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</si>
  <si>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</si>
  <si>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</si>
  <si>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</si>
  <si>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</si>
  <si>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</si>
  <si>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</si>
  <si>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</si>
  <si>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</si>
  <si>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</si>
  <si>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</si>
  <si>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</si>
  <si>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</si>
  <si>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</si>
  <si>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</si>
  <si>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</si>
  <si>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</si>
  <si>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</si>
  <si>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</si>
  <si>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</si>
  <si>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</si>
  <si>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</si>
  <si>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</si>
  <si>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</si>
  <si>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</si>
  <si>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</si>
  <si>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</si>
  <si>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</si>
  <si>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</si>
  <si>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</si>
  <si>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</si>
  <si>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</si>
  <si>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</si>
  <si>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</si>
  <si>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</si>
  <si>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</si>
  <si>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</si>
  <si>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</si>
  <si>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</si>
  <si>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</si>
  <si>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</si>
  <si>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</si>
  <si>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</si>
  <si>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</si>
  <si>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</si>
  <si>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</si>
  <si>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</si>
  <si>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</si>
  <si>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</si>
  <si>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</si>
  <si>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</si>
  <si>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</si>
  <si>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</si>
  <si>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</si>
  <si>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</si>
  <si>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</si>
  <si>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</si>
  <si>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</si>
  <si>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</si>
  <si>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</si>
  <si>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</si>
  <si>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</si>
  <si>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</si>
  <si>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</si>
  <si>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</si>
  <si>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</si>
  <si>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</si>
  <si>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</si>
  <si>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</si>
  <si>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</si>
  <si>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</si>
  <si>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</si>
  <si>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</si>
  <si>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</si>
  <si>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</si>
  <si>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</si>
  <si>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</si>
  <si>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</si>
  <si>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</si>
  <si>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</si>
  <si>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</si>
  <si>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</si>
  <si>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</si>
  <si>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</si>
  <si>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</si>
  <si>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</si>
  <si>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</si>
  <si>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</si>
  <si>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</si>
  <si>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</si>
  <si>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</si>
  <si>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</si>
  <si>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</si>
  <si>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</si>
  <si>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</si>
  <si>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</si>
  <si>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</si>
  <si>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</si>
  <si>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</si>
  <si>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</si>
  <si>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</si>
  <si>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</si>
  <si>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</si>
  <si>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</si>
  <si>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</si>
  <si>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</si>
  <si>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</si>
  <si>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</si>
  <si>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</si>
  <si>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</si>
  <si>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</si>
  <si>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</si>
  <si>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</si>
  <si>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</si>
  <si>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</si>
  <si>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</si>
  <si>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</si>
  <si>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</si>
  <si>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</si>
  <si>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</si>
  <si>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</si>
  <si>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</si>
  <si>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</si>
  <si>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</si>
  <si>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</si>
  <si>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</si>
  <si>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</si>
  <si>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</si>
  <si>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</si>
  <si>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</si>
  <si>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</si>
  <si>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</si>
  <si>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</si>
  <si>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</si>
  <si>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</si>
  <si>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</si>
  <si>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</si>
  <si>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</si>
  <si>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</si>
  <si>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</si>
  <si>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</si>
  <si>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</si>
  <si>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</si>
  <si>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</si>
  <si>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</si>
  <si>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</si>
  <si>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</si>
  <si>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</si>
  <si>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</si>
  <si>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</si>
  <si>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</si>
  <si>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</si>
  <si>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</si>
  <si>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</si>
  <si>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</si>
  <si>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</si>
  <si>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</si>
  <si>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</si>
  <si>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</si>
  <si>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</si>
  <si>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</si>
  <si>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</si>
  <si>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</si>
  <si>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</si>
  <si>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</si>
  <si>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</si>
  <si>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</si>
  <si>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</si>
  <si>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</si>
  <si>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</si>
  <si>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</si>
  <si>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</si>
  <si>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</si>
  <si>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</si>
  <si>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</si>
  <si>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</si>
  <si>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</si>
  <si>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</si>
  <si>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</si>
  <si>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</si>
  <si>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</si>
  <si>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</si>
  <si>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</si>
  <si>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</si>
  <si>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</si>
  <si>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</si>
  <si>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</si>
  <si>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</si>
  <si>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</si>
  <si>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</si>
  <si>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</si>
  <si>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</si>
  <si>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</si>
  <si>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</si>
  <si>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</si>
  <si>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</si>
  <si>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</si>
  <si>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</si>
  <si>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</si>
  <si>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</si>
  <si>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</si>
  <si>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</si>
  <si>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</si>
  <si>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</si>
  <si>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</si>
  <si>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</si>
  <si>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</si>
  <si>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</si>
  <si>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</si>
  <si>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</si>
  <si>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</si>
  <si>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</si>
  <si>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</si>
  <si>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</si>
  <si>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</si>
  <si>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</si>
  <si>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</si>
  <si>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</si>
  <si>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</si>
  <si>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</si>
  <si>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</si>
  <si>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</si>
  <si>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</si>
  <si>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</si>
  <si>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</si>
  <si>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</si>
  <si>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</si>
  <si>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</si>
  <si>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</si>
  <si>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</si>
  <si>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</si>
  <si>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</si>
  <si>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</si>
  <si>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</si>
  <si>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</si>
  <si>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</si>
  <si>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</si>
  <si>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</si>
  <si>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</si>
  <si>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</si>
  <si>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</si>
  <si>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</si>
  <si>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</si>
  <si>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</si>
  <si>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</si>
  <si>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</si>
  <si>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</si>
  <si>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</si>
  <si>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</si>
  <si>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</si>
  <si>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</si>
  <si>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</si>
  <si>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</si>
  <si>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</si>
  <si>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</si>
  <si>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</si>
  <si>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</si>
  <si>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</si>
  <si>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</si>
  <si>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</si>
  <si>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</si>
  <si>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</si>
  <si>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</si>
  <si>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</si>
  <si>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</si>
  <si>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</si>
  <si>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</si>
  <si>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</si>
  <si>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</si>
  <si>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</si>
  <si>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</si>
  <si>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</si>
  <si>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</si>
  <si>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</si>
  <si>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</si>
  <si>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</si>
  <si>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</si>
  <si>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</si>
  <si>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</si>
  <si>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</si>
  <si>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</si>
  <si>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</si>
  <si>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</si>
  <si>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</si>
  <si>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</si>
  <si>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</si>
  <si>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</si>
  <si>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</si>
  <si>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</si>
  <si>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</si>
  <si>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</si>
  <si>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</si>
  <si>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</si>
  <si>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</si>
  <si>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</si>
  <si>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</si>
  <si>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</si>
  <si>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</si>
  <si>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</si>
  <si>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</si>
  <si>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</si>
  <si>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</si>
  <si>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</si>
  <si>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</si>
  <si>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</si>
  <si>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</si>
  <si>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</si>
  <si>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</si>
  <si>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</si>
  <si>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</si>
  <si>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</si>
  <si>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</si>
  <si>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</si>
  <si>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</si>
  <si>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</si>
  <si>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</si>
  <si>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</si>
  <si>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</si>
  <si>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</si>
  <si>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</si>
  <si>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</si>
  <si>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</si>
  <si>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</si>
  <si>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</si>
  <si>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</si>
  <si>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</si>
  <si>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</si>
  <si>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</si>
  <si>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</si>
  <si>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</si>
  <si>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</si>
  <si>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</si>
  <si>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</si>
  <si>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</si>
  <si>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</si>
  <si>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</si>
  <si>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</si>
  <si>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</si>
  <si>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</si>
  <si>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</si>
  <si>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</si>
  <si>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</si>
  <si>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</si>
  <si>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</si>
  <si>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</si>
  <si>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</si>
  <si>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</si>
  <si>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</si>
  <si>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</si>
  <si>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</si>
  <si>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</si>
  <si>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</si>
  <si>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</si>
  <si>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</si>
  <si>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</si>
  <si>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</si>
  <si>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</si>
  <si>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</si>
  <si>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</si>
  <si>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</si>
  <si>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</si>
  <si>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</si>
  <si>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</si>
  <si>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</si>
  <si>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</si>
  <si>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</si>
  <si>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</si>
  <si>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</si>
  <si>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</si>
  <si>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</si>
  <si>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</si>
  <si>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</si>
  <si>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</si>
  <si>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</si>
  <si>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</si>
  <si>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</si>
  <si>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</si>
  <si>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</si>
  <si>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</si>
  <si>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</si>
  <si>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</si>
  <si>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</si>
  <si>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</si>
  <si>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</si>
  <si>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</si>
  <si>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</si>
  <si>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</si>
  <si>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</si>
  <si>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</si>
  <si>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</si>
  <si>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</si>
  <si>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</si>
  <si>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</si>
  <si>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</si>
  <si>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</si>
  <si>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</si>
  <si>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</si>
  <si>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</si>
  <si>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</si>
  <si>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</si>
  <si>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</si>
  <si>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</si>
  <si>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</si>
  <si>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</si>
  <si>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</si>
  <si>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</si>
  <si>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</si>
  <si>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</si>
  <si>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</si>
  <si>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</si>
  <si>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</si>
  <si>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</si>
  <si>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</si>
  <si>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</si>
  <si>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</si>
  <si>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</si>
  <si>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</si>
  <si>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</si>
  <si>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</si>
  <si>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</si>
  <si>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</si>
  <si>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</si>
  <si>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</si>
  <si>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</si>
  <si>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</si>
  <si>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</si>
  <si>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</si>
  <si>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</si>
  <si>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</si>
  <si>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</si>
  <si>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</si>
  <si>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</si>
  <si>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</si>
  <si>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</si>
  <si>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</si>
  <si>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</si>
  <si>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</si>
  <si>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</si>
  <si>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</si>
  <si>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</si>
  <si>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</si>
  <si>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</si>
  <si>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</si>
  <si>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</si>
  <si>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</si>
  <si>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</si>
  <si>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</si>
  <si>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</si>
  <si>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</si>
  <si>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</si>
  <si>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</si>
  <si>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</si>
  <si>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</si>
  <si>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</si>
  <si>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</si>
  <si>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</si>
  <si>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</si>
  <si>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</si>
  <si>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</si>
  <si>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</si>
  <si>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</si>
  <si>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</si>
  <si>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</si>
  <si>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</si>
  <si>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</si>
  <si>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</si>
  <si>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</si>
  <si>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</si>
  <si>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</si>
  <si>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</si>
  <si>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</si>
  <si>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</si>
  <si>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</si>
  <si>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</si>
  <si>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</si>
  <si>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</si>
  <si>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</si>
  <si>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</si>
  <si>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</si>
  <si>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</si>
  <si>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</si>
  <si>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</si>
  <si>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</si>
  <si>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</si>
  <si>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</si>
  <si>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</si>
  <si>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</si>
  <si>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</si>
  <si>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</si>
  <si>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</si>
  <si>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</si>
  <si>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</si>
  <si>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</si>
  <si>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</si>
  <si>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</si>
  <si>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</si>
  <si>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</si>
  <si>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</si>
  <si>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</si>
  <si>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</si>
  <si>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</si>
  <si>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</si>
  <si>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</si>
  <si>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</si>
  <si>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</si>
  <si>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</si>
  <si>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</si>
  <si>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</si>
  <si>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</si>
  <si>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</si>
  <si>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</si>
  <si>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</si>
  <si>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</si>
  <si>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</si>
  <si>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</si>
  <si>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</si>
  <si>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</si>
  <si>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</si>
  <si>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</si>
  <si>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</si>
  <si>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</si>
  <si>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</si>
  <si>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</si>
  <si>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</si>
  <si>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</si>
  <si>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</si>
  <si>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</si>
  <si>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</si>
  <si>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</si>
  <si>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</si>
  <si>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</si>
  <si>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</si>
  <si>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</si>
  <si>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</si>
  <si>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</si>
  <si>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</si>
  <si>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</si>
  <si>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</si>
  <si>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</si>
  <si>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</si>
  <si>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</si>
  <si>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</si>
  <si>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</si>
  <si>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</si>
  <si>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</si>
  <si>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</si>
  <si>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</si>
  <si>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</si>
  <si>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</si>
  <si>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</si>
  <si>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</si>
  <si>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</si>
  <si>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</si>
  <si>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</si>
  <si>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</si>
  <si>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</si>
  <si>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</si>
  <si>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</si>
  <si>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</si>
  <si>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</si>
  <si>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</si>
  <si>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</si>
  <si>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</si>
  <si>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</si>
  <si>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</si>
  <si>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</si>
  <si>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</si>
  <si>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</si>
  <si>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</si>
  <si>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</si>
  <si>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</si>
  <si>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</si>
  <si>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</si>
  <si>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</si>
  <si>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</si>
  <si>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</si>
  <si>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</si>
  <si>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</si>
  <si>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</si>
  <si>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</si>
  <si>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</si>
  <si>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</si>
  <si>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</si>
  <si>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</si>
  <si>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</si>
  <si>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</si>
  <si>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</si>
  <si>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</si>
  <si>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</si>
  <si>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</si>
  <si>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</si>
  <si>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</si>
  <si>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</si>
  <si>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</si>
  <si>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</si>
  <si>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</si>
  <si>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</si>
  <si>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</si>
  <si>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</si>
  <si>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</si>
  <si>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</si>
  <si>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</si>
  <si>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</si>
  <si>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</si>
  <si>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</si>
  <si>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</si>
  <si>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</si>
  <si>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</si>
  <si>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</si>
  <si>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</si>
  <si>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</si>
  <si>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</si>
  <si>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</si>
  <si>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</si>
  <si>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</si>
  <si>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</si>
  <si>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</si>
  <si>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</si>
  <si>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</si>
  <si>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</si>
  <si>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</si>
  <si>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</si>
  <si>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</si>
  <si>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</si>
  <si>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</si>
  <si>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</si>
  <si>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</si>
  <si>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</si>
  <si>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</si>
  <si>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</si>
  <si>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</si>
  <si>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</si>
  <si>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</si>
  <si>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</si>
  <si>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</si>
  <si>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</si>
  <si>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</si>
  <si>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</si>
  <si>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</si>
  <si>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</si>
  <si>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</si>
  <si>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</si>
  <si>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</si>
  <si>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</si>
  <si>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</si>
  <si>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</si>
  <si>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</si>
  <si>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</si>
  <si>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</si>
  <si>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</si>
  <si>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</si>
  <si>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</si>
  <si>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</si>
  <si>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</si>
  <si>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</si>
  <si>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</si>
  <si>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</si>
  <si>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</si>
  <si>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</si>
  <si>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</si>
  <si>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</si>
  <si>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</si>
  <si>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</si>
  <si>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</si>
  <si>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</si>
  <si>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</si>
  <si>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</si>
  <si>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</si>
  <si>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</si>
  <si>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</si>
  <si>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</si>
  <si>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</si>
  <si>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</si>
  <si>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</si>
  <si>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</si>
  <si>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</si>
  <si>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</si>
  <si>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</si>
  <si>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</si>
  <si>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</si>
  <si>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</si>
  <si>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</si>
  <si>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</si>
  <si>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</si>
  <si>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</si>
  <si>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</si>
  <si>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</si>
  <si>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</si>
  <si>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</si>
  <si>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</si>
  <si>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</si>
  <si>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</si>
  <si>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</si>
  <si>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</si>
  <si>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</si>
  <si>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</si>
  <si>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</si>
  <si>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</si>
  <si>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</si>
  <si>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</si>
  <si>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</si>
  <si>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</si>
  <si>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</si>
  <si>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</si>
  <si>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</si>
  <si>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</si>
  <si>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</si>
  <si>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</si>
  <si>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</si>
  <si>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</si>
  <si>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</si>
  <si>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</si>
  <si>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</si>
  <si>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</si>
  <si>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</si>
  <si>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</si>
  <si>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</si>
  <si>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</si>
  <si>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</si>
  <si>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</si>
  <si>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</si>
  <si>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</si>
  <si>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</si>
  <si>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</si>
  <si>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</si>
  <si>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</si>
  <si>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</si>
  <si>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</si>
  <si>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</si>
  <si>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</si>
  <si>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</si>
  <si>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</si>
  <si>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</si>
  <si>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</si>
  <si>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</si>
  <si>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</si>
  <si>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</si>
  <si>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</si>
  <si>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</si>
  <si>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</si>
  <si>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</si>
  <si>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</si>
  <si>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</si>
  <si>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</si>
  <si>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</si>
  <si>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</si>
  <si>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</si>
  <si>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</si>
  <si>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</si>
  <si>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</si>
  <si>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</si>
  <si>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</si>
  <si>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</si>
  <si>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</si>
  <si>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</si>
  <si>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</si>
  <si>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</si>
  <si>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</si>
  <si>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</si>
  <si>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</si>
  <si>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</si>
  <si>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</si>
  <si>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</si>
  <si>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</si>
  <si>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</si>
  <si>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</si>
  <si>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</si>
  <si>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</si>
  <si>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</si>
  <si>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</si>
  <si>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</si>
  <si>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</si>
  <si>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</si>
  <si>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</si>
  <si>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</si>
  <si>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</si>
  <si>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</si>
  <si>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</si>
  <si>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</si>
  <si>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</si>
  <si>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</si>
  <si>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</si>
  <si>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</si>
  <si>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</si>
  <si>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</si>
  <si>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</si>
  <si>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</si>
  <si>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</si>
  <si>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</si>
  <si>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</si>
  <si>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</si>
  <si>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</si>
  <si>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</si>
  <si>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</si>
  <si>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</si>
  <si>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</si>
  <si>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</si>
  <si>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</si>
  <si>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</si>
  <si>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</si>
  <si>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</si>
  <si>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</si>
  <si>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</si>
  <si>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</si>
  <si>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</si>
  <si>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</si>
  <si>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</si>
  <si>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</si>
  <si>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</si>
  <si>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</si>
  <si>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</si>
  <si>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</si>
  <si>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</si>
  <si>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</si>
  <si>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</si>
  <si>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</si>
  <si>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</si>
  <si>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</si>
  <si>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</si>
  <si>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</si>
  <si>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</si>
  <si>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</si>
  <si>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</si>
  <si>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</si>
  <si>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</si>
  <si>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</si>
  <si>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</si>
  <si>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</si>
  <si>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</si>
  <si>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</si>
  <si>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</si>
  <si>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</si>
  <si>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</si>
  <si>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</si>
  <si>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</si>
  <si>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</si>
  <si>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</si>
  <si>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</si>
  <si>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</si>
  <si>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</si>
  <si>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</si>
  <si>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</si>
  <si>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</si>
  <si>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</si>
  <si>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</si>
  <si>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</si>
  <si>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</si>
  <si>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</si>
  <si>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</si>
  <si>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</si>
  <si>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</si>
  <si>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</si>
  <si>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</si>
  <si>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</si>
  <si>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</si>
  <si>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</si>
  <si>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</si>
  <si>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</si>
  <si>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</si>
  <si>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</si>
  <si>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</si>
  <si>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</si>
  <si>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</si>
  <si>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</si>
  <si>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</si>
  <si>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</si>
  <si>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</si>
  <si>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</si>
  <si>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</si>
  <si>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</si>
  <si>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</si>
  <si>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</si>
  <si>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</si>
  <si>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</si>
  <si>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</si>
  <si>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</si>
  <si>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</si>
  <si>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</si>
  <si>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</si>
  <si>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</si>
  <si>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</si>
  <si>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</si>
  <si>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</si>
  <si>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</si>
  <si>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</si>
  <si>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</si>
  <si>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</si>
  <si>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</si>
  <si>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</si>
  <si>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</si>
  <si>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</si>
  <si>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</si>
  <si>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</si>
  <si>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</si>
  <si>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</si>
  <si>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</si>
  <si>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</si>
  <si>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</si>
  <si>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</si>
  <si>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</si>
  <si>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</si>
  <si>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</si>
  <si>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</si>
  <si>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</si>
  <si>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</si>
  <si>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</si>
  <si>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</si>
  <si>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</si>
  <si>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</si>
  <si>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</si>
  <si>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</si>
  <si>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</si>
  <si>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</si>
  <si>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</si>
  <si>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</si>
  <si>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</si>
  <si>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</si>
  <si>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</si>
  <si>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</si>
  <si>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</si>
  <si>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</si>
  <si>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</si>
  <si>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</si>
  <si>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</si>
  <si>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</si>
  <si>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</si>
  <si>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</si>
  <si>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</si>
  <si>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</si>
  <si>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</si>
  <si>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</si>
  <si>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</si>
  <si>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</si>
  <si>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</si>
  <si>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</si>
  <si>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</si>
  <si>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</si>
  <si>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</si>
  <si>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</si>
  <si>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</si>
  <si>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</si>
  <si>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</si>
  <si>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</si>
  <si>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</si>
  <si>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</si>
  <si>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</si>
  <si>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</si>
  <si>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</si>
  <si>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</si>
  <si>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</si>
  <si>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</si>
  <si>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</si>
  <si>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</si>
  <si>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</si>
  <si>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</si>
  <si>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</si>
  <si>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</si>
  <si>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</si>
  <si>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</si>
  <si>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</si>
  <si>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</si>
  <si>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</si>
  <si>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</si>
  <si>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</si>
  <si>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</si>
  <si>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</si>
  <si>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</si>
  <si>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</si>
  <si>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</si>
  <si>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</si>
  <si>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</si>
  <si>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</si>
  <si>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</si>
  <si>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</si>
  <si>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</si>
  <si>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</si>
  <si>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</si>
  <si>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</si>
  <si>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</si>
  <si>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</si>
  <si>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</si>
  <si>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</si>
  <si>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</si>
  <si>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</si>
  <si>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</si>
  <si>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</si>
  <si>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</si>
  <si>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</si>
  <si>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</si>
  <si>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</si>
  <si>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</si>
  <si>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</si>
  <si>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</si>
  <si>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</si>
  <si>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</si>
  <si>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</si>
  <si>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</si>
  <si>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</si>
  <si>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</si>
  <si>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</si>
  <si>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</si>
  <si>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</si>
  <si>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</si>
  <si>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</si>
  <si>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</si>
  <si>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</si>
  <si>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</si>
  <si>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</si>
  <si>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</si>
  <si>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</si>
  <si>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</si>
  <si>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</si>
  <si>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</si>
  <si>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</si>
  <si>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</si>
  <si>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</si>
  <si>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</si>
  <si>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</si>
  <si>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</si>
  <si>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</si>
  <si>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</si>
  <si>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</si>
  <si>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</si>
  <si>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</si>
  <si>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</si>
  <si>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</si>
  <si>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</si>
  <si>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</si>
  <si>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</si>
  <si>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</si>
  <si>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</si>
  <si>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</si>
  <si>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</si>
  <si>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</si>
  <si>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</si>
  <si>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</si>
  <si>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</si>
  <si>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</si>
  <si>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</si>
  <si>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</si>
  <si>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</si>
  <si>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</si>
  <si>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</si>
  <si>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</si>
  <si>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</si>
  <si>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</si>
  <si>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</si>
  <si>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</si>
  <si>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</si>
  <si>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</si>
  <si>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</si>
  <si>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</si>
  <si>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</si>
  <si>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</si>
  <si>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</si>
  <si>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</si>
  <si>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</si>
  <si>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</si>
  <si>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</si>
  <si>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</si>
  <si>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</si>
  <si>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</si>
  <si>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</si>
  <si>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</si>
  <si>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</si>
  <si>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</si>
  <si>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</si>
  <si>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</si>
  <si>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</si>
  <si>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</si>
  <si>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</si>
  <si>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</si>
  <si>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</si>
  <si>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</si>
  <si>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</si>
  <si>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</si>
  <si>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</si>
  <si>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</si>
  <si>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</si>
  <si>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</si>
  <si>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</si>
  <si>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</si>
  <si>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</si>
  <si>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</si>
  <si>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</si>
  <si>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</si>
  <si>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</si>
  <si>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</si>
  <si>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</si>
  <si>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</si>
  <si>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</si>
  <si>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</si>
  <si>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</si>
  <si>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</si>
  <si>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</si>
  <si>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</si>
  <si>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</si>
  <si>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</si>
  <si>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</si>
  <si>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</si>
  <si>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</si>
  <si>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</si>
  <si>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</si>
  <si>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</si>
  <si>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</si>
  <si>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</si>
  <si>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</si>
  <si>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</si>
  <si>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</si>
  <si>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</si>
  <si>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</si>
  <si>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</si>
  <si>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</si>
  <si>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</si>
  <si>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</si>
  <si>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</si>
  <si>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</si>
  <si>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</si>
  <si>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</si>
  <si>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</si>
  <si>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</si>
  <si>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</si>
  <si>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</si>
  <si>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</si>
  <si>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</si>
  <si>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</si>
  <si>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</si>
  <si>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</si>
  <si>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</si>
  <si>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</si>
  <si>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</si>
  <si>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</si>
  <si>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</si>
  <si>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</si>
  <si>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</si>
  <si>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</si>
  <si>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</si>
  <si>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</si>
  <si>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</si>
  <si>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</si>
  <si>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</si>
  <si>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</si>
  <si>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</si>
  <si>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</si>
  <si>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</si>
  <si>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</si>
  <si>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</si>
  <si>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</si>
  <si>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</si>
  <si>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</si>
  <si>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</si>
  <si>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</si>
  <si>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</si>
  <si>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</si>
  <si>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</si>
  <si>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</si>
  <si>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</si>
  <si>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</si>
  <si>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</si>
  <si>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</si>
  <si>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</si>
  <si>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</si>
  <si>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</si>
  <si>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</si>
  <si>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</si>
  <si>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</si>
  <si>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</si>
  <si>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</si>
  <si>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</si>
  <si>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</si>
  <si>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</si>
  <si>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</si>
  <si>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</si>
  <si>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</si>
  <si>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</si>
  <si>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</si>
  <si>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</si>
  <si>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</si>
  <si>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</si>
  <si>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</si>
  <si>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</si>
  <si>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</si>
  <si>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</si>
  <si>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</si>
  <si>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</si>
  <si>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</si>
  <si>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</si>
  <si>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</si>
  <si>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</si>
  <si>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</si>
  <si>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</si>
  <si>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</si>
  <si>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</si>
  <si>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</si>
  <si>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</si>
  <si>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</si>
  <si>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</si>
  <si>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</si>
  <si>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</si>
  <si>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</si>
  <si>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</si>
  <si>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</si>
  <si>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</si>
  <si>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</si>
  <si>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</si>
  <si>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</si>
  <si>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</si>
  <si>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</si>
  <si>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</si>
  <si>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</si>
  <si>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</si>
  <si>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</si>
  <si>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</si>
  <si>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</si>
  <si>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</si>
  <si>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</si>
  <si>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</si>
  <si>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</si>
  <si>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</si>
  <si>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</si>
  <si>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</si>
  <si>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</si>
  <si>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</si>
  <si>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</si>
  <si>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</si>
  <si>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</si>
  <si>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</si>
  <si>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</si>
  <si>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</si>
  <si>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</si>
  <si>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</si>
  <si>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</si>
  <si>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</si>
  <si>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</si>
  <si>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</si>
  <si>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</si>
  <si>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</si>
  <si>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</si>
  <si>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</si>
  <si>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</si>
  <si>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</si>
  <si>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</si>
  <si>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</si>
  <si>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</si>
  <si>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</si>
  <si>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</si>
  <si>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</si>
  <si>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</si>
  <si>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</si>
  <si>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</si>
  <si>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</si>
  <si>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</si>
  <si>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</si>
  <si>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</si>
  <si>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</si>
  <si>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</si>
  <si>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</si>
  <si>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</si>
  <si>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</si>
  <si>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</si>
  <si>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</si>
  <si>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</si>
  <si>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</si>
  <si>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</si>
  <si>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</si>
  <si>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</si>
  <si>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</si>
  <si>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</si>
  <si>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</si>
  <si>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</si>
  <si>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</si>
  <si>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</si>
  <si>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</si>
  <si>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</si>
  <si>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</si>
  <si>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</si>
  <si>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</si>
  <si>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</si>
  <si>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</si>
  <si>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</si>
  <si>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</si>
  <si>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</si>
  <si>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</si>
  <si>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</si>
  <si>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</si>
  <si>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</si>
  <si>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</si>
  <si>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</si>
  <si>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</si>
  <si>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</si>
  <si>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</si>
  <si>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</si>
  <si>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</si>
  <si>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</si>
  <si>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</si>
  <si>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</si>
  <si>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</si>
  <si>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</si>
  <si>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</si>
  <si>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</si>
  <si>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</si>
  <si>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</si>
  <si>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</si>
  <si>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</si>
  <si>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</si>
  <si>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</si>
  <si>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</si>
  <si>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</si>
  <si>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</si>
  <si>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</si>
  <si>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</si>
  <si>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</si>
  <si>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</si>
  <si>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</si>
  <si>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</si>
  <si>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</si>
  <si>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</si>
  <si>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</si>
  <si>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</si>
  <si>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</si>
  <si>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</si>
  <si>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</si>
  <si>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</si>
  <si>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</si>
  <si>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</si>
  <si>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</si>
  <si>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</si>
  <si>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</si>
  <si>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</si>
  <si>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</si>
  <si>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</si>
  <si>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</si>
  <si>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</si>
  <si>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</si>
  <si>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</si>
  <si>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</si>
  <si>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</si>
  <si>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</si>
  <si>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</si>
  <si>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</si>
  <si>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</si>
  <si>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</si>
  <si>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</si>
  <si>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</si>
  <si>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</si>
  <si>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</si>
  <si>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</si>
  <si>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</si>
  <si>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</si>
  <si>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</si>
  <si>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</si>
  <si>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</si>
  <si>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</si>
  <si>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</si>
  <si>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</si>
  <si>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</si>
  <si>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</si>
  <si>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</si>
  <si>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</si>
  <si>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</si>
  <si>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</si>
  <si>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</si>
  <si>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</si>
  <si>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</si>
  <si>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</si>
  <si>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</si>
  <si>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</si>
  <si>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</si>
  <si>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</si>
  <si>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</si>
  <si>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</si>
  <si>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</si>
  <si>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</si>
  <si>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</si>
  <si>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</si>
  <si>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</si>
  <si>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</si>
  <si>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</si>
  <si>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</si>
  <si>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</si>
  <si>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</si>
  <si>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</si>
  <si>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</si>
  <si>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</si>
  <si>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</si>
  <si>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</si>
  <si>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</si>
  <si>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</si>
  <si>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</si>
  <si>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</si>
  <si>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</si>
  <si>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</si>
  <si>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</si>
  <si>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</si>
  <si>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</si>
  <si>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</si>
  <si>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</si>
  <si>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</si>
  <si>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</si>
  <si>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</si>
  <si>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</si>
  <si>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</si>
  <si>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</si>
  <si>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</si>
  <si>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</si>
  <si>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</si>
  <si>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</si>
  <si>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</si>
  <si>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</si>
  <si>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</si>
  <si>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</si>
  <si>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</si>
  <si>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</si>
  <si>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</si>
  <si>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</si>
  <si>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</si>
  <si>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</si>
  <si>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</si>
  <si>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</si>
  <si>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</si>
  <si>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</si>
  <si>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</si>
  <si>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</si>
  <si>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</si>
  <si>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</si>
  <si>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</si>
  <si>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</si>
  <si>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</si>
  <si>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</si>
  <si>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</si>
  <si>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</si>
  <si>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</si>
  <si>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</si>
  <si>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</si>
  <si>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</si>
  <si>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</si>
  <si>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</si>
  <si>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</si>
  <si>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</si>
  <si>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</si>
  <si>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</si>
  <si>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</si>
  <si>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</si>
  <si>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</si>
  <si>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</si>
  <si>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</si>
  <si>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</si>
  <si>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</si>
  <si>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</si>
  <si>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</si>
  <si>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</si>
  <si>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</si>
  <si>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</si>
  <si>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</si>
  <si>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</si>
  <si>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</si>
  <si>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</si>
  <si>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</si>
  <si>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</si>
  <si>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</si>
  <si>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</si>
  <si>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</si>
  <si>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</si>
  <si>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</si>
  <si>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</si>
  <si>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</si>
  <si>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</si>
  <si>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</si>
  <si>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</si>
  <si>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</si>
  <si>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</si>
  <si>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</si>
  <si>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</si>
  <si>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</si>
  <si>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</si>
  <si>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</si>
  <si>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</si>
  <si>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</si>
  <si>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</si>
  <si>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</si>
  <si>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</si>
  <si>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</si>
  <si>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</si>
  <si>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</si>
  <si>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</si>
  <si>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</si>
  <si>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</si>
  <si>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</si>
  <si>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</si>
  <si>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</si>
  <si>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</si>
  <si>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</si>
  <si>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</si>
  <si>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</si>
  <si>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</si>
  <si>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</si>
  <si>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</si>
  <si>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</si>
  <si>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</si>
  <si>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</si>
  <si>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</si>
  <si>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</si>
  <si>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</si>
  <si>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</si>
  <si>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</si>
  <si>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</si>
  <si>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</si>
  <si>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</si>
  <si>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</si>
  <si>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Mar</t>
  </si>
  <si>
    <t>Apr</t>
  </si>
  <si>
    <t>May</t>
  </si>
  <si>
    <t>Aug</t>
  </si>
  <si>
    <t>Sep</t>
  </si>
  <si>
    <t>Oct</t>
  </si>
  <si>
    <t>Nov</t>
  </si>
  <si>
    <t>Dec</t>
  </si>
  <si>
    <t>2012</t>
  </si>
  <si>
    <t>2013</t>
  </si>
  <si>
    <t>2014</t>
  </si>
  <si>
    <t>Sum of Sales</t>
  </si>
  <si>
    <t>Sum of Profit</t>
  </si>
  <si>
    <t>profit</t>
  </si>
  <si>
    <t>Sum of Quantity</t>
  </si>
  <si>
    <t>Count of Order ID</t>
  </si>
  <si>
    <t>Sum of Profit Margin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</si>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</sst>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0.00,&quot;k&quot;"/>
    <numFmt numFmtId="166" formatCode="_-[$$-409]* #,##0.00_ ;_-[$$-409]* \-#,##0.00\ ;_-[$$-409]* &quot;-&quot;??_ ;_-@_ "/>
    <numFmt numFmtId="167" formatCode="&quot;#&quot;0"/>
    <numFmt numFmtId="168"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0" xfId="0" applyNumberFormat="1" applyFont="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0" xfId="0" applyNumberFormat="1" applyFont="1" applyAlignment="1"/>
    <xf numFmtId="167" fontId="0" fillId="0" borderId="0" xfId="0" applyNumberFormat="1" applyFont="1" applyAlignment="1"/>
    <xf numFmtId="10" fontId="0" fillId="0" borderId="0" xfId="1"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0" borderId="0" xfId="0" applyFont="1" applyAlignment="1">
      <alignment horizontal="center"/>
    </xf>
    <xf numFmtId="168" fontId="0" fillId="0" borderId="0" xfId="0" applyNumberFormat="1" applyFont="1" applyAlignment="1">
      <alignment horizontal="center"/>
    </xf>
    <xf numFmtId="0" fontId="6" fillId="0" borderId="0" xfId="0" applyFont="1" applyAlignment="1"/>
    <xf numFmtId="4" fontId="0" fillId="0" borderId="0" xfId="0" applyNumberFormat="1" applyFont="1" applyAlignment="1"/>
  </cellXfs>
  <cellStyles count="2">
    <cellStyle name="Normal" xfId="0" builtinId="0"/>
    <cellStyle name="Percent" xfId="1" builtinId="5"/>
  </cellStyles>
  <dxfs count="6">
    <dxf>
      <numFmt numFmtId="165" formatCode="\$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fill>
        <patternFill>
          <bgColor theme="1" tint="0.24994659260841701"/>
        </patternFill>
      </fill>
      <border>
        <bottom style="thin">
          <color theme="4"/>
        </bottom>
        <vertical/>
        <horizontal/>
      </border>
    </dxf>
    <dxf>
      <font>
        <color theme="1"/>
      </font>
      <fill>
        <patternFill>
          <bgColor theme="1" tint="0.24994659260841701"/>
        </patternFill>
      </fill>
      <border diagonalUp="0" diagonalDown="0">
        <left/>
        <right/>
        <top/>
        <bottom/>
        <vertical/>
        <horizontal/>
      </border>
    </dxf>
  </dxfs>
  <tableStyles count="2">
    <tableStyle name="AB" pivot="0" table="0" count="10" xr9:uid="{663331D0-AAF8-42C9-9362-ED68AF6520AC}">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Dashboard.xlsx]Comboo chart!PivotTable2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'Comboo chart'!$C$3</c:f>
              <c:strCache>
                <c:ptCount val="1"/>
                <c:pt idx="0">
                  <c:v>Sum of Profit</c:v>
                </c:pt>
              </c:strCache>
            </c:strRef>
          </c:tx>
          <c:spPr>
            <a:solidFill>
              <a:schemeClr val="accent2"/>
            </a:solidFill>
            <a:ln>
              <a:noFill/>
            </a:ln>
            <a:effectLst/>
          </c:spPr>
          <c:cat>
            <c:strRef>
              <c:f>'Comboo chart'!$A$4:$A$13</c:f>
              <c:strCache>
                <c:ptCount val="9"/>
                <c:pt idx="0">
                  <c:v>Jan</c:v>
                </c:pt>
                <c:pt idx="1">
                  <c:v>Mar</c:v>
                </c:pt>
                <c:pt idx="2">
                  <c:v>Apr</c:v>
                </c:pt>
                <c:pt idx="3">
                  <c:v>May</c:v>
                </c:pt>
                <c:pt idx="4">
                  <c:v>Aug</c:v>
                </c:pt>
                <c:pt idx="5">
                  <c:v>Sep</c:v>
                </c:pt>
                <c:pt idx="6">
                  <c:v>Oct</c:v>
                </c:pt>
                <c:pt idx="7">
                  <c:v>Nov</c:v>
                </c:pt>
                <c:pt idx="8">
                  <c:v>Dec</c:v>
                </c:pt>
              </c:strCache>
            </c:strRef>
          </c:cat>
          <c:val>
            <c:numRef>
              <c:f>'Comboo chart'!$C$4:$C$13</c:f>
              <c:numCache>
                <c:formatCode>\$0.00,"k"</c:formatCode>
                <c:ptCount val="9"/>
                <c:pt idx="0">
                  <c:v>1449.0399999999995</c:v>
                </c:pt>
                <c:pt idx="1">
                  <c:v>-1443.3881000000019</c:v>
                </c:pt>
                <c:pt idx="2">
                  <c:v>78.236100000000008</c:v>
                </c:pt>
                <c:pt idx="3">
                  <c:v>-329.56239999999991</c:v>
                </c:pt>
                <c:pt idx="4">
                  <c:v>72.600399999999979</c:v>
                </c:pt>
                <c:pt idx="5">
                  <c:v>4.7236000000000002</c:v>
                </c:pt>
                <c:pt idx="6">
                  <c:v>51.646400000000028</c:v>
                </c:pt>
                <c:pt idx="7">
                  <c:v>485.39620000000002</c:v>
                </c:pt>
                <c:pt idx="8">
                  <c:v>608.60129999999992</c:v>
                </c:pt>
              </c:numCache>
            </c:numRef>
          </c:val>
          <c:extLst>
            <c:ext xmlns:c16="http://schemas.microsoft.com/office/drawing/2014/chart" uri="{C3380CC4-5D6E-409C-BE32-E72D297353CC}">
              <c16:uniqueId val="{00000001-CB49-4E26-BA1A-6BC380567C37}"/>
            </c:ext>
          </c:extLst>
        </c:ser>
        <c:dLbls>
          <c:showLegendKey val="0"/>
          <c:showVal val="0"/>
          <c:showCatName val="0"/>
          <c:showSerName val="0"/>
          <c:showPercent val="0"/>
          <c:showBubbleSize val="0"/>
        </c:dLbls>
        <c:axId val="2043664751"/>
        <c:axId val="2043664335"/>
      </c:areaChart>
      <c:barChart>
        <c:barDir val="col"/>
        <c:grouping val="clustered"/>
        <c:varyColors val="0"/>
        <c:ser>
          <c:idx val="0"/>
          <c:order val="0"/>
          <c:tx>
            <c:strRef>
              <c:f>'Comboo chart'!$B$3</c:f>
              <c:strCache>
                <c:ptCount val="1"/>
                <c:pt idx="0">
                  <c:v>Sum of Sales</c:v>
                </c:pt>
              </c:strCache>
            </c:strRef>
          </c:tx>
          <c:spPr>
            <a:solidFill>
              <a:schemeClr val="accent1"/>
            </a:solidFill>
            <a:ln>
              <a:noFill/>
            </a:ln>
            <a:effectLst/>
          </c:spPr>
          <c:invertIfNegative val="0"/>
          <c:cat>
            <c:strRef>
              <c:f>'Comboo chart'!$A$4:$A$13</c:f>
              <c:strCache>
                <c:ptCount val="9"/>
                <c:pt idx="0">
                  <c:v>Jan</c:v>
                </c:pt>
                <c:pt idx="1">
                  <c:v>Mar</c:v>
                </c:pt>
                <c:pt idx="2">
                  <c:v>Apr</c:v>
                </c:pt>
                <c:pt idx="3">
                  <c:v>May</c:v>
                </c:pt>
                <c:pt idx="4">
                  <c:v>Aug</c:v>
                </c:pt>
                <c:pt idx="5">
                  <c:v>Sep</c:v>
                </c:pt>
                <c:pt idx="6">
                  <c:v>Oct</c:v>
                </c:pt>
                <c:pt idx="7">
                  <c:v>Nov</c:v>
                </c:pt>
                <c:pt idx="8">
                  <c:v>Dec</c:v>
                </c:pt>
              </c:strCache>
            </c:strRef>
          </c:cat>
          <c:val>
            <c:numRef>
              <c:f>'Comboo chart'!$B$4:$B$13</c:f>
              <c:numCache>
                <c:formatCode>\$0.00,"k"</c:formatCode>
                <c:ptCount val="9"/>
                <c:pt idx="0">
                  <c:v>5319.49</c:v>
                </c:pt>
                <c:pt idx="1">
                  <c:v>25364.124</c:v>
                </c:pt>
                <c:pt idx="2">
                  <c:v>259.28999999999996</c:v>
                </c:pt>
                <c:pt idx="3">
                  <c:v>405.45600000000002</c:v>
                </c:pt>
                <c:pt idx="4">
                  <c:v>457.74399999999991</c:v>
                </c:pt>
                <c:pt idx="5">
                  <c:v>9.64</c:v>
                </c:pt>
                <c:pt idx="6">
                  <c:v>490.18799999999993</c:v>
                </c:pt>
                <c:pt idx="7">
                  <c:v>1641.77</c:v>
                </c:pt>
                <c:pt idx="8">
                  <c:v>2902.61</c:v>
                </c:pt>
              </c:numCache>
            </c:numRef>
          </c:val>
          <c:extLst>
            <c:ext xmlns:c16="http://schemas.microsoft.com/office/drawing/2014/chart" uri="{C3380CC4-5D6E-409C-BE32-E72D297353CC}">
              <c16:uniqueId val="{00000000-CB49-4E26-BA1A-6BC380567C37}"/>
            </c:ext>
          </c:extLst>
        </c:ser>
        <c:dLbls>
          <c:showLegendKey val="0"/>
          <c:showVal val="0"/>
          <c:showCatName val="0"/>
          <c:showSerName val="0"/>
          <c:showPercent val="0"/>
          <c:showBubbleSize val="0"/>
        </c:dLbls>
        <c:gapWidth val="219"/>
        <c:overlap val="-27"/>
        <c:axId val="2070371919"/>
        <c:axId val="2070371087"/>
      </c:barChart>
      <c:catAx>
        <c:axId val="20703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71087"/>
        <c:crosses val="autoZero"/>
        <c:auto val="1"/>
        <c:lblAlgn val="ctr"/>
        <c:lblOffset val="100"/>
        <c:noMultiLvlLbl val="0"/>
      </c:catAx>
      <c:valAx>
        <c:axId val="2070371087"/>
        <c:scaling>
          <c:orientation val="minMax"/>
        </c:scaling>
        <c:delete val="0"/>
        <c:axPos val="l"/>
        <c:majorGridlines>
          <c:spPr>
            <a:ln w="9525" cap="flat" cmpd="sng" algn="ctr">
              <a:solidFill>
                <a:schemeClr val="tx1">
                  <a:lumMod val="15000"/>
                  <a:lumOff val="85000"/>
                </a:schemeClr>
              </a:solidFill>
              <a:round/>
            </a:ln>
            <a:effectLst/>
          </c:spPr>
        </c:majorGridlines>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371919"/>
        <c:crosses val="autoZero"/>
        <c:crossBetween val="between"/>
      </c:valAx>
      <c:valAx>
        <c:axId val="204366433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664751"/>
        <c:crosses val="max"/>
        <c:crossBetween val="between"/>
      </c:valAx>
      <c:catAx>
        <c:axId val="2043664751"/>
        <c:scaling>
          <c:orientation val="minMax"/>
        </c:scaling>
        <c:delete val="1"/>
        <c:axPos val="b"/>
        <c:numFmt formatCode="General" sourceLinked="1"/>
        <c:majorTickMark val="out"/>
        <c:minorTickMark val="none"/>
        <c:tickLblPos val="nextTo"/>
        <c:crossAx val="2043664335"/>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0E-4802-9E82-CD7BD00087D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0E-4802-9E82-CD7BD00087D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20E-4802-9E82-CD7BD00087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0.18325028021472384</c:v>
                </c:pt>
                <c:pt idx="1">
                  <c:v>7.4925661416380948E-2</c:v>
                </c:pt>
                <c:pt idx="2">
                  <c:v>0.7418240583688952</c:v>
                </c:pt>
              </c:numCache>
            </c:numRef>
          </c:val>
          <c:extLst>
            <c:ext xmlns:c16="http://schemas.microsoft.com/office/drawing/2014/chart" uri="{C3380CC4-5D6E-409C-BE32-E72D297353CC}">
              <c16:uniqueId val="{00000000-679E-4B61-A711-8C683A8B24D1}"/>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Phones</c:v>
                </c:pt>
                <c:pt idx="3">
                  <c:v>Chairs</c:v>
                </c:pt>
                <c:pt idx="4">
                  <c:v>Machines</c:v>
                </c:pt>
              </c:strCache>
            </c:strRef>
          </c:cat>
          <c:val>
            <c:numRef>
              <c:f>'top 5'!$B$4:$B$9</c:f>
              <c:numCache>
                <c:formatCode>General</c:formatCode>
                <c:ptCount val="5"/>
                <c:pt idx="0">
                  <c:v>1113.702</c:v>
                </c:pt>
                <c:pt idx="1">
                  <c:v>2699.58</c:v>
                </c:pt>
                <c:pt idx="2">
                  <c:v>2818.07</c:v>
                </c:pt>
                <c:pt idx="3">
                  <c:v>3713.7400000000002</c:v>
                </c:pt>
                <c:pt idx="4">
                  <c:v>23459.78</c:v>
                </c:pt>
              </c:numCache>
            </c:numRef>
          </c:val>
          <c:extLst>
            <c:ext xmlns:c16="http://schemas.microsoft.com/office/drawing/2014/chart" uri="{C3380CC4-5D6E-409C-BE32-E72D297353CC}">
              <c16:uniqueId val="{00000000-FC81-400C-B6AF-D757F826F727}"/>
            </c:ext>
          </c:extLst>
        </c:ser>
        <c:dLbls>
          <c:showLegendKey val="0"/>
          <c:showVal val="0"/>
          <c:showCatName val="0"/>
          <c:showSerName val="0"/>
          <c:showPercent val="0"/>
          <c:showBubbleSize val="0"/>
        </c:dLbls>
        <c:gapWidth val="182"/>
        <c:axId val="141275791"/>
        <c:axId val="141273295"/>
      </c:barChart>
      <c:catAx>
        <c:axId val="14127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73295"/>
        <c:crosses val="autoZero"/>
        <c:auto val="1"/>
        <c:lblAlgn val="ctr"/>
        <c:lblOffset val="100"/>
        <c:noMultiLvlLbl val="0"/>
      </c:catAx>
      <c:valAx>
        <c:axId val="1412732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2757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1728395061728392E-2"/>
          <c:y val="0.36974015748031497"/>
          <c:w val="0.83024691358024694"/>
          <c:h val="0.47990543735224589"/>
        </c:manualLayout>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kpi!$A$4:$A$13</c:f>
              <c:strCache>
                <c:ptCount val="9"/>
                <c:pt idx="0">
                  <c:v>Jan</c:v>
                </c:pt>
                <c:pt idx="1">
                  <c:v>Mar</c:v>
                </c:pt>
                <c:pt idx="2">
                  <c:v>Apr</c:v>
                </c:pt>
                <c:pt idx="3">
                  <c:v>May</c:v>
                </c:pt>
                <c:pt idx="4">
                  <c:v>Aug</c:v>
                </c:pt>
                <c:pt idx="5">
                  <c:v>Sep</c:v>
                </c:pt>
                <c:pt idx="6">
                  <c:v>Oct</c:v>
                </c:pt>
                <c:pt idx="7">
                  <c:v>Nov</c:v>
                </c:pt>
                <c:pt idx="8">
                  <c:v>Dec</c:v>
                </c:pt>
              </c:strCache>
            </c:strRef>
          </c:cat>
          <c:val>
            <c:numRef>
              <c:f>kpi!$B$4:$B$13</c:f>
              <c:numCache>
                <c:formatCode>General</c:formatCode>
                <c:ptCount val="9"/>
                <c:pt idx="0">
                  <c:v>5319.49</c:v>
                </c:pt>
                <c:pt idx="1">
                  <c:v>25364.124</c:v>
                </c:pt>
                <c:pt idx="2">
                  <c:v>259.28999999999996</c:v>
                </c:pt>
                <c:pt idx="3">
                  <c:v>405.45600000000002</c:v>
                </c:pt>
                <c:pt idx="4">
                  <c:v>457.74399999999991</c:v>
                </c:pt>
                <c:pt idx="5">
                  <c:v>9.64</c:v>
                </c:pt>
                <c:pt idx="6">
                  <c:v>490.18799999999993</c:v>
                </c:pt>
                <c:pt idx="7">
                  <c:v>1641.77</c:v>
                </c:pt>
                <c:pt idx="8">
                  <c:v>2902.61</c:v>
                </c:pt>
              </c:numCache>
            </c:numRef>
          </c:val>
          <c:smooth val="0"/>
          <c:extLst>
            <c:ext xmlns:c16="http://schemas.microsoft.com/office/drawing/2014/chart" uri="{C3380CC4-5D6E-409C-BE32-E72D297353CC}">
              <c16:uniqueId val="{00000000-7622-4FEC-BB38-F0E328751997}"/>
            </c:ext>
          </c:extLst>
        </c:ser>
        <c:dLbls>
          <c:showLegendKey val="0"/>
          <c:showVal val="0"/>
          <c:showCatName val="0"/>
          <c:showSerName val="0"/>
          <c:showPercent val="0"/>
          <c:showBubbleSize val="0"/>
        </c:dLbls>
        <c:smooth val="0"/>
        <c:axId val="83140287"/>
        <c:axId val="83133631"/>
      </c:lineChart>
      <c:catAx>
        <c:axId val="83140287"/>
        <c:scaling>
          <c:orientation val="minMax"/>
        </c:scaling>
        <c:delete val="1"/>
        <c:axPos val="b"/>
        <c:numFmt formatCode="General" sourceLinked="1"/>
        <c:majorTickMark val="none"/>
        <c:minorTickMark val="none"/>
        <c:tickLblPos val="nextTo"/>
        <c:crossAx val="83133631"/>
        <c:crosses val="autoZero"/>
        <c:auto val="1"/>
        <c:lblAlgn val="ctr"/>
        <c:lblOffset val="100"/>
        <c:noMultiLvlLbl val="0"/>
      </c:catAx>
      <c:valAx>
        <c:axId val="83133631"/>
        <c:scaling>
          <c:orientation val="minMax"/>
        </c:scaling>
        <c:delete val="1"/>
        <c:axPos val="l"/>
        <c:numFmt formatCode="General" sourceLinked="1"/>
        <c:majorTickMark val="none"/>
        <c:minorTickMark val="none"/>
        <c:tickLblPos val="nextTo"/>
        <c:crossAx val="831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kpi!$D$4:$D$13</c:f>
              <c:strCache>
                <c:ptCount val="9"/>
                <c:pt idx="0">
                  <c:v>Jan</c:v>
                </c:pt>
                <c:pt idx="1">
                  <c:v>Mar</c:v>
                </c:pt>
                <c:pt idx="2">
                  <c:v>Apr</c:v>
                </c:pt>
                <c:pt idx="3">
                  <c:v>May</c:v>
                </c:pt>
                <c:pt idx="4">
                  <c:v>Aug</c:v>
                </c:pt>
                <c:pt idx="5">
                  <c:v>Sep</c:v>
                </c:pt>
                <c:pt idx="6">
                  <c:v>Oct</c:v>
                </c:pt>
                <c:pt idx="7">
                  <c:v>Nov</c:v>
                </c:pt>
                <c:pt idx="8">
                  <c:v>Dec</c:v>
                </c:pt>
              </c:strCache>
            </c:strRef>
          </c:cat>
          <c:val>
            <c:numRef>
              <c:f>kpi!$E$4:$E$13</c:f>
              <c:numCache>
                <c:formatCode>General</c:formatCode>
                <c:ptCount val="9"/>
                <c:pt idx="0">
                  <c:v>1449.0399999999995</c:v>
                </c:pt>
                <c:pt idx="1">
                  <c:v>-1443.3881000000019</c:v>
                </c:pt>
                <c:pt idx="2">
                  <c:v>78.236100000000008</c:v>
                </c:pt>
                <c:pt idx="3">
                  <c:v>-329.56239999999991</c:v>
                </c:pt>
                <c:pt idx="4">
                  <c:v>72.600399999999979</c:v>
                </c:pt>
                <c:pt idx="5">
                  <c:v>4.7236000000000002</c:v>
                </c:pt>
                <c:pt idx="6">
                  <c:v>51.646400000000028</c:v>
                </c:pt>
                <c:pt idx="7">
                  <c:v>485.39620000000002</c:v>
                </c:pt>
                <c:pt idx="8">
                  <c:v>608.60129999999992</c:v>
                </c:pt>
              </c:numCache>
            </c:numRef>
          </c:val>
          <c:smooth val="0"/>
          <c:extLst>
            <c:ext xmlns:c16="http://schemas.microsoft.com/office/drawing/2014/chart" uri="{C3380CC4-5D6E-409C-BE32-E72D297353CC}">
              <c16:uniqueId val="{00000000-9A7B-4CD2-A63A-7909A41A1D18}"/>
            </c:ext>
          </c:extLst>
        </c:ser>
        <c:dLbls>
          <c:showLegendKey val="0"/>
          <c:showVal val="0"/>
          <c:showCatName val="0"/>
          <c:showSerName val="0"/>
          <c:showPercent val="0"/>
          <c:showBubbleSize val="0"/>
        </c:dLbls>
        <c:smooth val="0"/>
        <c:axId val="2068986415"/>
        <c:axId val="2068982671"/>
      </c:lineChart>
      <c:catAx>
        <c:axId val="2068986415"/>
        <c:scaling>
          <c:orientation val="minMax"/>
        </c:scaling>
        <c:delete val="1"/>
        <c:axPos val="b"/>
        <c:numFmt formatCode="General" sourceLinked="1"/>
        <c:majorTickMark val="none"/>
        <c:minorTickMark val="none"/>
        <c:tickLblPos val="nextTo"/>
        <c:crossAx val="2068982671"/>
        <c:crosses val="autoZero"/>
        <c:auto val="1"/>
        <c:lblAlgn val="ctr"/>
        <c:lblOffset val="100"/>
        <c:noMultiLvlLbl val="0"/>
      </c:catAx>
      <c:valAx>
        <c:axId val="2068982671"/>
        <c:scaling>
          <c:orientation val="minMax"/>
        </c:scaling>
        <c:delete val="1"/>
        <c:axPos val="l"/>
        <c:numFmt formatCode="General" sourceLinked="1"/>
        <c:majorTickMark val="none"/>
        <c:minorTickMark val="none"/>
        <c:tickLblPos val="nextTo"/>
        <c:crossAx val="20689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03363914373089"/>
          <c:y val="0.145985401459854"/>
          <c:w val="0.83180428134556572"/>
          <c:h val="0.46472019464720193"/>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kpi!$G$4:$G$13</c:f>
              <c:strCache>
                <c:ptCount val="9"/>
                <c:pt idx="0">
                  <c:v>Jan</c:v>
                </c:pt>
                <c:pt idx="1">
                  <c:v>Mar</c:v>
                </c:pt>
                <c:pt idx="2">
                  <c:v>Apr</c:v>
                </c:pt>
                <c:pt idx="3">
                  <c:v>May</c:v>
                </c:pt>
                <c:pt idx="4">
                  <c:v>Aug</c:v>
                </c:pt>
                <c:pt idx="5">
                  <c:v>Sep</c:v>
                </c:pt>
                <c:pt idx="6">
                  <c:v>Oct</c:v>
                </c:pt>
                <c:pt idx="7">
                  <c:v>Nov</c:v>
                </c:pt>
                <c:pt idx="8">
                  <c:v>Dec</c:v>
                </c:pt>
              </c:strCache>
            </c:strRef>
          </c:cat>
          <c:val>
            <c:numRef>
              <c:f>kpi!$H$4:$H$13</c:f>
              <c:numCache>
                <c:formatCode>General</c:formatCode>
                <c:ptCount val="9"/>
                <c:pt idx="0">
                  <c:v>58</c:v>
                </c:pt>
                <c:pt idx="1">
                  <c:v>37</c:v>
                </c:pt>
                <c:pt idx="2">
                  <c:v>12</c:v>
                </c:pt>
                <c:pt idx="3">
                  <c:v>10</c:v>
                </c:pt>
                <c:pt idx="4">
                  <c:v>27</c:v>
                </c:pt>
                <c:pt idx="5">
                  <c:v>2</c:v>
                </c:pt>
                <c:pt idx="6">
                  <c:v>26</c:v>
                </c:pt>
                <c:pt idx="7">
                  <c:v>29</c:v>
                </c:pt>
                <c:pt idx="8">
                  <c:v>16</c:v>
                </c:pt>
              </c:numCache>
            </c:numRef>
          </c:val>
          <c:smooth val="0"/>
          <c:extLst>
            <c:ext xmlns:c16="http://schemas.microsoft.com/office/drawing/2014/chart" uri="{C3380CC4-5D6E-409C-BE32-E72D297353CC}">
              <c16:uniqueId val="{00000000-7F6F-41AC-9868-F417A3F1D626}"/>
            </c:ext>
          </c:extLst>
        </c:ser>
        <c:dLbls>
          <c:showLegendKey val="0"/>
          <c:showVal val="0"/>
          <c:showCatName val="0"/>
          <c:showSerName val="0"/>
          <c:showPercent val="0"/>
          <c:showBubbleSize val="0"/>
        </c:dLbls>
        <c:smooth val="0"/>
        <c:axId val="2068074399"/>
        <c:axId val="2068072735"/>
      </c:lineChart>
      <c:catAx>
        <c:axId val="2068074399"/>
        <c:scaling>
          <c:orientation val="minMax"/>
        </c:scaling>
        <c:delete val="1"/>
        <c:axPos val="b"/>
        <c:numFmt formatCode="General" sourceLinked="1"/>
        <c:majorTickMark val="none"/>
        <c:minorTickMark val="none"/>
        <c:tickLblPos val="nextTo"/>
        <c:crossAx val="2068072735"/>
        <c:crosses val="autoZero"/>
        <c:auto val="1"/>
        <c:lblAlgn val="ctr"/>
        <c:lblOffset val="100"/>
        <c:noMultiLvlLbl val="0"/>
      </c:catAx>
      <c:valAx>
        <c:axId val="2068072735"/>
        <c:scaling>
          <c:orientation val="minMax"/>
        </c:scaling>
        <c:delete val="1"/>
        <c:axPos val="l"/>
        <c:numFmt formatCode="General" sourceLinked="1"/>
        <c:majorTickMark val="none"/>
        <c:minorTickMark val="none"/>
        <c:tickLblPos val="nextTo"/>
        <c:crossAx val="206807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kpi!$J$4:$J$13</c:f>
              <c:strCache>
                <c:ptCount val="9"/>
                <c:pt idx="0">
                  <c:v>Jan</c:v>
                </c:pt>
                <c:pt idx="1">
                  <c:v>Mar</c:v>
                </c:pt>
                <c:pt idx="2">
                  <c:v>Apr</c:v>
                </c:pt>
                <c:pt idx="3">
                  <c:v>May</c:v>
                </c:pt>
                <c:pt idx="4">
                  <c:v>Aug</c:v>
                </c:pt>
                <c:pt idx="5">
                  <c:v>Sep</c:v>
                </c:pt>
                <c:pt idx="6">
                  <c:v>Oct</c:v>
                </c:pt>
                <c:pt idx="7">
                  <c:v>Nov</c:v>
                </c:pt>
                <c:pt idx="8">
                  <c:v>Dec</c:v>
                </c:pt>
              </c:strCache>
            </c:strRef>
          </c:cat>
          <c:val>
            <c:numRef>
              <c:f>kpi!$K$4:$K$13</c:f>
              <c:numCache>
                <c:formatCode>General</c:formatCode>
                <c:ptCount val="9"/>
                <c:pt idx="0">
                  <c:v>14</c:v>
                </c:pt>
                <c:pt idx="1">
                  <c:v>10</c:v>
                </c:pt>
                <c:pt idx="2">
                  <c:v>2</c:v>
                </c:pt>
                <c:pt idx="3">
                  <c:v>2</c:v>
                </c:pt>
                <c:pt idx="4">
                  <c:v>6</c:v>
                </c:pt>
                <c:pt idx="5">
                  <c:v>1</c:v>
                </c:pt>
                <c:pt idx="6">
                  <c:v>9</c:v>
                </c:pt>
                <c:pt idx="7">
                  <c:v>6</c:v>
                </c:pt>
                <c:pt idx="8">
                  <c:v>5</c:v>
                </c:pt>
              </c:numCache>
            </c:numRef>
          </c:val>
          <c:smooth val="0"/>
          <c:extLst>
            <c:ext xmlns:c16="http://schemas.microsoft.com/office/drawing/2014/chart" uri="{C3380CC4-5D6E-409C-BE32-E72D297353CC}">
              <c16:uniqueId val="{00000005-52FE-45A1-9AB8-BB1A148448FB}"/>
            </c:ext>
          </c:extLst>
        </c:ser>
        <c:dLbls>
          <c:showLegendKey val="0"/>
          <c:showVal val="0"/>
          <c:showCatName val="0"/>
          <c:showSerName val="0"/>
          <c:showPercent val="0"/>
          <c:showBubbleSize val="0"/>
        </c:dLbls>
        <c:smooth val="0"/>
        <c:axId val="2068983919"/>
        <c:axId val="2068979343"/>
      </c:lineChart>
      <c:catAx>
        <c:axId val="2068983919"/>
        <c:scaling>
          <c:orientation val="minMax"/>
        </c:scaling>
        <c:delete val="1"/>
        <c:axPos val="b"/>
        <c:numFmt formatCode="General" sourceLinked="1"/>
        <c:majorTickMark val="none"/>
        <c:minorTickMark val="none"/>
        <c:tickLblPos val="nextTo"/>
        <c:crossAx val="2068979343"/>
        <c:crosses val="autoZero"/>
        <c:auto val="1"/>
        <c:lblAlgn val="ctr"/>
        <c:lblOffset val="100"/>
        <c:noMultiLvlLbl val="0"/>
      </c:catAx>
      <c:valAx>
        <c:axId val="2068979343"/>
        <c:scaling>
          <c:orientation val="minMax"/>
        </c:scaling>
        <c:delete val="1"/>
        <c:axPos val="l"/>
        <c:numFmt formatCode="General" sourceLinked="1"/>
        <c:majorTickMark val="none"/>
        <c:minorTickMark val="none"/>
        <c:tickLblPos val="nextTo"/>
        <c:crossAx val="2068983919"/>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kpi!$M$4:$M$13</c:f>
              <c:strCache>
                <c:ptCount val="9"/>
                <c:pt idx="0">
                  <c:v>Jan</c:v>
                </c:pt>
                <c:pt idx="1">
                  <c:v>Mar</c:v>
                </c:pt>
                <c:pt idx="2">
                  <c:v>Apr</c:v>
                </c:pt>
                <c:pt idx="3">
                  <c:v>May</c:v>
                </c:pt>
                <c:pt idx="4">
                  <c:v>Aug</c:v>
                </c:pt>
                <c:pt idx="5">
                  <c:v>Sep</c:v>
                </c:pt>
                <c:pt idx="6">
                  <c:v>Oct</c:v>
                </c:pt>
                <c:pt idx="7">
                  <c:v>Nov</c:v>
                </c:pt>
                <c:pt idx="8">
                  <c:v>Dec</c:v>
                </c:pt>
              </c:strCache>
            </c:strRef>
          </c:cat>
          <c:val>
            <c:numRef>
              <c:f>kpi!$N$4:$N$13</c:f>
              <c:numCache>
                <c:formatCode>General</c:formatCode>
                <c:ptCount val="9"/>
                <c:pt idx="0">
                  <c:v>0.27240205358032432</c:v>
                </c:pt>
                <c:pt idx="1">
                  <c:v>-5.6906680475146784E-2</c:v>
                </c:pt>
                <c:pt idx="2">
                  <c:v>0.30173203748698374</c:v>
                </c:pt>
                <c:pt idx="3">
                  <c:v>-0.81281914683714118</c:v>
                </c:pt>
                <c:pt idx="4">
                  <c:v>0.15860480967527699</c:v>
                </c:pt>
                <c:pt idx="5">
                  <c:v>0.49</c:v>
                </c:pt>
                <c:pt idx="6">
                  <c:v>0.10536039233926582</c:v>
                </c:pt>
                <c:pt idx="7">
                  <c:v>0.29565420247659541</c:v>
                </c:pt>
                <c:pt idx="8">
                  <c:v>0.20967381081164879</c:v>
                </c:pt>
              </c:numCache>
            </c:numRef>
          </c:val>
          <c:smooth val="0"/>
          <c:extLst>
            <c:ext xmlns:c16="http://schemas.microsoft.com/office/drawing/2014/chart" uri="{C3380CC4-5D6E-409C-BE32-E72D297353CC}">
              <c16:uniqueId val="{00000000-447E-4ECB-9886-45352A4A806E}"/>
            </c:ext>
          </c:extLst>
        </c:ser>
        <c:dLbls>
          <c:showLegendKey val="0"/>
          <c:showVal val="0"/>
          <c:showCatName val="0"/>
          <c:showSerName val="0"/>
          <c:showPercent val="0"/>
          <c:showBubbleSize val="0"/>
        </c:dLbls>
        <c:smooth val="0"/>
        <c:axId val="2068983919"/>
        <c:axId val="2068979343"/>
      </c:lineChart>
      <c:catAx>
        <c:axId val="2068983919"/>
        <c:scaling>
          <c:orientation val="minMax"/>
        </c:scaling>
        <c:delete val="1"/>
        <c:axPos val="b"/>
        <c:numFmt formatCode="General" sourceLinked="1"/>
        <c:majorTickMark val="none"/>
        <c:minorTickMark val="none"/>
        <c:tickLblPos val="nextTo"/>
        <c:crossAx val="2068979343"/>
        <c:crosses val="autoZero"/>
        <c:auto val="1"/>
        <c:lblAlgn val="ctr"/>
        <c:lblOffset val="100"/>
        <c:noMultiLvlLbl val="0"/>
      </c:catAx>
      <c:valAx>
        <c:axId val="2068979343"/>
        <c:scaling>
          <c:orientation val="minMax"/>
        </c:scaling>
        <c:delete val="1"/>
        <c:axPos val="l"/>
        <c:numFmt formatCode="General" sourceLinked="1"/>
        <c:majorTickMark val="none"/>
        <c:minorTickMark val="none"/>
        <c:tickLblPos val="nextTo"/>
        <c:crossAx val="206898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Dashboard.xlsx]Comboo chart!PivotTable2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65765931407755"/>
          <c:y val="0.28797707378522097"/>
          <c:w val="0.62794912751446486"/>
          <c:h val="0.50096105286644055"/>
        </c:manualLayout>
      </c:layout>
      <c:areaChart>
        <c:grouping val="standard"/>
        <c:varyColors val="0"/>
        <c:ser>
          <c:idx val="1"/>
          <c:order val="1"/>
          <c:tx>
            <c:strRef>
              <c:f>'Comboo chart'!$C$3</c:f>
              <c:strCache>
                <c:ptCount val="1"/>
                <c:pt idx="0">
                  <c:v>Sum of Profit</c:v>
                </c:pt>
              </c:strCache>
            </c:strRef>
          </c:tx>
          <c:spPr>
            <a:solidFill>
              <a:schemeClr val="accent1">
                <a:lumMod val="60000"/>
                <a:lumOff val="40000"/>
              </a:schemeClr>
            </a:solidFill>
            <a:ln>
              <a:noFill/>
            </a:ln>
            <a:effectLst/>
          </c:spPr>
          <c:cat>
            <c:strRef>
              <c:f>'Comboo chart'!$A$4:$A$13</c:f>
              <c:strCache>
                <c:ptCount val="9"/>
                <c:pt idx="0">
                  <c:v>Jan</c:v>
                </c:pt>
                <c:pt idx="1">
                  <c:v>Mar</c:v>
                </c:pt>
                <c:pt idx="2">
                  <c:v>Apr</c:v>
                </c:pt>
                <c:pt idx="3">
                  <c:v>May</c:v>
                </c:pt>
                <c:pt idx="4">
                  <c:v>Aug</c:v>
                </c:pt>
                <c:pt idx="5">
                  <c:v>Sep</c:v>
                </c:pt>
                <c:pt idx="6">
                  <c:v>Oct</c:v>
                </c:pt>
                <c:pt idx="7">
                  <c:v>Nov</c:v>
                </c:pt>
                <c:pt idx="8">
                  <c:v>Dec</c:v>
                </c:pt>
              </c:strCache>
            </c:strRef>
          </c:cat>
          <c:val>
            <c:numRef>
              <c:f>'Comboo chart'!$C$4:$C$13</c:f>
              <c:numCache>
                <c:formatCode>\$0.00,"k"</c:formatCode>
                <c:ptCount val="9"/>
                <c:pt idx="0">
                  <c:v>1449.0399999999995</c:v>
                </c:pt>
                <c:pt idx="1">
                  <c:v>-1443.3881000000019</c:v>
                </c:pt>
                <c:pt idx="2">
                  <c:v>78.236100000000008</c:v>
                </c:pt>
                <c:pt idx="3">
                  <c:v>-329.56239999999991</c:v>
                </c:pt>
                <c:pt idx="4">
                  <c:v>72.600399999999979</c:v>
                </c:pt>
                <c:pt idx="5">
                  <c:v>4.7236000000000002</c:v>
                </c:pt>
                <c:pt idx="6">
                  <c:v>51.646400000000028</c:v>
                </c:pt>
                <c:pt idx="7">
                  <c:v>485.39620000000002</c:v>
                </c:pt>
                <c:pt idx="8">
                  <c:v>608.60129999999992</c:v>
                </c:pt>
              </c:numCache>
            </c:numRef>
          </c:val>
          <c:extLst>
            <c:ext xmlns:c16="http://schemas.microsoft.com/office/drawing/2014/chart" uri="{C3380CC4-5D6E-409C-BE32-E72D297353CC}">
              <c16:uniqueId val="{00000000-BD6F-4BC8-ADE8-614C8ACBEA19}"/>
            </c:ext>
          </c:extLst>
        </c:ser>
        <c:dLbls>
          <c:showLegendKey val="0"/>
          <c:showVal val="0"/>
          <c:showCatName val="0"/>
          <c:showSerName val="0"/>
          <c:showPercent val="0"/>
          <c:showBubbleSize val="0"/>
        </c:dLbls>
        <c:axId val="2043664751"/>
        <c:axId val="2043664335"/>
      </c:areaChart>
      <c:barChart>
        <c:barDir val="col"/>
        <c:grouping val="clustered"/>
        <c:varyColors val="0"/>
        <c:ser>
          <c:idx val="0"/>
          <c:order val="0"/>
          <c:tx>
            <c:strRef>
              <c:f>'Comboo chart'!$B$3</c:f>
              <c:strCache>
                <c:ptCount val="1"/>
                <c:pt idx="0">
                  <c:v>Sum of Sales</c:v>
                </c:pt>
              </c:strCache>
            </c:strRef>
          </c:tx>
          <c:spPr>
            <a:solidFill>
              <a:schemeClr val="bg1">
                <a:lumMod val="95000"/>
              </a:schemeClr>
            </a:solidFill>
            <a:ln>
              <a:noFill/>
            </a:ln>
            <a:effectLst/>
          </c:spPr>
          <c:invertIfNegative val="0"/>
          <c:cat>
            <c:strRef>
              <c:f>'Comboo chart'!$A$4:$A$13</c:f>
              <c:strCache>
                <c:ptCount val="9"/>
                <c:pt idx="0">
                  <c:v>Jan</c:v>
                </c:pt>
                <c:pt idx="1">
                  <c:v>Mar</c:v>
                </c:pt>
                <c:pt idx="2">
                  <c:v>Apr</c:v>
                </c:pt>
                <c:pt idx="3">
                  <c:v>May</c:v>
                </c:pt>
                <c:pt idx="4">
                  <c:v>Aug</c:v>
                </c:pt>
                <c:pt idx="5">
                  <c:v>Sep</c:v>
                </c:pt>
                <c:pt idx="6">
                  <c:v>Oct</c:v>
                </c:pt>
                <c:pt idx="7">
                  <c:v>Nov</c:v>
                </c:pt>
                <c:pt idx="8">
                  <c:v>Dec</c:v>
                </c:pt>
              </c:strCache>
            </c:strRef>
          </c:cat>
          <c:val>
            <c:numRef>
              <c:f>'Comboo chart'!$B$4:$B$13</c:f>
              <c:numCache>
                <c:formatCode>\$0.00,"k"</c:formatCode>
                <c:ptCount val="9"/>
                <c:pt idx="0">
                  <c:v>5319.49</c:v>
                </c:pt>
                <c:pt idx="1">
                  <c:v>25364.124</c:v>
                </c:pt>
                <c:pt idx="2">
                  <c:v>259.28999999999996</c:v>
                </c:pt>
                <c:pt idx="3">
                  <c:v>405.45600000000002</c:v>
                </c:pt>
                <c:pt idx="4">
                  <c:v>457.74399999999991</c:v>
                </c:pt>
                <c:pt idx="5">
                  <c:v>9.64</c:v>
                </c:pt>
                <c:pt idx="6">
                  <c:v>490.18799999999993</c:v>
                </c:pt>
                <c:pt idx="7">
                  <c:v>1641.77</c:v>
                </c:pt>
                <c:pt idx="8">
                  <c:v>2902.61</c:v>
                </c:pt>
              </c:numCache>
            </c:numRef>
          </c:val>
          <c:extLst>
            <c:ext xmlns:c16="http://schemas.microsoft.com/office/drawing/2014/chart" uri="{C3380CC4-5D6E-409C-BE32-E72D297353CC}">
              <c16:uniqueId val="{00000001-BD6F-4BC8-ADE8-614C8ACBEA19}"/>
            </c:ext>
          </c:extLst>
        </c:ser>
        <c:dLbls>
          <c:showLegendKey val="0"/>
          <c:showVal val="0"/>
          <c:showCatName val="0"/>
          <c:showSerName val="0"/>
          <c:showPercent val="0"/>
          <c:showBubbleSize val="0"/>
        </c:dLbls>
        <c:gapWidth val="219"/>
        <c:overlap val="-27"/>
        <c:axId val="2070371919"/>
        <c:axId val="2070371087"/>
      </c:barChart>
      <c:catAx>
        <c:axId val="2070371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0371087"/>
        <c:crosses val="autoZero"/>
        <c:auto val="1"/>
        <c:lblAlgn val="ctr"/>
        <c:lblOffset val="100"/>
        <c:noMultiLvlLbl val="0"/>
      </c:catAx>
      <c:valAx>
        <c:axId val="207037108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70371919"/>
        <c:crosses val="autoZero"/>
        <c:crossBetween val="between"/>
      </c:valAx>
      <c:valAx>
        <c:axId val="2043664335"/>
        <c:scaling>
          <c:orientation val="minMax"/>
        </c:scaling>
        <c:delete val="0"/>
        <c:axPos val="r"/>
        <c:numFmt formatCode="\$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43664751"/>
        <c:crosses val="max"/>
        <c:crossBetween val="between"/>
      </c:valAx>
      <c:catAx>
        <c:axId val="2043664751"/>
        <c:scaling>
          <c:orientation val="minMax"/>
        </c:scaling>
        <c:delete val="1"/>
        <c:axPos val="b"/>
        <c:numFmt formatCode="General" sourceLinked="1"/>
        <c:majorTickMark val="out"/>
        <c:minorTickMark val="none"/>
        <c:tickLblPos val="nextTo"/>
        <c:crossAx val="2043664335"/>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Dashboard.xlsx]pie chart!PivotTable6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20000"/>
              <a:lumOff val="80000"/>
            </a:schemeClr>
          </a:solidFill>
          <a:ln w="19050">
            <a:solidFill>
              <a:schemeClr val="lt1"/>
            </a:solidFill>
          </a:ln>
          <a:effectLst/>
        </c:spPr>
        <c:dLbl>
          <c:idx val="0"/>
          <c:layout>
            <c:manualLayout>
              <c:x val="0.10371090879065625"/>
              <c:y val="-0.100854598073438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w="19050">
            <a:solidFill>
              <a:schemeClr val="lt1"/>
            </a:solidFill>
          </a:ln>
          <a:effectLst/>
        </c:spPr>
        <c:dLbl>
          <c:idx val="0"/>
          <c:layout>
            <c:manualLayout>
              <c:x val="0.1728515146510940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w="19050">
            <a:solidFill>
              <a:schemeClr val="lt1"/>
            </a:solidFill>
          </a:ln>
          <a:effectLst/>
        </c:spPr>
        <c:dLbl>
          <c:idx val="0"/>
          <c:layout>
            <c:manualLayout>
              <c:x val="-0.10371090879065643"/>
              <c:y val="-0.1008545980734389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2"/>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F693-46A4-93AD-2325C9C41BC1}"/>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F693-46A4-93AD-2325C9C41BC1}"/>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F693-46A4-93AD-2325C9C41BC1}"/>
              </c:ext>
            </c:extLst>
          </c:dPt>
          <c:dLbls>
            <c:dLbl>
              <c:idx val="0"/>
              <c:layout>
                <c:manualLayout>
                  <c:x val="0.10371090879065625"/>
                  <c:y val="-0.100854598073438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693-46A4-93AD-2325C9C41BC1}"/>
                </c:ext>
              </c:extLst>
            </c:dLbl>
            <c:dLbl>
              <c:idx val="1"/>
              <c:layout>
                <c:manualLayout>
                  <c:x val="0.17285151465109408"/>
                  <c:y val="0"/>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693-46A4-93AD-2325C9C41BC1}"/>
                </c:ext>
              </c:extLst>
            </c:dLbl>
            <c:dLbl>
              <c:idx val="2"/>
              <c:layout>
                <c:manualLayout>
                  <c:x val="-0.10371090879065643"/>
                  <c:y val="-0.1008545980734389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693-46A4-93AD-2325C9C41BC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0.18325028021472384</c:v>
                </c:pt>
                <c:pt idx="1">
                  <c:v>7.4925661416380948E-2</c:v>
                </c:pt>
                <c:pt idx="2">
                  <c:v>0.7418240583688952</c:v>
                </c:pt>
              </c:numCache>
            </c:numRef>
          </c:val>
          <c:extLst>
            <c:ext xmlns:c16="http://schemas.microsoft.com/office/drawing/2014/chart" uri="{C3380CC4-5D6E-409C-BE32-E72D297353CC}">
              <c16:uniqueId val="{00000006-F693-46A4-93AD-2325C9C41BC1}"/>
            </c:ext>
          </c:extLst>
        </c:ser>
        <c:dLbls>
          <c:showLegendKey val="0"/>
          <c:showVal val="1"/>
          <c:showCatName val="0"/>
          <c:showSerName val="0"/>
          <c:showPercent val="0"/>
          <c:showBubbleSize val="0"/>
          <c:showLeaderLines val="1"/>
        </c:dLbls>
        <c:firstSliceAng val="0"/>
        <c:holeSize val="6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Dashboard.xlsx]top 5!PivotTable8</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346615439638325"/>
          <c:y val="0.10608569488057809"/>
          <c:w val="0.7538134549984733"/>
          <c:h val="0.72092715427533061"/>
        </c:manualLayout>
      </c:layout>
      <c:barChart>
        <c:barDir val="bar"/>
        <c:grouping val="clustered"/>
        <c:varyColors val="0"/>
        <c:ser>
          <c:idx val="0"/>
          <c:order val="0"/>
          <c:tx>
            <c:strRef>
              <c:f>'top 5'!$B$3</c:f>
              <c:strCache>
                <c:ptCount val="1"/>
                <c:pt idx="0">
                  <c:v>Total</c:v>
                </c:pt>
              </c:strCache>
            </c:strRef>
          </c:tx>
          <c:spPr>
            <a:solidFill>
              <a:schemeClr val="bg1">
                <a:lumMod val="95000"/>
              </a:schemeClr>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Phones</c:v>
                </c:pt>
                <c:pt idx="3">
                  <c:v>Chairs</c:v>
                </c:pt>
                <c:pt idx="4">
                  <c:v>Machines</c:v>
                </c:pt>
              </c:strCache>
            </c:strRef>
          </c:cat>
          <c:val>
            <c:numRef>
              <c:f>'top 5'!$B$4:$B$9</c:f>
              <c:numCache>
                <c:formatCode>General</c:formatCode>
                <c:ptCount val="5"/>
                <c:pt idx="0">
                  <c:v>1113.702</c:v>
                </c:pt>
                <c:pt idx="1">
                  <c:v>2699.58</c:v>
                </c:pt>
                <c:pt idx="2">
                  <c:v>2818.07</c:v>
                </c:pt>
                <c:pt idx="3">
                  <c:v>3713.7400000000002</c:v>
                </c:pt>
                <c:pt idx="4">
                  <c:v>23459.78</c:v>
                </c:pt>
              </c:numCache>
            </c:numRef>
          </c:val>
          <c:extLst>
            <c:ext xmlns:c16="http://schemas.microsoft.com/office/drawing/2014/chart" uri="{C3380CC4-5D6E-409C-BE32-E72D297353CC}">
              <c16:uniqueId val="{00000000-0FE7-4E66-90B6-B291E831B5A4}"/>
            </c:ext>
          </c:extLst>
        </c:ser>
        <c:dLbls>
          <c:dLblPos val="outEnd"/>
          <c:showLegendKey val="0"/>
          <c:showVal val="1"/>
          <c:showCatName val="0"/>
          <c:showSerName val="0"/>
          <c:showPercent val="0"/>
          <c:showBubbleSize val="0"/>
        </c:dLbls>
        <c:gapWidth val="51"/>
        <c:axId val="141275791"/>
        <c:axId val="141273295"/>
      </c:barChart>
      <c:catAx>
        <c:axId val="141275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41273295"/>
        <c:crosses val="autoZero"/>
        <c:auto val="1"/>
        <c:lblAlgn val="ctr"/>
        <c:lblOffset val="100"/>
        <c:noMultiLvlLbl val="0"/>
      </c:catAx>
      <c:valAx>
        <c:axId val="141273295"/>
        <c:scaling>
          <c:orientation val="minMax"/>
        </c:scaling>
        <c:delete val="1"/>
        <c:axPos val="b"/>
        <c:numFmt formatCode="General" sourceLinked="1"/>
        <c:majorTickMark val="none"/>
        <c:minorTickMark val="none"/>
        <c:tickLblPos val="nextTo"/>
        <c:crossAx val="14127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kpi!$A$4:$A$13</c:f>
              <c:strCache>
                <c:ptCount val="9"/>
                <c:pt idx="0">
                  <c:v>Jan</c:v>
                </c:pt>
                <c:pt idx="1">
                  <c:v>Mar</c:v>
                </c:pt>
                <c:pt idx="2">
                  <c:v>Apr</c:v>
                </c:pt>
                <c:pt idx="3">
                  <c:v>May</c:v>
                </c:pt>
                <c:pt idx="4">
                  <c:v>Aug</c:v>
                </c:pt>
                <c:pt idx="5">
                  <c:v>Sep</c:v>
                </c:pt>
                <c:pt idx="6">
                  <c:v>Oct</c:v>
                </c:pt>
                <c:pt idx="7">
                  <c:v>Nov</c:v>
                </c:pt>
                <c:pt idx="8">
                  <c:v>Dec</c:v>
                </c:pt>
              </c:strCache>
            </c:strRef>
          </c:cat>
          <c:val>
            <c:numRef>
              <c:f>kpi!$B$4:$B$13</c:f>
              <c:numCache>
                <c:formatCode>General</c:formatCode>
                <c:ptCount val="9"/>
                <c:pt idx="0">
                  <c:v>5319.49</c:v>
                </c:pt>
                <c:pt idx="1">
                  <c:v>25364.124</c:v>
                </c:pt>
                <c:pt idx="2">
                  <c:v>259.28999999999996</c:v>
                </c:pt>
                <c:pt idx="3">
                  <c:v>405.45600000000002</c:v>
                </c:pt>
                <c:pt idx="4">
                  <c:v>457.74399999999991</c:v>
                </c:pt>
                <c:pt idx="5">
                  <c:v>9.64</c:v>
                </c:pt>
                <c:pt idx="6">
                  <c:v>490.18799999999993</c:v>
                </c:pt>
                <c:pt idx="7">
                  <c:v>1641.77</c:v>
                </c:pt>
                <c:pt idx="8">
                  <c:v>2902.61</c:v>
                </c:pt>
              </c:numCache>
            </c:numRef>
          </c:val>
          <c:smooth val="0"/>
          <c:extLst>
            <c:ext xmlns:c16="http://schemas.microsoft.com/office/drawing/2014/chart" uri="{C3380CC4-5D6E-409C-BE32-E72D297353CC}">
              <c16:uniqueId val="{00000000-C6EC-4F19-905D-C700E4F6B7B4}"/>
            </c:ext>
          </c:extLst>
        </c:ser>
        <c:dLbls>
          <c:showLegendKey val="0"/>
          <c:showVal val="0"/>
          <c:showCatName val="0"/>
          <c:showSerName val="0"/>
          <c:showPercent val="0"/>
          <c:showBubbleSize val="0"/>
        </c:dLbls>
        <c:smooth val="0"/>
        <c:axId val="83140287"/>
        <c:axId val="83133631"/>
      </c:lineChart>
      <c:catAx>
        <c:axId val="83140287"/>
        <c:scaling>
          <c:orientation val="minMax"/>
        </c:scaling>
        <c:delete val="1"/>
        <c:axPos val="b"/>
        <c:numFmt formatCode="General" sourceLinked="1"/>
        <c:majorTickMark val="none"/>
        <c:minorTickMark val="none"/>
        <c:tickLblPos val="nextTo"/>
        <c:crossAx val="83133631"/>
        <c:crosses val="autoZero"/>
        <c:auto val="1"/>
        <c:lblAlgn val="ctr"/>
        <c:lblOffset val="100"/>
        <c:noMultiLvlLbl val="0"/>
      </c:catAx>
      <c:valAx>
        <c:axId val="83133631"/>
        <c:scaling>
          <c:orientation val="minMax"/>
        </c:scaling>
        <c:delete val="1"/>
        <c:axPos val="l"/>
        <c:numFmt formatCode="General" sourceLinked="1"/>
        <c:majorTickMark val="none"/>
        <c:minorTickMark val="none"/>
        <c:tickLblPos val="nextTo"/>
        <c:crossAx val="8314028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kpi!$D$4:$D$13</c:f>
              <c:strCache>
                <c:ptCount val="9"/>
                <c:pt idx="0">
                  <c:v>Jan</c:v>
                </c:pt>
                <c:pt idx="1">
                  <c:v>Mar</c:v>
                </c:pt>
                <c:pt idx="2">
                  <c:v>Apr</c:v>
                </c:pt>
                <c:pt idx="3">
                  <c:v>May</c:v>
                </c:pt>
                <c:pt idx="4">
                  <c:v>Aug</c:v>
                </c:pt>
                <c:pt idx="5">
                  <c:v>Sep</c:v>
                </c:pt>
                <c:pt idx="6">
                  <c:v>Oct</c:v>
                </c:pt>
                <c:pt idx="7">
                  <c:v>Nov</c:v>
                </c:pt>
                <c:pt idx="8">
                  <c:v>Dec</c:v>
                </c:pt>
              </c:strCache>
            </c:strRef>
          </c:cat>
          <c:val>
            <c:numRef>
              <c:f>kpi!$E$4:$E$13</c:f>
              <c:numCache>
                <c:formatCode>General</c:formatCode>
                <c:ptCount val="9"/>
                <c:pt idx="0">
                  <c:v>1449.0399999999995</c:v>
                </c:pt>
                <c:pt idx="1">
                  <c:v>-1443.3881000000019</c:v>
                </c:pt>
                <c:pt idx="2">
                  <c:v>78.236100000000008</c:v>
                </c:pt>
                <c:pt idx="3">
                  <c:v>-329.56239999999991</c:v>
                </c:pt>
                <c:pt idx="4">
                  <c:v>72.600399999999979</c:v>
                </c:pt>
                <c:pt idx="5">
                  <c:v>4.7236000000000002</c:v>
                </c:pt>
                <c:pt idx="6">
                  <c:v>51.646400000000028</c:v>
                </c:pt>
                <c:pt idx="7">
                  <c:v>485.39620000000002</c:v>
                </c:pt>
                <c:pt idx="8">
                  <c:v>608.60129999999992</c:v>
                </c:pt>
              </c:numCache>
            </c:numRef>
          </c:val>
          <c:smooth val="0"/>
          <c:extLst>
            <c:ext xmlns:c16="http://schemas.microsoft.com/office/drawing/2014/chart" uri="{C3380CC4-5D6E-409C-BE32-E72D297353CC}">
              <c16:uniqueId val="{00000000-A6C6-4AE5-8A2E-60355E823D3E}"/>
            </c:ext>
          </c:extLst>
        </c:ser>
        <c:dLbls>
          <c:showLegendKey val="0"/>
          <c:showVal val="0"/>
          <c:showCatName val="0"/>
          <c:showSerName val="0"/>
          <c:showPercent val="0"/>
          <c:showBubbleSize val="0"/>
        </c:dLbls>
        <c:smooth val="0"/>
        <c:axId val="2068986415"/>
        <c:axId val="2068982671"/>
      </c:lineChart>
      <c:catAx>
        <c:axId val="2068986415"/>
        <c:scaling>
          <c:orientation val="minMax"/>
        </c:scaling>
        <c:delete val="1"/>
        <c:axPos val="b"/>
        <c:numFmt formatCode="General" sourceLinked="1"/>
        <c:majorTickMark val="none"/>
        <c:minorTickMark val="none"/>
        <c:tickLblPos val="nextTo"/>
        <c:crossAx val="2068982671"/>
        <c:crosses val="autoZero"/>
        <c:auto val="1"/>
        <c:lblAlgn val="ctr"/>
        <c:lblOffset val="100"/>
        <c:noMultiLvlLbl val="0"/>
      </c:catAx>
      <c:valAx>
        <c:axId val="2068982671"/>
        <c:scaling>
          <c:orientation val="minMax"/>
        </c:scaling>
        <c:delete val="1"/>
        <c:axPos val="l"/>
        <c:numFmt formatCode="General" sourceLinked="1"/>
        <c:majorTickMark val="none"/>
        <c:minorTickMark val="none"/>
        <c:tickLblPos val="nextTo"/>
        <c:crossAx val="2068986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kpi!$G$4:$G$13</c:f>
              <c:strCache>
                <c:ptCount val="9"/>
                <c:pt idx="0">
                  <c:v>Jan</c:v>
                </c:pt>
                <c:pt idx="1">
                  <c:v>Mar</c:v>
                </c:pt>
                <c:pt idx="2">
                  <c:v>Apr</c:v>
                </c:pt>
                <c:pt idx="3">
                  <c:v>May</c:v>
                </c:pt>
                <c:pt idx="4">
                  <c:v>Aug</c:v>
                </c:pt>
                <c:pt idx="5">
                  <c:v>Sep</c:v>
                </c:pt>
                <c:pt idx="6">
                  <c:v>Oct</c:v>
                </c:pt>
                <c:pt idx="7">
                  <c:v>Nov</c:v>
                </c:pt>
                <c:pt idx="8">
                  <c:v>Dec</c:v>
                </c:pt>
              </c:strCache>
            </c:strRef>
          </c:cat>
          <c:val>
            <c:numRef>
              <c:f>kpi!$H$4:$H$13</c:f>
              <c:numCache>
                <c:formatCode>General</c:formatCode>
                <c:ptCount val="9"/>
                <c:pt idx="0">
                  <c:v>58</c:v>
                </c:pt>
                <c:pt idx="1">
                  <c:v>37</c:v>
                </c:pt>
                <c:pt idx="2">
                  <c:v>12</c:v>
                </c:pt>
                <c:pt idx="3">
                  <c:v>10</c:v>
                </c:pt>
                <c:pt idx="4">
                  <c:v>27</c:v>
                </c:pt>
                <c:pt idx="5">
                  <c:v>2</c:v>
                </c:pt>
                <c:pt idx="6">
                  <c:v>26</c:v>
                </c:pt>
                <c:pt idx="7">
                  <c:v>29</c:v>
                </c:pt>
                <c:pt idx="8">
                  <c:v>16</c:v>
                </c:pt>
              </c:numCache>
            </c:numRef>
          </c:val>
          <c:smooth val="0"/>
          <c:extLst>
            <c:ext xmlns:c16="http://schemas.microsoft.com/office/drawing/2014/chart" uri="{C3380CC4-5D6E-409C-BE32-E72D297353CC}">
              <c16:uniqueId val="{00000000-2BF8-4143-85CA-DC798B0AEF4E}"/>
            </c:ext>
          </c:extLst>
        </c:ser>
        <c:dLbls>
          <c:showLegendKey val="0"/>
          <c:showVal val="0"/>
          <c:showCatName val="0"/>
          <c:showSerName val="0"/>
          <c:showPercent val="0"/>
          <c:showBubbleSize val="0"/>
        </c:dLbls>
        <c:smooth val="0"/>
        <c:axId val="2068074399"/>
        <c:axId val="2068072735"/>
      </c:lineChart>
      <c:catAx>
        <c:axId val="2068074399"/>
        <c:scaling>
          <c:orientation val="minMax"/>
        </c:scaling>
        <c:delete val="1"/>
        <c:axPos val="b"/>
        <c:numFmt formatCode="General" sourceLinked="1"/>
        <c:majorTickMark val="none"/>
        <c:minorTickMark val="none"/>
        <c:tickLblPos val="nextTo"/>
        <c:crossAx val="2068072735"/>
        <c:crosses val="autoZero"/>
        <c:auto val="1"/>
        <c:lblAlgn val="ctr"/>
        <c:lblOffset val="100"/>
        <c:noMultiLvlLbl val="0"/>
      </c:catAx>
      <c:valAx>
        <c:axId val="2068072735"/>
        <c:scaling>
          <c:orientation val="minMax"/>
        </c:scaling>
        <c:delete val="1"/>
        <c:axPos val="l"/>
        <c:numFmt formatCode="General" sourceLinked="1"/>
        <c:majorTickMark val="none"/>
        <c:minorTickMark val="none"/>
        <c:tickLblPos val="nextTo"/>
        <c:crossAx val="2068074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kpi!$J$4:$J$13</c:f>
              <c:strCache>
                <c:ptCount val="9"/>
                <c:pt idx="0">
                  <c:v>Jan</c:v>
                </c:pt>
                <c:pt idx="1">
                  <c:v>Mar</c:v>
                </c:pt>
                <c:pt idx="2">
                  <c:v>Apr</c:v>
                </c:pt>
                <c:pt idx="3">
                  <c:v>May</c:v>
                </c:pt>
                <c:pt idx="4">
                  <c:v>Aug</c:v>
                </c:pt>
                <c:pt idx="5">
                  <c:v>Sep</c:v>
                </c:pt>
                <c:pt idx="6">
                  <c:v>Oct</c:v>
                </c:pt>
                <c:pt idx="7">
                  <c:v>Nov</c:v>
                </c:pt>
                <c:pt idx="8">
                  <c:v>Dec</c:v>
                </c:pt>
              </c:strCache>
            </c:strRef>
          </c:cat>
          <c:val>
            <c:numRef>
              <c:f>kpi!$K$4:$K$13</c:f>
              <c:numCache>
                <c:formatCode>General</c:formatCode>
                <c:ptCount val="9"/>
                <c:pt idx="0">
                  <c:v>14</c:v>
                </c:pt>
                <c:pt idx="1">
                  <c:v>10</c:v>
                </c:pt>
                <c:pt idx="2">
                  <c:v>2</c:v>
                </c:pt>
                <c:pt idx="3">
                  <c:v>2</c:v>
                </c:pt>
                <c:pt idx="4">
                  <c:v>6</c:v>
                </c:pt>
                <c:pt idx="5">
                  <c:v>1</c:v>
                </c:pt>
                <c:pt idx="6">
                  <c:v>9</c:v>
                </c:pt>
                <c:pt idx="7">
                  <c:v>6</c:v>
                </c:pt>
                <c:pt idx="8">
                  <c:v>5</c:v>
                </c:pt>
              </c:numCache>
            </c:numRef>
          </c:val>
          <c:smooth val="0"/>
          <c:extLst>
            <c:ext xmlns:c16="http://schemas.microsoft.com/office/drawing/2014/chart" uri="{C3380CC4-5D6E-409C-BE32-E72D297353CC}">
              <c16:uniqueId val="{00000002-0947-4204-B451-BB0265913795}"/>
            </c:ext>
          </c:extLst>
        </c:ser>
        <c:dLbls>
          <c:showLegendKey val="0"/>
          <c:showVal val="0"/>
          <c:showCatName val="0"/>
          <c:showSerName val="0"/>
          <c:showPercent val="0"/>
          <c:showBubbleSize val="0"/>
        </c:dLbls>
        <c:smooth val="0"/>
        <c:axId val="205232687"/>
        <c:axId val="205233103"/>
      </c:lineChart>
      <c:catAx>
        <c:axId val="205232687"/>
        <c:scaling>
          <c:orientation val="minMax"/>
        </c:scaling>
        <c:delete val="1"/>
        <c:axPos val="b"/>
        <c:numFmt formatCode="General" sourceLinked="1"/>
        <c:majorTickMark val="none"/>
        <c:minorTickMark val="none"/>
        <c:tickLblPos val="nextTo"/>
        <c:crossAx val="205233103"/>
        <c:crosses val="autoZero"/>
        <c:auto val="1"/>
        <c:lblAlgn val="ctr"/>
        <c:lblOffset val="100"/>
        <c:noMultiLvlLbl val="0"/>
      </c:catAx>
      <c:valAx>
        <c:axId val="205233103"/>
        <c:scaling>
          <c:orientation val="minMax"/>
        </c:scaling>
        <c:delete val="1"/>
        <c:axPos val="l"/>
        <c:numFmt formatCode="General" sourceLinked="1"/>
        <c:majorTickMark val="none"/>
        <c:minorTickMark val="none"/>
        <c:tickLblPos val="nextTo"/>
        <c:crossAx val="205232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Dashboard.xlsx]kpi!PivotTable13</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kpi!$M$4:$M$13</c:f>
              <c:strCache>
                <c:ptCount val="9"/>
                <c:pt idx="0">
                  <c:v>Jan</c:v>
                </c:pt>
                <c:pt idx="1">
                  <c:v>Mar</c:v>
                </c:pt>
                <c:pt idx="2">
                  <c:v>Apr</c:v>
                </c:pt>
                <c:pt idx="3">
                  <c:v>May</c:v>
                </c:pt>
                <c:pt idx="4">
                  <c:v>Aug</c:v>
                </c:pt>
                <c:pt idx="5">
                  <c:v>Sep</c:v>
                </c:pt>
                <c:pt idx="6">
                  <c:v>Oct</c:v>
                </c:pt>
                <c:pt idx="7">
                  <c:v>Nov</c:v>
                </c:pt>
                <c:pt idx="8">
                  <c:v>Dec</c:v>
                </c:pt>
              </c:strCache>
            </c:strRef>
          </c:cat>
          <c:val>
            <c:numRef>
              <c:f>kpi!$N$4:$N$13</c:f>
              <c:numCache>
                <c:formatCode>General</c:formatCode>
                <c:ptCount val="9"/>
                <c:pt idx="0">
                  <c:v>0.27240205358032432</c:v>
                </c:pt>
                <c:pt idx="1">
                  <c:v>-5.6906680475146784E-2</c:v>
                </c:pt>
                <c:pt idx="2">
                  <c:v>0.30173203748698374</c:v>
                </c:pt>
                <c:pt idx="3">
                  <c:v>-0.81281914683714118</c:v>
                </c:pt>
                <c:pt idx="4">
                  <c:v>0.15860480967527699</c:v>
                </c:pt>
                <c:pt idx="5">
                  <c:v>0.49</c:v>
                </c:pt>
                <c:pt idx="6">
                  <c:v>0.10536039233926582</c:v>
                </c:pt>
                <c:pt idx="7">
                  <c:v>0.29565420247659541</c:v>
                </c:pt>
                <c:pt idx="8">
                  <c:v>0.20967381081164879</c:v>
                </c:pt>
              </c:numCache>
            </c:numRef>
          </c:val>
          <c:smooth val="0"/>
          <c:extLst>
            <c:ext xmlns:c16="http://schemas.microsoft.com/office/drawing/2014/chart" uri="{C3380CC4-5D6E-409C-BE32-E72D297353CC}">
              <c16:uniqueId val="{00000000-78DE-4930-9CF1-D2ACB5DE2BC6}"/>
            </c:ext>
          </c:extLst>
        </c:ser>
        <c:dLbls>
          <c:showLegendKey val="0"/>
          <c:showVal val="0"/>
          <c:showCatName val="0"/>
          <c:showSerName val="0"/>
          <c:showPercent val="0"/>
          <c:showBubbleSize val="0"/>
        </c:dLbls>
        <c:smooth val="0"/>
        <c:axId val="2068983919"/>
        <c:axId val="2068979343"/>
      </c:lineChart>
      <c:catAx>
        <c:axId val="2068983919"/>
        <c:scaling>
          <c:orientation val="minMax"/>
        </c:scaling>
        <c:delete val="1"/>
        <c:axPos val="b"/>
        <c:numFmt formatCode="General" sourceLinked="1"/>
        <c:majorTickMark val="none"/>
        <c:minorTickMark val="none"/>
        <c:tickLblPos val="nextTo"/>
        <c:crossAx val="2068979343"/>
        <c:crosses val="autoZero"/>
        <c:auto val="1"/>
        <c:lblAlgn val="ctr"/>
        <c:lblOffset val="100"/>
        <c:noMultiLvlLbl val="0"/>
      </c:catAx>
      <c:valAx>
        <c:axId val="2068979343"/>
        <c:scaling>
          <c:orientation val="minMax"/>
        </c:scaling>
        <c:delete val="1"/>
        <c:axPos val="l"/>
        <c:numFmt formatCode="General" sourceLinked="1"/>
        <c:majorTickMark val="none"/>
        <c:minorTickMark val="none"/>
        <c:tickLblPos val="nextTo"/>
        <c:crossAx val="206898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9E20D6A-11A5-4CCC-9EFF-2F5469FD9163}">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0163D6D5-94DF-4419-B973-AD7A75E07A8E}">
          <cx:tx>
            <cx:txData>
              <cx:f>_xlchart.v5.5</cx:f>
              <cx:v>Sales</cx:v>
            </cx:txData>
          </cx:tx>
          <cx:dataId val="0"/>
          <cx:layoutPr>
            <cx:geography cultureLanguage="en-US" cultureRegion="IN" attribution="Powered by Bing">
              <cx:geoCache provider="{E9337A44-BEBE-4D9F-B70C-5C5E7DAFC167}">
                <cx:binary>7Htpj9zGsuVfEfR5KOeezIvrBwxZ1avUWlrSs/WFaKnbZHJLMrnz189hV8tWl3Vbvpg7DzAwhu1C
c6nMjOVExImof36Z//GlvLvxz+aqrLt/fJl/fp71ffOPn37qvmR31U33orJfvOvcb/2LL676yf32
m/1y99Otv5lsnf7ECBU/fclufH83P/+vf+Lb0jv30n256a2r3w53fnl31w1l3z1x77u3nt3cVrbe
2a739ktPf35+Ujpvb2+eP7ure9sv75fm7ufnjx56/uyn46/607LPSuysH27xLgtfSCMlZdw8f1a6
On24HoTshQg1Fyzk5P4f/nXRq5sKL/6Fndzv4+b21t91HU5y//nNi4+2jesvnz/74oa636SVQnA/
P/9Q2/7u9tl1f9Pfdc+f2c7Fhwdit+39w/X9YX96LO//+ufRBRz/6Mo3KjmW1Y9u/Ukjp3fOp/Y/
qBHOXigRslAYehA8PVIMfyGE4FqQ8LuK+Qsb+r5ifn/xSDGn//tvqZhLuMjwpVi+mu3/va9w/UIy
zZlQ4ZFK5AsWak2EUOb+H/F10YOv/JWtfF8nf7x5pJTLX/+WSnnpBtvZm/o/6S/khQnhKkrRg/CP
gMzQF6GhIWMh+a5y/tKWvq+db149Us/Lv6fPXDnfZ8/iG+9K+x/VkXwhueFa8gcd6McOpM0LGkoe
KqUOmKYeO9Bf39f3FXX8/pG2ruK/pTOd+pv69tl719+UX8X1r0Du/2EAfH9X1wjwd3c/2sPjMP1U
UsLli1AwYwC0B5c9xlv1gosNh8WDuRzlJn9pS9+3lG9ePTKS91d/SyP5aJGe1P/RBAVhkLLQcKW/
qx0dvlAmJIKHD4Asv1rGIRr+lR19Xzl/vHmkm49/T7glXwXzP+C2T6fW35YTj578N8sJbl5IwqVG
fvp7cvptVWHMC0JDrrgR3w3GRxn/v97W9w3k6PVHJ/kfKif+NdL+jni7m/5mf1+/fVNtPH33/rgo
Ko9efaoMPMju/Pbn51wohoD6e124fcnDmweP/NDfZF9N8ZsX7m66/ufnASVQmiRhGBJFJeMC2e10
d7hFxQuiCDOSErH5POJ6veUQPz8XDJqmmoYa7t+5YbuGBHqzCk4k1VKHlMnfq+U3rlxSV/8uhYe/
n9VD9cbZuu9+fh5i3ebw2LZJ7EgYzgkXRKFMNYrjjM2Xm3eoyPE0/V+udTZzS7i8MvUarEUcTs2y
nFRqMh+rSvDzYp6LNR7TtLnspOhu6bLY09mq+c3S1v7Mt5O7ZI2b3+TDYPaVpfO7bFnkm6qhHeGR
K2ebhEXEJzKM61lVKZFM7wK9zHUbD2YMjfiQJbOpmrOhYnmk0mlss4iUSfDaVGKsLpzPfWdiRqkL
f+ONXuxwNilJ5vE81QO1yXmi5yC/MDpsx+tmhJCvg9pptm9ExsQ+zSe/XkKWgr8Oi2SOCZbNorQh
KkorlrZRKtalf+crUcXDVNqrpKqy01azlcdTrZL3dcWy92vv+BkO5XblOgSfp6yy78Nc+DZuqix/
Ozt51c++PV+lTU8ylww3KE1t5LsqySNbeBsrkvPYuHEpdWzmVbP6Ik9HK3UarcU0s/00kbG9ZHqt
ahrndThfZWkxBufz5KZlVxRBulwHCx1WsiNpkacniWhQa50yO2fD6ZgQ17dnlKQJtWVUFWNbzO9U
Sax/1cydq6GFSjJWjeffMgKPbOqLaxZv0+yBhPn9z/967yr8e08R/HFx43D++OvVV/LnyadQP2/u
1B0/tCHC798FA39AiM0LH/3xJ0j4F05/4JL+xc2/hgiMU86eQoSru+nZq7vZfnHf4sLDa7/jAoc7
C7Vl9qi+4IZ/4MI9ZHBFBHzcaCVx6wEX7jGAc21CRrUGwQSv/goP9AVnhqqQU6MJoyL8d+BBHsOD
MVhehlKA3lJGCkTbb+GhzUW5Tmmdv/RssMuNcEJ2US10L/YkM0Ft4Nl+ypczy11XBeeOZY30sZG6
PnOTJacq6JZbz9OhigPSyHjOl3G9nGul71pf6p1VWvm1Pav7VBWdiopyWuDAXbaGQxqNA2NNd1vq
2pcRWVIA5b5Y1zwzr4kNev12dMNI+b5RvW+Wa177pI/VNPbk15LDl5doFQEbYp85UlcXNgymeA51
ELGxkstaROkqizl7qca6bcLrDM7npjwm4PPYnlaiX32U103Vve8QkOkeHs9L8t+21f06nNbNGLIq
7khVk0tLbTHsV9J+yYLOn+i2Wd5IVtY6Xpcpx6tqCdZPTU20ffX/HfAbZvZRAvLIkzazfyIgPyY+
/wjlbHvvwf+UemE05wqRlCtDv/E/qtmWohuCJF1KVFGonx7cT8PHpNDIwNh9/P3qezR8YTiTyNgp
03A/pv8d3+MowL4JzduKlBGjgDJaGQ4287HvlTT3NZ0KeRfSpEdwZY1ogjImzWjXj1IOTXEjAi+7
k7pdukXsejbLbI4Dl5DPae1FHcSOzYW+MJlchl0Bd23PJlOV3atSVk2wRK6YZfNZFn0+u12gVIkI
lWot6J2e3TK8K7NZlzdhKJvkC694q65SZduGRxW1HbaC+OOr1xkl/VTv0lL6ooncJKvqJdVLiy2n
VUWXS1bxOv8t6EaHd75R6XfyF+RGj2RkiGHCSCWMgvoY2fDrm/RF08oOmcrCu2Rydd6e9ZUoxVkp
xs7rs7VLezvFq21K+1tJEsuSk6eXpwD8x+sDfTc2k4ccmsJmHq+/5jzsFFH2NqcFL2yMLEHyLDKG
BW1+4ucp9f3OZ30qsigQwdrUbybBl47FVKxq4he9yuquiJxruadXRoYt7j29yS2F+yPFE5pwzkUI
E1IUfDjM8vEe58wGLPM8uFWBHwnbpatOdXtShqLnJKp9r9SnQpKkPyQGBwrix7rZ1hVGaMYkktuQ
H6/bDIvTLuDhbbrA5lQ0kqbsfslEwuo0mnI72Nd1ghZSH2WZY0xFTx8blOXRsbUIEf+YERLMpd7E
8o1ppHK0AZkzfhvoUrc8lhNR8gaOFPTnbrW6vLIBdfQVL9pluC46QtYs6jJbQihP7wTJ+uOdSIZu
hJQhYjiksWUN3+6kV5bkS1EnXxKz1tKfurapkmUfJFVnltMl9DO08vSSfz58qENQOxKELUGheBS3
M50lZb4QfyvUBC8/WahaaXEi/TR0Ym/DRKhPfoDU26hTWqtPjiyjN/vROtJMPzCEDai+NUBKOWh9
IraKhcIMj5x0mJLQk3adP8++95AuGQqCXZB54jKIZs/H4LphRbtZYz+57cM26fCDXdAjPNVEIpmB
rwIuOEA9PJJJatZcmqYPPmfW6yo4m/tsc8tqdhmaZsOUi1XEtuoW1kSzYRyykZZkw3XVqHyJ64D6
+tpUWeXrXSudZ++q0dbd56c196dtUqq0UMgGTSi4ALQ9tpawZV2/dMp9rksZAMNzoNc6ReNC+kVe
8kQC97t08MVNlcsaiOqbylN5FgZ5MBZRmwFtN+RfMrxV27UcL8VcNK76AazQYxujmy41UzpkkK3a
GjrfmvXMp7pB1cg/dwlTQbXP+64phzft2tumjqd2abG5QFcj7rmlrdyyC4t1Ca6npknOO+PLPI2r
dSXLZZW1dZ9EtSEKCdwgSVC+U5VJ1ypG03UGJLIgX2h9QVZT4lsLm0xt+wM3pfTITpmioVFGEcql
Qkf3CDFgE3U71mPzSUsncxk3JJQwgiQZjPExXXUAaE+WA3qWg8A9FL2Ak4YmIW7NU89VezJM/McO
LY5RnCHbMDBhijbzBiRHZlHMBUrJzDWfGg/7bfe8K0LxitGML5e8GxaIwyRjuX6ssnlZdDRkfmqz
GIA/qXdpuybBGUrcfP3og6FTV6FVW4Iwo8QuzWkxyE09ruMGJrSMWo7vGp8X68e1VMVUoCAvt6Bl
IX0oyNUmw0WOYnH9GFbzDN1xmS/46FaS9uGukR3vTpQeNt0Vc2qRYLT3y5swDZYpCt2c4ysckgfs
3KJih1r7RlbFzdwpZOMnZvR0vBbcrf1L74vER2VZeeTbQZpU81kqEFx/rcM6ER9HMlIYmQ5Rqfw2
trVDivK0Vx5DOKSviQYTwwUqMU6PTIMnS51S05SfVlp1Po1mRnTTRZPLXXnOh3YCnj294jFoMg3I
ZBRxm6Ij+qcVO0+6bKr49Ctfh80Yp0FswMM6XSB4q7GV6lOS8xVGOLGh79JXGsACO316G6CTHoM3
10oxjcAlGWECWfJjL1/5OLSBUdXHStRVz6PeDTK4c23WAo2yoqvp3ifa2TdjF6ZAnCaTLt2nYc9G
F6HhO5Vj1INmuSyTUF3P3JfhEnUTVeO7PgyIjVu5zu4SRkSyKCcisU0kEkU3Z88I7NCNGbKL8yQv
+s3zRyH5a4Z43ywRLzyfx9OnT3yMayFHaEC6gVNvJCtqgscnLlSS1VPb6Q/jUIMs2kvvGZLYcd3s
ViDJEmcZnWaY7VwYjo+0v89sA9VsJs2HfGLJdTKrzaRZa9fKn9mG8Q0i27Uj9KQtx6azp6tcCnhd
MlVbTk2XsIJ3atrCjZ4+EjtCthAZUIiABVSDBiklR1Dd8rpaXV6zD2GfcfhW36TbBvqAD5vr3vsx
I2TB3pJs3lwcWLlBim9aBJogo0jj6Sy3S64tuuKmNLkWZ3YqNzm0y+TUVdLOeMpmfDviklaqOykC
7flJE/qRd/GCeIHj/uBoRxUAjmYoqEsKVyFSbHzHoyjUzwXV5eCWDzwdN6TqfQvTWsvVui89CQtW
R0vv2vUjCLctPlaBo1DIrKoyXfZrpWifnhgeDNMHZKke4ph0zmF9fFyBJrUNDExMTGWzodsA2Dyz
rJkAaz1yASxo+4TgL9RYFKKoUgFR9L3Ogj6W5ZDDJTLDcvx1kM8GhcXN00I48tEQ6QLyGs1kiLKT
/CnVpdMq1KLa4P1YaQd0OKS3LAvnsYhRWWZp/SNYOApH25KCI7EHb4z/kNw9FjvJHVLIZtbvu4HC
Qvql72FQiP2Qj8gb4eQ+mQI3d5Eq+QKBl2NSI2UB6EFKk5/L/o1WXZjkJ0kvQoABHHJ859EIQQSo
Ajh+P9cIVA9qS9uphijnMqzhK/CiTR1pMW+KCHJL8WGW3IzviKscdiKLArGpUP1Wpz4tbTDkONw3
CS0OvwUBgASlAlnQcWWDrLULUjIv77NsUWUS9UPBmziZSJJfKbYKv+zbzKsmjAxjJs8i71vbXpBy
4LOMQBi3waVPq0C8SqpM8xgk+px+IbYkZ1MyCLUrdO3KW5GXq39XOVVhhm6l5fRagN6e112Y10Y2
cYv8sRtOpkmG45VvwaO7SFWkoi858dTs6tobMMlzP/gkcnPYrnmU1aMXc5zOxQhnGFc/LWU0BzIX
+YlhdBDXquwXkcZkpsM0nDZmymiC/C1J+/M+08jMYr2W07qirIUpNudzsSRD1HZNrk5Go1O+k1Uw
r+8n5Zj9OIgyTXZc9IzGC+pTt4Dj7zuzM5ZNRZzKMj3TjPe71pFpvUxMTcgpnWjGTtKgCzOybwpX
iQ+LHNMi+GAcmef3cz/z/lXQ9XXwDhFDD7fSK+U/rHpMaxc1ztGsewuSvSxOEwt242R1IqxcZArH
WRZrv3Zt+JlWeVjfZmhfjPMOprK0d2boQcPHYCE7mp/1Sd3KcIdyRZbqNKmCQl0ZqoOiOB1Vw7oy
u8vCmveQ8kx56MWrlbsRJr1S3zXZW5C7vSL7uhZNo88Hk9isfFnLuWjTfT6m/TS+nGSSWgsqv5oG
+S6pGW/PVS6yNDyBrSheRM24EoT1sgvtZKI0EKrtd1ni13w5n9IuyOzpZCtEm7gwkwDAjo0d5C8u
GJTszmEcU5DEE0faQq+GBlmXifqFh7N6XTKt8dEfLgbWlrhHDKp6H6+uE+3ndWgNGy9y5ZuUndE5
CLSOl1wWgz6d65xWZSTFuMVFIgOL46RcIqjczMmiiIlzmRmZvl6mZmr0mzwJ8qk80QUPWHNeDIsJ
x9cq59KaqDVm4yS072VWfNRpkgTrpRBlB0kFSwvIfgXUbjN5GfDE6/Ilta2l5Zs8n/Iw2U85gCDd
O0s59g7I2ra0jEEJGpek2WLbHWmK3Ie7uieBrH9hKauxXpWXxnwY0rBtY486GJJl4WARQWKqsu1L
sH+kLFHbmi2nF1mH08dNRmuuTvJs2iTGy77Ah+uyPriuK71Bvhh7kNWxmXoHA1hr5BunvfEVnmsO
R816uUJ8bQ6CXyOWdAlWKzOKWrimdlMP3RpY8r9pOW9yroXJwSUFQ+ChiqAuwkzctS0KmvbEW4tM
K55Cuug2tmEmhwAaFEM7fOzzerA15BVkqzvNhlXQ+VWY623LFppu1msFy8IKHLfaz0kwbwamfLBp
Xi4BrpWm2kQzjug7WITYsJ2wh7HusGz8cB7vOW8/g3DLcE3OjVPXhRSJ4bGYDAigqNEZhSwerCdZ
O4Ov1HmwHS7pl3thDLAaHz/kuEaucvuLd7J4xdHHCq4fRB0cHv8q5MNzqNFZ8UqzpsIGaB1k4+fC
qsb6U1vzBYdu2YrR5ShlPLXkGgV46kwkD4py69jD1FB5Dz49r6lZEhnRIhsXhT7k4CClkVUlHmEN
ODYfg2BIRhMVaEpA3Sk6a7hY6pS0n81Bgq6BBwHXDmfKmEWNFjeuVhM9W4Zwq87JQbUH81BJUUI+
Sli8sZe63A4/qyWDnabUb8tkIlO4uLiW6OzDGlgx9Bc4Kd/EezCkdVgG7BKH3L6FWt/hPQwbcFhX
12fb1g8CDdZpxR+u5E7ofUBkXeTnK5N6bk5TAkaL7Cc7OPi0QZsSBE03Qb921Kz9TFVaw3w6iYwV
h/cjkt3XHbjs7QvZuH2IMQ3xUdZkc4dqldv+60Gl2fRhKNMytSd1GuJ7s5bTlJ8V3aJpf8kPtmLz
zvT69EHkJh89tjNbXuBLEAEcFs8bWyDOj7RdFfmAzC0Px13TBn1tY9KlCRaXeeZQMvVlA26zBGEA
ZglqyoZz7dLNnQfEV1wrlkHl4UmBZHFeLrjpytmd9cKRqopLI8pqjJIuRZ1PDR3wfNa3HT6QNMry
qmoH/H+pJpBokkwUjFYLLr+8Gos+ASkw+Ryr0yx140dVJzOqgGRZN9ufMLsFknjmLQPChD4rh3Bf
Vgix1X4O6sR05+gL+nX+lag5B96kpXNFcfZAJ+d9mfn8ZMhK1LtfFtEJzs+aPIM4Tvm9z7QuRPcu
6pKpSNaPPAvd1H9o+ZRN6qw/HH02aQcR8WZeC5yoSKdO7tVKKFCu92ITH52bzWrAV20mfuBPw66Y
IAE6sO28vbUMHx4GjudbCyo0iGy5glc2ghVoEoKyWFT1ijfU4wm10K2GHeXQwa4OJMtKZemTk6Fu
fcLO06Rd8R3rgSFMUJaDr2ulKMCXJrRA6VtVqJ3quC9BTMjLqlCbP/VisiDh0yLsAZVcJQtiXrcA
afIT1Hqb8AbLN6qADWEBLj4v6xSv+6XEKX+dkJ4lwcWUdN7bK8PzjR50A8LdK10kXPVvBWisJdnP
SR4s2YmaGll2O1AXVIlIgwRSn0TKKUpyBEMD5a+BWHEqVVdb2KhkspmbZ57C+A6SzHsHJppbYvl4
Ma2ySvTbYh2m4NojmQarsDatUZ+At7CvYGpWSCAXZDtD0tQBwB/l5cZSlRb5KjJrU7mp+aTMkrX0
s5hLVV4phWZkciKY6/rgt8nSfE72iGi8lFFXgv8O4rCk2n8EIzkV/XuStnmaxolceDa/mzRym/bW
jHZs2a9dEoKaOPXFMFYmDtjaFR9XMTDhogHRYUaxj0kN5JRaSzPQAVZe5YbFIy4Geoz0hM7UvHs4
yUGXbZODmo2l5Mt2rHu4Kctxwz+zpBuaIPvfnNd21fZEfc/eJznbrmGqJsATS7psDyYc7ES1R+W+
9TZsmTRw5RTZYnK19gtt9jkcdfNKTJzgzoPJIqcEEqFpvd068OEbnAZp7OfFcx1R5kn4Zsh0Orlo
IjXYc7GsiWHnU1tvXp4G60YHdugT4UMgLevP25XAvgVB/+EKvOW288Ki0/jpYSHpDUJaC1MJrg8V
W23zVRdbx3kQb4sDYBUHorHF+DasISjbjYTsvPJC7Kq0al0SZa0aguvBygZn7id08cYLy9ItjcvE
jDX0WG7bGu4dLnAF4kiUyGFz8oZtbcZdPc2bTepkZYWNZNbVVbXP8hLeeHIQCHjgDfSKEHNpgPeO
Bvllxnipwx8QX0cFPbgc4AMs+H7ogf6JVs56sPfgq9l15pzCrnWazvCGyQFm20BsHlSOIF6yaLTt
tvcfVHePa7ttecxhYIBo+0WPguM+Lmz9MLtg6jSoqgM05uCAsQvUAfCkp5c6ItDhTQQTflgLlBX+
r7ay/psO1RQWbZgglfxqI6SYnYvbJhHitTboWQGRVbYpdbA5NOyEF1DZAzg+vZfHFIIkBPYT0m18
HO1w2Dl7vJdk5Az0bZ5eG3TV1Ccr6ZaPdx1+3rRfHVLnH8n5zwtiOHkbeAkNA7lojnjFIvOElhVJ
3rUYBlGf0gIR/1wvBWDuwbOfPiDdaLs/ivbthOBuidQYu2UYAjsmMucyF2ndl+rdA2JMGDGBES2K
L1KezKILx5O8SVb/dpj4ku+qod7wnHtAQ9CtAvHoBzt6bOnYEUqp7WcVGOSRAhTdEdG4GBJMeuHt
u/LgVBPyOvj4PBQJcN2Go4UKMjEs8EzDERyQWgTZtpG84e2AsbwWlf2JrLiTJJoBLUsMqG/xOPwj
oVd24agn4+nQdmsOMPv0IY7VCMWJbRgRHRNKMah4rEaVtT2bg/Eq64oNmdb7RKjpZD28XYJwEPjF
2u8zHG8O+vp2YPF760nMSN5Pxm4/dXhsp3pGNoJfqQxXD2FvTrM2j4gDsjpM29n036LWJAHlTzG0
CcfAT/jEn+CATwmY6NHmV4ewhCR504YuSvhF3bVbwHj6gBu+fGOmMAi0nwQ8EPMoAozmEZ85Lets
PaaSznQd+ELGuqo0/6Q8HOZHLvjnpaC6EB08/FAAReYx1FUJq5YhVenZIRUZJdgR2BFrK3w8faqH
UYxvDgauEEsZDMgQ/O4uDI/bhYSgL6Nt1p36lZGs2zM5b9MIAxFscL91a42Gduy6FNyqiapkRbUY
9TLtaXWJaI3xtzR2RQPm5yUT4B7ImyqRaerOFuQG0l0lsy3ovMQJQ8vp165tK5RBPmeibvdVOays
j4kjqqt2oZeg2l7ymTqu3phDP69QKEb466SuaDu/KtJsNBiZGUZlKTiRHKMaZyg0tK12ZZA3UMVD
gqIDvJZFxSGtQIYeIlioexg7lBoFJl/R8sww3SpjlIZbGjCNLEBC61iIOqFmAx5AiqUGfcW7ckvm
gkNu06A5Cm8nTUhXGxVdX9E1qjtvartTjS7zIfpKebQIm5ibPSQy9xkUOmsT5Lu24RbEdTuCWUJt
UShMxoYOS1YFqorxgqBbYdO4nKsO9RT4/DIvP3CkvYZfqaU3ojnPFQk2MqAbPXjW5VCHmWnpeLvL
iqEC7QoGRqPLEOVZH7okDgaXTqSKWo7pIfbGtKbR0z5tlZDte7mYcXXv0W/YOlrIAQlTV67v0ER4
bzGXK9IdhpDQyD/JfEtpHlcUSedvC0rPLryQap7YJyrnpQ+vQJslzdvamLxg+7zuAoJKGL9zm/sY
E9bope9rt0C3OwzYrn6JSABmYoyRmmHqMV7EkkwvC9P13RqhHT1ZVNMm9OiL2ox0p4KU/fRZkapY
sl0ikHDXUaXryv9Sg3kJhig8tNwesKhFPzxVL8MKuJ2f1FmpMHr4kGeB+N7yxKXut6BzMI3yPhus
dVmgZPMGEzFNNHqiKgokS53GNlhRsGgqgtG8B4i78LqpTVCeVFamMsrSdLqWi5X5brFTcmrFyM8s
4et55efxDEyGe6e9YvFsZHalbV8ScMajf5/AqM9EKl0Xwfuyz7lvyl9SYt1uNjRBLVry/hTFLigl
VsvLsCGfXAF3rKdGvVSTbXZaZBm0SwJ/kutZ7HNnh9drXvZkj6y834cL4SUsVlVfsma4xpxqc+lF
kF5WY9fvZQcKGoMo6RnmN80uM1P4VjdZi75+Y29t1ya7MmvSaBF1vZOJaS/ClVUnS1KjC1w3UuCr
w6WORV7rkwlfeR6iHvvsZzecYu4huW1NUZ4WMy3XaDG5PMly4q4bjPivUQmKposC7tIP07yGN2VQ
S5TyQ/V+CpndE9aTC0FMZiMXBPylAE134vsOP9/KdfIW5KHFvFLPzS1Fqwf1DG3ou5HlmT1pljrY
067q33WjAOEAKNh1yzxc8M4vRSSrKYwTbZIs/MWOzCznmEAYvnRMYDrUDU2PMsdW2RKNXIZ3YS91
tQuSwF9UBuMIO0H7/O088gJ1UuUuZdfTNk7CzN2QvGtezvit82Wn6Gahidx6qOk4XcxIZ18RXYzn
YL+DC1vwjO1CoN8tnSZeR+sa0gxlcxP8OjXtdNcGwRwzS9ebrssdw0RBg/HBde1guVnZlBEmpvyw
a9apmC/UkLZpRGhjrxaqAcQoqeJx4iW/ECEpmws/t/6ENQO7lGU1R2B6P8pp+UKGJLkSFO4zdkO/
A7WIQfl0rka9k4vje0wX11dNJvyvSzMjJyNob6ddNBSYgShibVPZRMHAxQ060y7imLE9dSAKIkaq
/u1M6+Jtly19ERd9n35os6X9xc9NxaJ2HuY4ob7Joxz7Q8c1BOcGx5uzNRZzOL0xrMvKuF7H/Cav
mjVCk6f6WDvbRg1+WPDWoIlw3jAfxoMnyYWwtbjpQjW/zMH3j2g7iOH/MHcm23Hr6JZ+ItzFDgQ4
qQGbCIV6S5Yse4LlFuwJggAI8unvjjyn7jqWXVZl1qRmeVZawSCJ5se/v70DFxUmF5bMOJFaeZ1y
MjV5H3bZZ01Q1JQc9Vmb03aZ79M17Q5Y6NO0yJqdXZhwqu/B6YDtWGv9FE2jOjrrw2OrXPpZx+Jp
xTn5aZ+HnR9nlWx5Ow/y+4YHcqwNs7ZCGbg9Gp1RketkhmLbSZMHtXOnNOsUPA0ZDXPJluwpG032
JfYqft9qMX1xu9u/Wwzw0rEpukkAFhwD7BTl7GfziPqS5HQd3TXRS/dpD6bxGPehABOFdvJtvQUJ
9jKPFSlogVhj1+7SCzi9RaGWsT121OonUFUxvr+LLsNgjA9tGi8f0Zeb77Ox1hfh1mePwwCjhlza
ufIMSy6OwUNzOyaBudQ2We/HRej3mvPka9w5LA7RvLnbZBswedDTugtjY6+8ZuupWX08oW/Dx6NI
h6TE8RiEJdoe2WknWlwLUet3e8TrJ47Wycd55+Y9Nnx5gcnGbvaQGDBMaXPoM0GvoXCHcWGGrC/5
vo0xxrseD7sk032HFvy99JOaC5AhwUGv7fxRGZtIHK73/Vpnib0CqATKnAzTexnv2YA1e/BVzDp+
EULzK5zakzvuZIzOvCbfiIiAyl1vNNmbrNgGj1q3ZBYtbX7d0dgxUwWT7nqT95kS1ytR8h5dlv6W
JNv43Bv9GX8j0ehtwudlQAXTWtbe+qwFfklV2Fxmk4o+WSLsWvT1GtwA9bFPTeTcfKyjPk6KrA7Z
VSImzQ8ZuPbscqi5KqHjJnvuoHeXPNsHlre7yVw+xGK8nQj0/quNzAzPOg1Wo6/nzEHoCb0O19OY
zMNd7BPyjo1Zo4rUA8av6kzph1Y2bqgg+W711dB0U1MSPVIQkUKE5MjcsuwPGx+1rY/n0iMos9lP
/dThqU2r7C47nMl1X4QMlUtBByvcDbol7VLENpTvV7D8WzEFfXoNqlCE5RqiRLwyOIibZ9rg9Kex
jmhlaIrCSY7Aii6cSdkljXwwtu/3eBORyzc/B5m9jLDYBSeeQBE4zv026rJ2C7WPGYEVBwSO7DOd
ayJk3xUkyfxjE4OayaM66d9NW0j244qDJqwFbI6C6zVr/VhEGn38G9ZjOS0ByO3lhM7WZRsZmIVC
1l0asvmlves3kmZ7jMc/Bn4o0aeBuQeUlorocGdM0nJTbmmb9hEa7MuE+cAhbxY23KKhSkLb19dd
DXU2H0a0eYvd+HnM42GD8MNs212MTUKnSkIovOkatEnL1jf+IpZJyMuUBzVDS6zV4amTWkGOtJRt
ebRC/U5NZG4JzTwrhlYkS86SLkYrDj2751AR/c1lKE1iODOi4zQJ+DSkqyMbFSjhajIV0OaBoq05
q9OHjSQTQ2Fm+db0BVZSg38wBaSBvwaL0MzTqla9yqmcQ59V3cBCVlcqgvGK3oTEpfYJYu4gLtqZ
J5+lc5/2vZZPslafZKZom+OYMDyuYDsqwYU+Btg8AiwSqYb8xfarfov6Wx039uBqnRVqVrvKGTBN
lQ8DHR712Kel1umWW94kWF+dGb4aKfYDm3rIeNKLGyiMPChCv6xzuWOzSe6zpY4fGQAiXTYOvR6M
BwyYHDzc+i2cVPdOzePCq4UxeQ2L1vRo58XIynrpxAldY8lyMvjsNEztXEbj3B+6WdDHsQvCKjP1
dNUJSm6izicw4UG0nOQC8TrDsaiMIuE+j5bZ4+6jCO4Zhk24DDI3L5UK0+kW/OAKdFGvIs+WNfDF
3Mm2SNLFqTwLBwGGFECkPS0pbq7a0OR+3AWCdQR07/nYQl8rNSblmu9bp2+xy2Pzb9KuL5sW9QW+
gnjArtMcLMvSwo6qfm4bGX46W/cOgHay4xRkw4Ep1t6TNtCFG9L6BS6dp74FCSZxcDuwSLQfpzUy
U07jafoYB0Jf2igWPhfat7xo0By9FCrCTcsAHe7GuwKH3fiuxbHk0q1h87WrY/apEzJ86cJ4vXZQ
bkuq5ukUo2X8jOZ71J3XNK/yuA3mm1SIGHUrFsfzIEy+Jt35MLyNw3nX9tHyZXKcNFWfNhBC0Uye
0tNIx2YqFt14A61pn9AsZHD8FHGPdSRPSdPSm14t0Ze6rk2XRz2+Q972rOZFh88t0P7CmKg3RU9D
aiNWmhogp0at1cnLQU3mg8KprS46FcfBJ2y8q84zwld3QUyXlka15KKZafR05gYO4e46mzcbUXeU
+vaLdVxhe8DJ8zBZARpqEjS+hnSnr9QGqCTXEiXNtV+s+tJFxjfFgjajyxvX+6/GbJgrmJQ4p1mF
LuY3B9XK5VDkXDW2Lr5Ek1oCmWr8jmIe2Oj3BAipOAysNlfJhvNbTlCOmLIXM6EVmQcwv8Hu6LNZ
+v4jU84X3RIvZR+QObi1Kwsfoa7xDFQQarg8NWvdH1cUVZdY/ca18nNdtyjlMpSeoDjIdBvXa0gK
K84k3jYEVFVaOTgMQKRgEBVJDX9m0rmDdCmklKEr2g5Fmq7Ox1hXiG1uItTU8Sj2l3GxY3cXTeG6
lDhViA5LWpZOuyp0aGW/HUkQtWNyl9pY8LwL5yb+3AMbJWPhCPetOEAw63xw09VTOmUFTts+Ubnd
62GxBcOGS7eyhn7F+9yC5k62cnSbGLqrjYsoDorF4gCm7nuH7lCce2DemT1oq+bmRcoumWS5YqpA
RoEbB2a33Pl5Ss1BolYbT7a2ZPixzIt3tKrBPw1jRWdobY8iiKC9HBVAKTOWektI0MKwqzq8h4QA
l7ItSGZoAA40Pm7/+0AyFuA5Lu24lZmqPX2hUJnqx7+atUSdBQfTZ+fWaBQKr67gVD9L9+AFzjoI
5uHOvslEBD49gqveMd/mcMmaj1atNanzkaPRRXCyFe2aYovAcmyebY2GAr82KCj9bdBmwZYUVi52
7o471C28LWx57dR+ibkd3VDS3thtvIotbm/PkYYVRUsB6CUexGNsqGrSKgWo2sSXgbXzNoFDagxq
HJwd5HxQirdYj4mZyg4U0k0EmAulu8qwYm5ZgyKKJ8fGsGHbFLqwDp3UpgBSZfsVruLRJ01fqRXE
TYbewTjx6x2lH68E6VMBFcyJTNk8TOYsqdi2x8kRut/wrLjtnwjoGpNHE8xneWIxdyrQJsO3YOxQ
ZYF+r3VXTemS1aXT4FR8vkczxMc9tdu/KPvLrJHunoKOvUAfuLmeAhEXXZTamxb+7KFS8QBYy2UQ
ghXpH9vMr+w0o4RjeTyqLcn9uHbjUZsAFKPnah1hznHdN7UHosPSmgwiT7GP2tLE+/awNGT1KBBI
X6ECxQlRtIrSo04TM5Ri4P4L2YXfVB7KdQ4feNd0tETo2/hVBxCw86V1OBrAX+5wGtFtWFcoJ/Ry
YWvauW+S+HPHBRV1NBZ7V8sDfFpOkMNgQw44J5qzsRBBMk1VsgXLRbhM7GPv+iRcCiYiORVoKDYU
J1S2LbcDTwNbRgG15gXoA7AJMKyg7AowHbNDgRRG4IrQ3LqVOHkPeTKjDr/xENx8vsYdq1iX9pdE
LhNQdkthrgBbpwagG9Fml5KPNIMkRUx9hG8BL4Z5SfIYbN3FrPq5LSwaZl92AAsYGyJ7Z0kw4T53
dUhDBc88XnaZZIJnVQu24jsBvITmYavkNcEyvHzC4XKt37F20OeqK46aC1Qw6aVOGG2+YImMt2Ps
kvZhWmNxA0xSfpM6xJPn6+6BqwmLzsi+Nz5XTbA+cU/t/ar7GrcAGxvUYTZMWE3ZALNCR7OHEO1D
VmbttJ5CNC2acgUb82GNE/gIabckF2PStsATNX2chZwOJhqDl1QvYZ4xcIi17ncQ+su+5fA/bbfw
VEZNGdnFwdTVjwDks8ZlMOqnGnTaMu7AQaVYPb5u1p/RCJyGCzWyLTpAIYLOGsQwFpbSxQ5LL4Hf
ocmNYsALY7kgFkCO23ITW2WvZRQ6XgZUKnYACKHer54ZUMdmxF2CBmCfEl1zmcO6n9zN5FzxLjzh
Y46aemvytBMZcJRubuoSG3oL8grtkvt9QAcg31Ol0qpzAOzKOBiaap89/kZS4HTARgZVulj9WJd6
rCKx+GI1dPvIsFq4K29Grcp+dvxhodpYXI7SGQeCBl2gIZpu4l5EV7zuOwZMSGxDrkORXRFSR1+2
vukuPVHLPVi9tgADFn2GK8aO0BlYthUNXVpdsDVpttKuW7vkveZGVLZueI/1V8f9VRtGGz2YdKXP
RNTK36Jz1cVoBkzDlvdqCD82GYiHHEEG+nYCYRJUbIURutizCK6GWQR0qIawrd931Ou1wL6Jqg71
eVnHeubn55berfGKNnQcTeKW90P8MoOyOFu1+4/xMkwv2kxTXjcjeo8gKgFKSYch3+uPkqyBRG3l
SUFQedxoC3vPgr7Lp1FactItJnWpm47dGWumS0NneD00667RF2AXRAT8GR3jhmEYyPSLQj5D5ZNg
eXB6i07dMpmoaB1fz9VaMACdGdHiYcvCL5a4HtNyzwgKp6HJ/HGkkesf4JZtSo3mVqkx1JNijqmt
UL6EV+M21WAD1/ClFpt/yYQJc7XYANZJ2lUD78UPYMVBmdDEPHGU+8cwEeGXCQT6S4A/oTnxeHBA
/l/gueE3HiL/UTmDWcftZwDK5l7ZYBM5N1MQYh7s95kkHSqaMBmO2A/0iGPGEpfwu1+hi0au1znS
H1o0O0rucVBBase4574Op2fC++SxrWOkVyTo6p+UGkNIYSAtuzj+ull0/3XVKfSD9BdsUN3gSmjg
cDG94EQ7DepBJwtc/XemrWes8gvnZzZJz/A/AxLwWzvM0BogOE53yQaUZjuuEbwaURlPgTf1KbD1
0O4ngNybeRKNX+lXOiZTd9FOfDBJIRIdGFJyR5NVY/HqQLNA0wIf0WZhkwYlwLtwR9nIg60pdJfq
wJ/s5tHFzNPI00OSjCv/lI6jwaIyq673PdYxWge0RJ0HTqEkWyolgJYEjBVwZJTxoKo2eKExaYCx
JxQoaK2m78FMNraUEDQB6lWLWreuhmLZyA60kEJuBsQNjMEZMohs5R7M71zMDY4wTexTrZ8nvgrX
lhBiOc59sAw1vr1t22mxU7msKUdAQKBiu8xfbLe7cMvxKarZinVKUJLlu6qxMlwIGBTbrEDH+nwn
SSqDrD/W0js2f7BE7hHNz5Ep+P/AwrPUXxGz4MB81W6L6NPCBxln7vCGPPezQQTiHwzUGbyy55zS
LAX48LOsOgY4c7ReZV+DFi6Sv1XvKO0o5CcdDxK058rdOBTBkOiI5Uz3MCLlPXSUpTDx6NlT+y+h
68/f62e1F18LIUgpvLMZ9FdQ4GcP/j8JiYZusCbJhn3rJnX2Ng1/gR9Dl/UYiGSCXPaGUPmzJn++
ImzceBpn7zAk33NUwD+viKYhNwH8Et+Hv66IgJYzgBHTUUOaX1idWEBwLvAElo+mhVj516v4O7Dk
b4X7r4iefwaa/DPf5H/9n1JQfvpH/y+ZK/8fxqnAlXSGTv6HBfglYOlVWO45vujvv/k7y4EH/4WP
QC5SAOczQFWOQf53xhJn/4ViKaXnZIYQ2MU5T+l/Z6mECGAJEaUV4wvAsBDjjUNMPkctRQmySiHD
n0ObWBoh/+TfyXM4j9V/6N+YYAiNiJGmQhEVEINv+nlkydUHO1eTvYjQSzRF32XAS6G+ZdeJBXOa
o000XncpYO0yq1Hc/ONZvc1N0ADePaRV4Plgz4AL/dVMwil9h+jqzXG1kcOBZEgBB0d9uUHSvvgP
LpVx8C2wMOLRvbqUjlsXhgM1xyTUEJSjEADyUqsKWXfzf3BXeJRZnILTSH9hevYQoNiWJAaytUcs
VbzPpTaQfoxnb9nHf4a16L8eIAxPAZAJDAr46X5+fd7B5NNTPMCsERnc2NE7HAXTH96lpRxFW7Ap
Bp4jRAfbcDK9ZTn6eez8ffGz9xSjOPzFmWx8jbaUMgZLXpLm4DfrasTR8t9ja3AVeDwRXQINJcVi
+5rlWSSPFzcLC0ksScH4RSNOqdTPzFWtGrD4/3mc/LzUnp8ohWmPB0hEArGTvl5q6YwjdR0aewS6
CU2109+Bpf3gchpykGFXKU6Zbyzu58X7H1PwX1eE4Sqi52CIMHgND4m6a1cOtOHYBpQWIKx7vKxs
qv58X+e98pernKM3OQuQPRGfN7V/YH2JFdAg584e48bBo0rINZxMd1sYQYgPBvrGPf3uKUb/uNqr
nRvFDFRYGA2PHO3OXEBtlG4wsAOcs1iyzOS66778+QZf2Un/enPnfIkzLgh67/VSttUgKtD5ACNQ
p8kdQqH6ZwlV94RWGb8A+dGVdn5gbuPF3CMzLoUP8xLdwwsr9QRJM3PocEdrrlemvnofk9OGgJc8
EmZ+PEMaaI3KIuzm/Y2FKfzN+8eWzoIQuRjAnl6POL7INJpQRh4buKm7PCFrx3Lvqasg9Z/xYkjq
YGPWMsbTq6LeJ58CnPDv0YhQt4h8QjqOktkdCgf5xlx4HbR1HpoxAEy4rc82Xbg5fx40bQaf/Y6G
1hE1NY6VNS0bjUM4dA9TwQS1PMH9APVoTSFETv0+XgKB0teLQEVUDt44NHDGvEsW9EZx/MnjUIlS
jBxRGpHcrqSN9G2U7uSEqDk48XE+L1FDw0IItfjZrg15NtAniixuYIRKCDvAcNqARNC8spO/NJ2G
2Z30tjCCZnBhwvqddE925cttl2xxvsV7d9CxRQeBmLspY/vF3DDQFwkOYV704jpAV+8D0bM7tmNH
znD5j26LHwwKbDQTZHeBJBxzh08e/yqo/i9jaM6DFTwxCgPMeuzB7LVZE01Uaul6fulLfUs6W8Mg
FZzCxr+3u1CVtcBt/jw/fp2SuCLFYo0OHDoer0OBMsA3UBQ6c9RCoK+SVH0ov2Zjcq3jMYE8k778
+Xo/V8l/3SGy4BiInDNSG71iIheZOeSAWHNsNyhkkUvWk0SDqOKRfstu/esM4gjTSSO4PbIATehX
w1Ra6trVTdgFcaC7msgcnqbVsjce4G+vggAslCnILsIz/HkygAomg4ET4UhwGtSQUzJyAVcTv//z
c3sV+PHXg0PKFoLNgQUzbEc/X6dryB6mKluOHixgOYVLe0j9IMt0gYs0EQtMjjEGfsBiean5Bx3J
45R0zVvL0s924r++BkoYEGcAsMPwdeDAPE+Q+x0Db+Z7Vq1z1h/E2ppDspqGFzFiaU7hCNFTB9P3
flrZAwK71qOkgbtBfEp8CW7zzcSA334nUKgczYAMNeurbUUmhKCDFC9H9GbGU6BplQUWWt9o5lux
KFvUwBI+9hRTGZaE7c6eD7oIOgKpzMepZGP/HZ4ad9txX+77+sm2ODDNjVGPG/yIuTINvaAwg12O
G+iFwLxVXES/vQGkpYBmR4oOGoc/v1twPtmw8RUPtd4epGbqYNdEPtVYxaDusrYUSxgUA0sNdiw9
XCIu5zNv2HtYK7KTVUIUaEu7qg6m7N20s+k9T/bvOxUIBuB1dliV3Mq1awn2CtPDgYlO5huj8zxt
f64j+PnA8j938Gp0rgZCg5y25biRVl6KPRvRE/Nj2ZKgNI3GIm8hR7dtcIqnzRWLQjv7z18h/v1D
xG9kUEzG8BdCmG9YSzZql7PcayBk9Zx+QVl1z5JlBIISfJt65z8wpNB8Xc7eMCcLYGN1Cc4MkoJc
DlGwTCWEAnbmb9YhZ5FVRY0LHj1FZzlpZfh9G8MQSyV7ZHFXUSQLlCnJPkCdARfkaHBNaNhf7NP0
mbngMd1wIaAJtlBrttA3nvmvpRvkgQAJHqgQzjFArx45BcIMRQoLwtz2H0YBBqXtS7JDj552Gr9R
J/5m2U6x7ePkiegG1IqvThQLsM9RY9E5Kjn+yJDJhV3btXni9+yNK50/6dVIwpVgtMjw6xrIsXk1
mdG6t+iiU4wkLd9DBpcfkCwAznPYcJpACAkAhiAl/BKxK2/h7L/ZC5FgCnNQjJCOX3F2I5sZIj5Y
Wsu2j8Lwe8/ms2f/R8/MFxx50/LPQ/Zftecv90oROBeiAQdPzatXCEly8U2DIYtj+PhgY9Q9m4jL
baxdgUiP74FAlG3T+1JuCsVNwpvCLVKXAaqVP3+V3w4mBDVhZzn/0szrbbmxxlHgQstx5ZMpA8XS
PKkh95BmkgWt2x9/vtxvNk0kDSKSEo4S+BZer9gpEGg5IG/puG3aHyUyqYodNuM3zoi/fb4hOhkY
SXi8CX9VAbRLKCfQvMsRZ2TYoJ2HSDmin5kKTk7rAv5HOgiHMO331SrkgJ582Ffw113tEFbemK+/
HsrRVD3nLyLBmuHHL1697HWzdIfxBF/GgTyuJZOHRe+g2jZZyAFYgFqG8VgzEyHr0gZvTKvwdzMY
1RAeNup2nrweawaUThSPgT4i2aL+opgmFM18ae6WJqRDjgQMsJ1gjAJgPFtGUFCnc0/LoFWguoeZ
1V2xImTgxtUxIIrIGBsWALuXb38eGb/5mogBgJPuXxFW7HVztya82eiYzsfUC32wye6qZJmzCrV8
88Yj+c2l4F9JWAbjTPCryaNpw0XNms1Hs4vhB5Iu2bt9rAfALGnwH9wWalBYBdNzS+2XVU2NajeK
J/ORRo1+B7Q1PUwbE1eISXjDBPSbRQxXQlsEJSJa0q/PjdEuZDtZXKmJA1kKM6rHQcJbgN1tz8Hk
JXkyAdz+t98a9H905WFCDJFy9GrRljIAo1vT+bhB6ywG6te8aYeo1AE0yj9fCu30X3cIVBr4YRn4
CpEQ9bri5mBLrNxDDBHINYgX2zbg6E2drDvSXMTYFxB9ozJFTd5DJ3MrOeDkaH21w/UxvBs4xeRq
YvQYT2LZ+udIub4uwcJwwOI9YKnciLn+jGxYctPB/7kcZN3LNl8QdQEYBLcUFyydOC8zR9fwAHM5
Yu0oqbNjs2m2V7A+AvuRXR2+ByK1h2WfeBodkEDi0yoGoRK9ZKC9hu8pHD+RzIGEpfWVR+ypOEuK
un5a+incTj0wANDSTTjASxuo8HLYvSfHxXZuuaXDaPlNAqhEvEuXsB8P+G+yHoYV2LPPbZJ1cMp2
LpE3nI2UlRZUGhz4dO4fHWhPcalHMl0gD2kU+SbBe+TwETwPEPKBXNhkak8wEEtVcAsj/2Hrmk1W
A2wD+rp1OE4C+8zU2h+XZc26EpLR5qFObyK4GsgiAvQdBhWVaqDn4qpB4tdnBiZ6y5kwvtg53PqP
ijaEHeGlabf7VTD3CLhTmwp0bsYeEI3EARduTtoTilh/mLnPmkMCORV+ASX3vQD2nx1HjS2q6sW5
/QfjT4ZQyYXyJwiEfeH7YYqBiNUuhAtR0YuB23fo8x6so+oDULz+pSc8eDDIucjF0PoLsrV9Fc/Z
ne03RBUvB1+z8QFGiNwh5gZx3mNzjJJuhWexGw7SusvYbWsRqeVz28FXT20kStv6+ADm6VsSk7Vy
4ADOmBo7piAXqyxp0mOS7VOOinkHN57JqyVR/gsz81rCP9nmI3Of9zmlFy72AJn9hmjP/hlGoSqF
h/6eZoOuAKY39x18loUNmvCKD319E694HzgtAAdqxLPfY3qkJHzXNLUCsefx4wNZ0iHUvLMoKhZW
IFSXlsvC9nfQKU+zSUze7NCDm727Ay9W+DXRl/hNBfiygg6gu0HyQwvcr+hYB59bXIMTbfi94MnD
QGpfhSuvD/uu92IjxpYiAkq7o3R9AGisPo18Ca7HmvFyM3Na+sDoHymZx4IYp0qOhvWRTRM96R6M
EkP4xAkxKtEJURu8QpPiMgr9AfpWeOjo9jIEdn4ZG3GBn0p4RFjJC/VirNYAoIS24mUApKgxAwd+
cpaNB0fg0oEl9X2XcXG5iBiWNDnxKmgTgvcw73nSZkBEcG54QHSLu5+lBhVhPfbFeLkGWMjy3sPW
thF4a+ZVXfDYNBew+A8X48Ddj2QBPwFfE3jGsnON2bfCTjPyRnE0jwItEUrVZCD3J0Sp5BEGz4cB
1kNfshnnCGymWCRaadePCs/+FulhDdojYsx5F0KzRvQbmcwEKmfnV/gfU+UxISpBI7ot13xb5bp8
BL7IFkCFkUAsQrkvkf5IwvgQtBJkCYnwnY+MRNNXz/ZOXcRdH9ly4Gc8b5tCxq8JSU2bd4wDreg3
R8kl2rPBgibt3FxojSeVm27sy50P7n2Nrv591LfRezGMXXNaEbpU0ayZb8M14oepcSsU/xnNuLpZ
ApjSBOpJ9HdVxfagv1LYZL8aRDCm1flHQop2pU187ZGl+Zi4TvzI0Ny3BaqAAYdv4YJy37h/gs40
/NBKpwjJG5bwE3RcDX5H0btsjNQZFlnLBZlHR4OK5T3fkvajW/A5G+l9BeBivtzPIYeNH5MTQrKX
D+jCQQZpEd9/MM5iJNRxNr8gzWr+CsdKd+g8mV/YDK4JvhOD6ExvukMDrOsDnWbgMGxa1zIVdDCl
3RdMjj4itOiCpCtlmtKiRcF1sjPt4IrAT2bgVJrpQ4dz04Af55jw7w3IuOdZrHKvOG1CJLDJVTQg
yQHiFQOkwZOCMe88Bsl6KZHN9hgMdZ9PTNvoAAu6Is9jluAWmeqy+kpGO75q2rlnF3m73iCYSt41
fOYlcpL3m8nAmJHU+J0UFasGfsEmfXQmonuOSmS+TFVd37Xroj6hdYcf+HATvZMaUxWuxGE/7NZ3
B0S/gfmALi3v+l455CnRmt5hEs2YVHi7aMLPl92QIRKgrtUX7aQGCajD90uD59203QZccdyOHAlD
F0QnG2iiaH6HZPZzsjtOmOCLd+XKbm6bI55sc0H9gI8l1t+HoEIuVdhm17tb1BezKf3iajzXHVFY
X6dQAt/dESQLvh1o/SWY7u1oM7N8y9aF3iX7TJBLPGXyzjdny9maIpXlGzLREw4ALQJGhlCpFT6h
6xDbsirhepAFgSsTkZlj3Y5YoaxYciS/he9VuNE7eLjFk0preZtSO31K8ZMQpQE9B24ehGGYO44i
kto4qiQyqC43uLBKSay70gNuHqK+f0IKMtZFKZqLWOGvVUDknc3mdM9rjoiyfMQv4twl8dyfECkL
zNFkaOKUTbeKy3ow+AdIdeI5jJW9KdtdTTbfMc/RxhqXD/hdm+0H4IvlG5MJLYTY+lOozXmU2xqw
pwI78QgLn3tOJmNhnpzwJXsadA/Io1Gf47ZOH0m2z7Cojmt9h0ScMcyXZNQv/bz7e54u9jlQvnto
zq870oJf0zZEQkLicKGObIeMsQAuDzLVdwlcN/gFmnq7DxCo+yPYp+ZIfEJh7dBcPERDm5zmoB6v
03jFJ05794CS3T8hI3v5tq8uIZe7Rku8IvAc/mDI2wZlaWsx5ei3LLBZpmQdi5RMbMRKvg+kaEgq
HpIaR65cAXLZToNzsM7UFiNpJ7PG0psmGGlYs+q7vmunEMbdfbonAOuBKm893nWASD+40f6bvTNZ
jhtZs/S79B5pcMxY9CYQMxkMRnCQqA1MFEWMjhmO4en7A5XXbkq3StlpvelFbdLKqkqMCETA4X7+
c75jll4RELt9Lz2NM5PSJS5DOdTvWpmKZyuqhrUaWvHdUWnfB9x69YXVYn4vDbLXgWMUUxY0qd1/
h9Y223xnLr/9quKyODzJ250+ZKJZgdYVj7ORa1e/01nNXEd9HyuvvsD1Q/ivjequU1P1gnG7vojO
i85wF6Ci+r23TlrPPLCO+RjF4XQfiAd1n+okKfRLo3kta3yZSftQTiUXD8LDiTNxuK36sGERAy2L
btqZYBFD0/syt15Hq1AV7RSp8b1FKO1Q89i8NRsr61c0ACX3jtVW26qw2ifc68RL5vi9i0r+V21V
VetQVear7Ue4oap8Dsj+EfAwiRDZynR2guu1YqJprTM6kKtVR7jnCi5vvGcTgs3RSsNnI4+sINfK
B/ypJ+WyJI66nnCWIZoy9H4KWsU74uUC9ierhpfNnLM+SHEXu5J1w5wZr1O5chodggXFZIcPTmiU
B39MqGnpEjmvRMGwsRa2fiAie1TTRBKEe/OkR0NzW0RucYziggQ2+LHt6DP+Q0L9SjC5PkC7HK9Z
qcw3XL3HOtEFS5rHf8y23hQYZ4Oxs27GMbU+sd/G3wcB7BW0HnOmsiPbqxmHOixdpmUxG1KVltMn
Dzj0VS/iYQvPbO+Ueb32By2JVkld7jHLfkX/ky+kiLBEuyUXydBII6cOJ5zAnSYrXlIC7SHTdHJX
oaafM2lV27bvYU2FPR7e3JAX/gcXUT7UHvtac1jq/Ojag6DAwh26973uFyuE6Qljcmh99RPfeXba
Lt8nifs8prrcIZfG7APZymFLnIgsJkN8Smj7CEphHEJzFq+xHg5bEif6DoAm4M+kN9eD4mYEL9lh
n0cqjKbJuWFzYX1KLRtr41huuZ1YgMuU02nk1P4Ot5T/TizE+DRWFi0T0p9xLUjrEWd/GozsYbc2
axcfrc2fhe26lwlg79ZW7QiTkX3hivA5UDngG99nRk1GUEVdclen/AySApYbfseCdHBVTfHKkiTw
xgqvKgOElT9jy+xdhw29FRGrncbsGA3FvsvgDKxsS7stp3S8zLrxqUs0ueVWxG43p2zUiK9sYHve
ScsOn/KsZJthqW3GEpiuKq9Lrp7ezGvyOd5NOyWLRzzexHaerQih2WdZ2cB04sEXDC3y+TBNpTo5
tsZjR3paxg3nFMcqGsnXpWZcAmKcIbmCJ+NYCuKB24gZmjrh/Uw/S8NydlQbFDxyRkLz9QxyHyiP
Nt775E5uJ8RsTnWuIhPUg00/+lQfXWn4Ozak4/eh6gIFMu1EIVF50xYD3m6rzBmODh2Z+ra7RfeF
i9qmexCb/mefmSnnHBpmiz6QsT3DBCLclbpF7K2U6sTncbKaQ2m4r2J2vodNWX9hx5p/yfHfsmi1
2hP0QG1rqj7aEAyWF+DA3jrHp8vQ2+9m8K+4g9kOjXsQeyo5EocfLLK/euvu3UwInjGWU541UpbR
qpjc8ox8U0LP89II0BfQtZnfqJ2CYUuLi1F78uIk6MjkjlhA4WJ2b3lr6K9Fm8ZvuIpJ0Bgaf7DG
BXC0m7R8mChNHz437Hj43iBWbmXskHlSmmMe8srjieJDZONpiXY25wKQQoQgeSgpcXlkf8zJNJOx
dYyysX2TWdm9tX2LiNBOvXzPrAJVoZ278IvepuIVdApP+tKaxvu2HsMvRkbmKYA0rhH0m8P2TbMr
Ta6MGXztZs7s4iGvKWijDITqta0bgffeWv6AotGPMT8PMoxscMoiLx9ip8/ABxB2+2ILm3/jV2Pe
gLX0iUBYhc7PqDAJMq1Vy7vcpDZ2qXWBS8vlEAMLcJUmVtHeJLPdcW7UCyXiYKgGOuTYvPKXZ2JF
5cEakB/XsQVDbIeFlS1Ax4Q0XHGY8m/TWLdg6jWSTWseOnxLGnw0B6BHH35RjcLiGvW4nldhZMt3
oycktOprcyIQi9n5y4+LaSstwmXPeDIJgCvjTHMFWPYV54lyZwJBDeCTtFmAFsSlB5pePNj4x4pd
nqTIPTgLEg6YBPT3lUAFOhu1PYot7AT7ZsIQ/mAPOCr4Cpm3BkNY8/ky10YPaSo9S29aXAxqJ2nG
i0++6tS7ctBGV71hV/HJ0QR29EkZu6Ivik9S+BDyXL8mXV55+uMQV+0EztsS4dnq+dB7Q+m8R3bl
vOukCPnyHOoGNeZ/IMQCvhPuXbT/eFqjy3AVFQbbjkXCaN8STi/gzwZ2xFOr2u9J2qb5zu+bmgGG
L5OUVHxC0JEyIQSAga9z3hfof8eBPiTgaGXHjs6OrSo96E6DiEJWO09ZXBLSANxTHLh5CPP8CmS/
RG0KgkxUXMyQis+xIgBWL1tI6s4M8hN4A58E9INNnZf6kZl0sx9kb15k5I23eJmSZyKuw9NgWOqH
rP6PPKj/L/bSn3yq/52Z9f9HDyqMe+YZ/70Hlc9CEzDq8b/bxMSPf/NvDypUN+yk3ISw6HGt/9uD
av8BvRZpAovxh1+R/9O/PKjI6H96Tk2dbjH6X6DPYejAa/GPLKf6LwMSjjz4uvljtI5aqNfOotf/
xYvmA5HwQjCge9OLXoYsHlcEQsoNQ8LPwCMfGqXt6TioP3tSfJ4GlNfenbYECI/dohGxqzcO5iCn
Q7soSLSR2Qd/UZWaSYcBsyhNpMwg84S4IMtFhyoXRUpbtClGyvpV+9CrFuXKBBmOt2pBXWvFuOkj
95ouStcwJ2twnfKmGKjqQjNYjox1vWk1w1hPi1qGqBXUSp7pH4GdvihqKdJas2hsdhva69Id4P1O
Q/9oJD5E8UWVixd9zkKoGxbFjkj1J8eSycpY1Dx30fW6ReFLF61PX1Q/4bSILYsSyFZ+Q7LvuUci
BAeKg2lRDSXyYQkvEUeUGtbNoi0mi8qYLXqjuSiPhL/YIixqZLPoksOiUA4WKkmOaAmB3NwCyQw5
aKJosqn5aig0TmS6I08KCc8HoTJdlNC5K6IN3+pqWFRSiVzaIZuispzDRUcFLDLuKxNNbnRLcfUX
vbVblFd8OVvpD5dZdPJKwNS7TXKv6SGduEBTyIWdmsqMho3hKVaZos4+95wYLwzqrYMJrTIgT8o2
uIpU81CbWvhgWMK+sbKJZ5om7WYfdU7NqgPsheL74TPsS2QA2/GfR2lmpIrLHuGmRPWCnCU37ZBx
xsEvcHEHABhEcdhI5Iay953pVS9ukvKESuFSPhcZhCE7R+nXjVzcWcXHE1+AeSDWWjW3iEXUyUBt
5eL5Ri84b6IftEZVHJs2pFx1ptrxWGszu9TaA+oN9TMbtJUooYfoKHtka02xNQY3/eIa7C/WYxgR
jDXQc1ODRzhhGHi7MikfRFaKO9OhjcRangBsd9MvVBXxRACFxCMryWZBLEgbNx1C4/1Ew9hd32UR
YZ3IIjqTEByZB7oOTHgTkNGxfxKkAUdQA0N6npC5XpveNQ+aSUdIELUdV7UB2N7EarznAmoBwnQy
r3wsCo9oRZj8Ov4knompX+vktu6NiJ+m3YdTtrdbQPOY/aLp6hKeTlaSPM4V/zg7zNJ26H2Y+B4q
j/KolcBAXG/yJik2k5LTeuxk9RJz/+0Sh8EaFkhOvADUoISQ286fK1HA9KkRCpJ6VjvRm9V38mDj
fQgJ+/zxzlLcud5W9YI/nxuGe4nmGInAbmwnMEEcXQDqII1pnXzPl40aIfn+sU0tYvXOxFQ0WT74
x0GVGW735I6S/8cc8uPBViwia2y600b3W+yCg5WCTOWXltodrzZjdyNYO3FeIW3kbzxKBc5D5bPP
YXOGxonA8sx2zfg0FMscg0pA99LYkXUoqf+9CvZ0gBw4lRhRT4UJeH1Wvd4qjppcPBFGOFTbfJDd
Gx0e8Gf00jmD+Zpu6lAY11BPvetQw3CL+UVmq5lw+xeyc0QrbUlaEY2dP6Q8XtGdimybR/ECd8X1
ODvseuuI01iZd/7m49uSgywfkmhqvaDNwqILBC7MoEy5cpNr2beibkFNOB4BTsR1/jy5vyhw85Ff
/cx/mAG90DowBQaBsKBN57u2iO9UPd33Wvuoavbqyi6/FAmKlgQO6Xsno+s510f3sdKJ73TxXqbN
uz34N77JiaRjR1wY7nVsTU4P8a5z5ueoaZ21rY/erYPAj3hMBWtLg2o1lYFnEPPreI71K2PxVYtE
OFd2P0+0J4g7R7GGZ8KL1o5bmXBacD8mcrpLRh8eW7puw/JoFm54LzptPIvRgNJcRkxrBs+Jd+Ca
05XnK2szVRmiCnPlvVJ5FXRwU2NQMeKtiEgn1sb3ulDlDUHv6iad+3ZTGFIcsNl+a0S3Lzz7wmNy
aQ7qKQ6CVvCiRcbnVvMIx2E1n4tWbkl9dbhhCozA0pzWHJw5RhqNQeLccaByECILVJzOb1LZbNeY
vy2+gy00woci7SvKp7MdPrAYNtfMF5w4YjvWfUgKb8rIdIgnZ2LTzqaVPu1JHnSCWPuBRXite321
GYsspHeh5zhKUFgDdFHr/RLSLkEBZbp7bPjhM70gLGer8EUXQCM0Cc9XTO/mVF2rxHO/JwYamDXU
+hcX0W4tsuyxw9D4dZo0E5KvalcJ4fpA7wsGEAjdR2LIVk0DyMx6YKp8H6WzyebV0y2qA9aGHz7U
sn0jEx9u9MKb7himDoQ4qKzugqIz9GlVzA2Nt8oobkvh3OWs+Rd+Vs2GEjdxT3Dc2gxGX5TsdbV0
nxVZtbZaTa1aYVTfW9vIaN8xDpMs6Uyqqq99XsKb8qgGSYX6rIezAtjI097nLIERtP9GNOOljgFT
TTUoLLH0P0FwWNnom7A6mCw3lv1EUZceLJx1TlZF9NkjNRcUJCk77Aq3g8eBmE2C90aeWl3JVIun
bKqXPYRLUUELQPUIa2JAkTRCj5YUlT6lbs+hubUorQ7d9Dt6WX6kyMFd0aAeMp7VkCQca9hmLf82
kuZmmjv9zg3T8kKDDjajuGZnBSoevavx7ipVkXfVp/zLYAjzzgEzH9jssFaNk8zrnLuIlbxLUI/j
guRwyLzNX4F/j24VoxJxbI1QjKu4nZ07w6/7rRfVUueWiJ47Z9TOjoBOlpkIpnyJpR6ETaRtVJb2
t3itLH4xRRjR4GRXxsqaBx6DY1/elZ5wjxZz/k1Yk/8N4e89+3g1r+hLSboBJgRVrvML7Y5SC/vA
TiHbCb2sN8mYh0E+2KW1iZvxvZCGcQaL1z0NTTLsK5oLPjk18JactZDsrM/Z1gWtoVkVjH53PmT0
xUMEVNpRL1nAILvWe/AkbVA1XcqsB2g5AXWYCjXEGazkr26be6u2CYdz5mj6qQmLZkuBAYgSA3tX
D04iYM9wGpnKY2DdRUbEOdibX9KmKat1WigG2ENNu4nIxAoWKSRF+GIBSC1rN5fzCezjtGsYaa0M
gCJb6O7qfl6gDJkqW55cyqPMhGl/nbYD88pMezE7/06QdP8+uGDiaoCZW79yom0PehzK4EIpoZ1j
3Tcztzim+mWGceUJWp7hOjAy8Hva0HTy2mY17sZhjNatOT9M1NHdjYkhVgyY0h0OyR3YxTbIRbMp
VRl9J5G+MzseeaouoTKAh96MwD+PiSKPCQIrBEwe3iZRfbVC24br7aWHaSZFGqa4VxltaHEmNsi6
V8BwmRQ3bq85yZLziXNR7cCZphH1NVCHuIXbIWKkN1DpAHeGhOpzFNU6p11fjyaEgiGfxsPI/ne+
tdmqAFiJZGZvpjZVa+ASBjJfD2o0X/HcJikrnQT3UwsKavoWZ2BsrJVjhqWx52n4ibP0RQNStAU9
tkg+/fAQujN8jGlu76LULrewJKwTwsLnejaJ5lfONfFLWjLnrrvGTC3XOfHac+1W9mtLiXGQGsX8
KlrRnQbpattEqO9NNDGMsw118pQy166HUEeb4LAc3dt7hB7jFsGlvkZsVTZGiOQKuv4LUbdwVcs+
/Tp0EcliZm0mz/vwKLXEIeqrAyGqW0gwKoGQgb7Ao7LKyXNYyY6S6UeKIseVnVk3s8lGG1ngzTUG
tQKP1tw5Igvy0voW50aLJp/4R2pFnGKTimXTHyGhvOqIhW9uZqe3w1BAz/WgM5hOwnA/9R/Ap/g6
4Wg1a8zKu+wwz3D62SRY063F9P1S5XL+lDd6fmpj+Y0DaEQnp1EDHB26RaMpwnKdFPG3Wkqe+mB6
3lzlLGtW2HWUMiRq2widCD9dBBuDycO1o8s2YA90NcEbnc10htAoIMgddcuv1wBPuNMgyjw7lEjd
1JVZ3FJE6hE4mbr8nBW1a+NYMeNXDCFAAcI0GbdSxDwKoMgwceJoWLIPyH3vzSMgHQcqssWVWYP3
qcPL/TKbsnidaXWHmBqalsaS74IJ6fWheCyWcb69DPbDZcTfsjBuAOgekmX8Xy1GgHKxBCSLOUAs
NgHnwzFgFzH5cwqFSmTOkp8QYJIzIXbcBcViNEC0W0wHdMl9eBDYPS+WhPGHQcFczAqoROo9XgwM
7mJlaBZTA0Ue37PF5tAuhgdU9dus6SXnLMwQdHWp+2gxSJiLVSJbTBPzYp+wFyNFs1gq0sVcwRt7
4uAXrl0/LrdaigUj/3BjfEgZ/6P6PE7V9//9v76+SaKzCaeq5Fv3k4JjkZ35nepDhOVnyefHP/hT
8vH1P5aRyIfas+SK/4wc+84fRHEcwawPRZLsMf69P+Uey/xjEWRYVohXLBZaNKc/5R8L+ccBw0ke
ErshCSLnn+g/6LU/+/rwMyyhY8egs2vJNn8Y/P+i/0yy61ThJoz2aglJAFIsoQUju46mnb3JQs0H
7nDL5UwBS5sinDC7M03ZvKSp01YIFa12TxEAd2hcTereMrvwOZvxw9zUyTh+i7skjQ7gNxFjw6I3
tQDdnGcfTJNNSJblebK74dKjPLSrhg4oZuypl78pNdm3qu6955gndYO+33iSJx3wEspURhl05nCI
cXUdlK3yDXCLul85VN5xvpKm88ZxLP9e6O4hYg5xB91IMTuqrWsWav287lUVvsMtkudI+wBCsluf
aNZ4mRnVfLXCSH0a2TTB82njd47iFU+1yEZTaEb3njmLL9fjZLb3qR2Np9ltiC/7nLHewVhpF0rm
WbNdJaM7pRkkHq3F1h21nkgogzWtWyNOM3J6EGGJyQ19/HXG3b8HCdVu2LvHL2IyObSYnvR27WIr
XvnSyR8mgVGkt/uDXRKf3AMdjXbslzxYlJba6SWg1vUspfMg44hJLJba3F1NU2wwhmA2grkhK0S0
hrvhv01M+atgwoekB3Gu+ht6UejzDLP62IdZuklbgRvCoFyD5M7o3zQYrADSTniAdL/yQKqWmAIZ
qfdX5cp6H01xuWcQ2r7GWuh1sGplXgYWZu6HOh+6I06npW565OL4OccorSrys3BDV2d6MKfnxJlK
HuW2qz7nQE9WTm913g1rvcuBfZ7GZTDh+keTU0PHUHJINzlS97kAiMrEL6nZ5gNuW1vDyJRO5/4+
dqmETeLEY3TvddU7ZqOp3+vdXAMQRTd4Z2qVW8iI1BRScTZ334rGdLR9GHr5MzPb9KBMoPA0sqSL
G8hRXyvhe+B4G7Uuq8Le+poJfik1a3MrSt+E10h25TzTsZs+1zoigrowl0nYeIlZI1joCpVch8mN
7yVYZ5G/8e0agxVgyUq4tqNVxFp7qxNtLZGkHFeGwKdqfy0FiGVhdeplsAfn4BERfoo8XoMd+JqE
xoPVjtFmKExBGZMQqtiHhVgOiKFcFdyhgfIN9zh1+KqYLklu74W+WTZMZzOomgUWCMu3yk2rVzKo
OxHSWJdNKw07PFt3nwdWZMKzz8SNQYXhCRsOUlBpXXmE7/NBt2/nCoYvLfJ0b+nFtHfGmuveMwWW
eDencF14Db9ACPs6GNBycnA+9mZgNqG/pcmmOxqykZsknVx8Xv5w2+MiWA+1zHa13ffdCg9UfeO0
NXTVtJdX+r2tAoybY++ctOiumt9e5pgbMyvTdzYLTwsy2sm97M1rSmvNsJ5YDhOaR60HiZNDgAra
AkpUMtriAWcFq5YnC7adLeFi3UnZlWUGHcND5GEp4WSp+uzetIpn34IiG+GJWUEU2adddHWcIkai
AT0fcvYJ0kSH3zJy+Ng3syODMXOWq10Oj2zp47WuJp9KMWsmMuyonWekxtXBIkNHwJxtGNXaBzyV
EiuXb4+riM7Ok+1n+qYe0/F2kvb8ycwt67MroaUSg6ePE9/Y0e0799F17f6mGpx8ZJFqWVPADLBW
JnaofdMZ0OFCzaL5vPD/Vpx30/tZsTZmUeXty9my9r3ms2EUdNhuojYat6Exk+GFjxTg4CIjkWT1
newRAt1GejdZY3wl+YnyDZl3O4a4OsCddRvZLmqRyUW5MAXNNuFsLpbwKOdqG2bKjeppvv8twc/M
NTfp5eFLwJMco/XfgmZrz2nrDW+KMgO8u9m8k+gHG92rCLNZLoTD1pOfaSvz7uMuqqYg4uv/nHo2
VLBeu7OzsTgLRbZ4At7+SN42f28nq3txRWQ9uCAJL3WNk5j+XX2bV1Z/UnPnHVKMTkhcmUaozCPL
HZhx0j8kFIofvbg1v5otP2nTrIdbGi+Kkyeqlt2aLc4tfYM4Tjhct3KYHiIhHY/aYJHgFvK7W52a
dfiZebjXYzsNVNpma8DgLJl5dBY+Q/wEyfiepLELIxIpkJGEGS0xQcOg6DCe6YGtmHdnqbyDwBE+
xRTbxiC57PbLlBhYCADlJbeGyto9p31g9WAuXiX4iWA2q/nRVCb+izAFrJfnSRet3Lp9qqPBuJ1j
2gzmoeScRpNgyu+tjq8w5sWDESmDIUJaMVKpO4KaUxd/gnELa4xD4X3clsgCLEz1nif6+DXGnPHI
ZMCFuu6IcTNAxgt0w5qR7GkcZJZ56XrOd5gZTdF1n/Ua0qtBlc5Al8PniflPsS+xkiafyMwsumZX
Oj1Pokz30vNcxgp/AcT9TS+cej2ZakSoptf2zeuUswkzyP4cmlmCoVoJxQEaRC0lnv1u0KH0jyM5
jGzAyB4l4YGvMl8zF84vZjV1a7twj32kVeua8ev/TEV/jDH/bn/sE8P+3f74tuwZbXwtft4k//hX
/5qLen+wK4OJwZb3Y1tLUutfG2XrD5gMHlF5slzE15bE2b/mouYfxBYNiFQe22jii2zT/9woG/xB
gFXwIwnY6zoZ5X+yUV4gP39NSAohiCcucB7XJr3ErurnOSkhk6FHamoOdhEyxkypJb3qcT2jECTV
tqxhbANQd/XXVnPDRxdbIMJlER61JsH8vgjFbu4KQJxOsUMvUoFB6k2uPC/THr1KtmsXa1qyKfXO
D0SconYXWv89bQxxi6WEeYXBMgvmnfLCWIY8iiEwrlHiYSzXPNRFpDfDrgOkui9rtoF90Y9/U0b2
S1qRK0Ciz4BYZ5hcU6J9P1+BlA2jKlVFn3Mjxnv2qz5clt4PjK5bPhfv+y8/kfsficzfFDl9vJ5P
jMdaKsCWsNjPr2dobFOjLKsOg9aAiIjy1+UJHIA++/O+/b8FQCyvRESQbSi5SGzWvxZ/zSxhc4u7
iKNO3a6NFKuVP9najsFf8qCM3NpNcRpe//HHWyhiC2oE8hIB6p8/HraNdpBFmx96J54y+ioa0k4c
0Ww8RDaZnX/+ajahZc8SSzn5r3CiyPfArVJmfBBIidmpaHCXjw5HF0I3/uPvX+vXIrXlevoud6vn
mvgZOPf+/NHGLMpjmenJoY7HnO1ejGtwTd9SSbMSYMh4isdz3/TidmgztZ8J+lYbRot/F1pbruBf
gr68DWhM1BpTooftmUXl57eRi9adsMOkjJmxgq1Hej4ZkoXho+9UmKB+/6F/SQB+vBgvaMAS4Vxu
/ZrlbWAymF3jpIdKzPOl9Jp23WncwVVcZfFhahO2bvQbZN7fvO5/9SEh0hEPcBzfJUn984eEyI4X
DPzioRhquOyKb3Mw+wFTbwKz+fef8ZfXAjvI3wc4oLOo2uI/0HcWlF+hYj85JKKO1ijMAP4qvYEe
w/zi6fev9ct6+/FatjC4lIRSrf/gDaayc7RG4zc0T/Mg1mXoymNOBapY//51ftE/fryO6Szx14+f
q/Hz9esdioGdckwOkE1BN44DxdcrujLYiSnTfoiTBFbSiEMtWc1NlTLqklF8+v17+OW3s7wHzo8s
dJRBGeTwf8GzqElk4Nk73gNB83UlmFiuolmLTqE5yWPJSGVNQnD6m/X8I9X7l/tjeVmDJchxqK7j
GfprUFtFjirn0E0OsRean5rUkUf8btNdlRbxrjEr5oB0LIzFapjGyA3CgWDgYXCK8Q15pW6+VSgh
R6bS4T7SNXkMk5D/zKl2+f3V+a/ep63zbMfUAoUPesTPXxG1JuEwu5q21wlZv05Tb9EFUOc+X1Hu
0FRckOhA7Eg1l5rqcshOujLolwXYHh76rLRu/M4PD2PimXe+5rTu1lFxmWJH8kGe//69/uev1iMG
vHCa4GEQqP7lrWLo7so2H5KD9HXmHBlGvIzpIo1Wv3+d/7wTmbLylblwIfjvr8/GRCNFFWptgjBZ
zhfKgbB3FFlp3+StZT/8/rV+Xc75nXhY0sB7YKj2wb388qEmr7Vba0xZzhmDrSMvVGsOKHhJuVU4
L1ZRUI3DdCMwu79osoh2VG50f3Nhhf6Rlf/55wrrR4eYBgfL5O388lTJm4qKOVgRe7cfmumw9DJ4
q84fzeoAvWK+aKajv9oxwQXoDh8Ozpg0ES0MDVhisP83TJTCo9/30z3HNKNftfWSFalhxCeBkcn5
lMctAiQ8iuucm+G7Gvv82Zvy+YT+yETGrxtnOU1myBaefaNg0lcrToDGlfGV80ARq05Fkydu48Ja
/DhVoj1q7jBfpojWYXDXsTpLWLdf8xCjz4w/99RqVCys/LEI3/Gc29WRugfO1AUK5X5uhdVSnkZ0
aGW6S0EYxbwWvK7asL7Gfii+Fb00nwYEyhqC1ofnfwyt91x11rCW9CDGm5b8zykyubMtm6VFNCp5
7WMWb2oU7feo1DwjKCTbRlh3uhcFQ+JH/VaPHWs3WNSgrZlBtm+e21OTl9buiwfp27sie/B74+6P
yOuVPi9fVYyQPGMhvupt777MDBXXIz0jJ3f5t61d8jYm27Q2dTK0SE9Jrj36pTmdeM7kz3U9DeeP
yxs6Q7cxili/UGAaZ0fAOnl8CEXkmEeDIB7Fi77sN/Ucp+QaP1YrTA43TTezQnmY478UdEBSBKmP
wHvyXMwUeldcu8n2GI82uh4/WmNifeoZdWk4fPTi3swMd9EZ+DsDvsCT01UMWWs3eW3Ithbg7psp
2vmzT1ncQvN7SCPTfPIK0PuEPLm2EhTaax5JYyvQnb6mds18mJsGu3pI8OViDxp1gyDSxntd1eM5
mSwV05Anki+507E00bLxLCjJIga9/A4pDQmPXo8OFUwxOYb1PAo2MEKW85YJNb8lV3bzKRpITFEl
lrQTpk01X6StMWOcJfscmhKQSVI+QLuCUz2HQcsPbKOD2fwaD5HO6dvj18u0cbxvQlR2GPScGBy7
1B4dNEC+x8iaTpGWp8fMyzf+rBE4b6zxzOy73napK/bRMJebGoclac+yuURdnGBcaYobsrGLjycn
8Gu0+kmYxXzsa93Zg10NH6PO3ZRWn32tnSI7TbwaQTnbPcvZ3WUJQQAKs8ednqTmi0dKZ1WRftRL
mhcQTMw1/YxzYHDmCwTRxa0/ljBS6d7JAq6q8QxO/pxAgT+mgnLIGIEWib08MgVBCNOYZjK49hnS
8rHyDDwJLRggTkF3rozFSdXZ1kvjtuYpksm5GbslTYFFQ5HwCnjgMPCvkyeH0jCG15Vxk2MX1/H3
B1VXDDt4rUx4Zwg58aw7a7/CFpD48ZWyuVd8mF8rPFebFP8QZUzomKQJjIOme5/xzTN3BBmfB9Po
8VTrK+OLNK3jDBAVo0lyFzsJ6XfLeVQqvIH5HH3uoJtvYgILR7KqLMDWskeSxnTnJKZ56nBkXESS
tzjNSMLCVbnN3HrysLzK1G19/Ja1EbXf0aqr/SRKakKxwYckmSMzPYrSKgFFapF729s5b6jMLeCH
EE3nJ3u2zO045GG/6ZTh36A612c2Sla8HhzWi8zVcwJqU/TUG/rwMJXwqFZlW5GHZvY8nTIXKHso
HXdrZZ33lsqkwRngjIeY5hVelF30qYn0q2cPw9UdpmljzvTWLc8f9NWyUsD5qlret507By53Wn6w
6K4xyHdTKtpM7EUAivEsLByaPnQ3YSkqBiTVkCeCG/nuvko5+vT8/taSbd6W/Ii16/EYUOFSGfLc
6t2zm4OJFUNCexzdbxgxaWpM152TWekSg0LZJf22LdLMvtfh6Wwdt48+dWk00DQyQt4Kh2M69DoF
HtQYfDHTsQ1XNukBQEKsk4fCb+IjsiI5MAM+4n5Wkh9myt6BI0KuXYjhuBs50SFaonDSWahecB96
7501Is47hTAeDWm7n8Zh9uedDtAhmHo6E8KyZz9WjPWeWlj/jiC1c2nydgpoRqqwEtfunhO0v/dH
QXqgEn3zvTI8jx6KdDrWnXly8bqQZ2qGPLB8cQtypGALU7igmXL/QkEPca3QDE0O/2lsIVMQMv4/
7J3JcuTImXVfpV8AZZiHLRDzwCHIZCa5gZHMTMyAOxzz0/8HlKpb1X/LZNprk1VSJYPBIOD4hnvP
1ZA5oEosyYFjbfk0OSzYeAiz5qm1wf6cFl09ep3G1IAgq43fSOIlXS4BBvginHGc7EePvFKXyd52
JDgLuZVqHpJOWcRUGvkxzqV55RPMNlZF+tcQG/vBcbiwg/rqMj6IYiIZHhKoOQeHLf2FaCtWiWJx
nmJHGji5xmZfYi/alYvy33tEShEHjYwGNWZWBF6/JTc3dvx9OtRmidnKIIFCxckLUWrWXa/7zb2+
xJT9yB/dUCjsYdu5gLILa2Uo92VRe6+4qBniNDI5Mx72m00c2+Vx1oL5V0c7fmFZ2T9iAp58ZGzB
oCKtqHmmo0DFet0Mzh0d+6qo8TwaAKM5lcbccXd14jrmVcnG0enufTVNB0tiN42ywD9UJAAcR7/W
wsGI4RNgWrrmxJHvCfWsPlb1BPkUIpDfyXAF1uLmxe/AqTIcMZ5ojlpfM0vKy/bFw3le8dLbVsJo
jQIHM2ykUNa968Im9IIaUzsmYtXs+AY6KInmbIPZtz9j2kai1eRbfuPZtqjMz1ELxIaEWkSvRHUg
skyS+eoFffPhEZB9Qo4K5D/gGYhEb9njlI43tl90D4Y+KAJmC85sWfLU4BBoiaWMAJ7IwvnWIUj0
1CerdN8OMTJN6e8UdlTUZWRwcWN3NW1Sp/2WblpfJ3Rrd9no9N8I6xs+7DbzX5M+IC2hXmNxAWAs
vsNjj1WzV+H9qeqD5trzyTTzANKKO3yfO8b4ekGmgeYPJQgTiTsnwy0cUUUld7M5E79VSqYapozZ
xpYTiY92Nx1sEqev9piV7MtGnhmNOaN9KvseLTOHU4oiOUeab8TrRrStBNE5ttlwnM1LgsQ8N5GK
oI4ilmLiMWIwHeK6LINVBr5ozxksvV2AfYjoHoyvli66k1iy/lPQG9FhpOWmJjH6t2z97I0QLy5l
Jkr6NfUEiV6e2U4HV7fil9kxrXfNFNpvE+HNJfbn5NmpF9JE0PjtJ3sKviHtHlC3Oe1bLOyMclIP
IhIPvlEYI26JXZ2Nkry5FiKvhcX5wvEKvpWLqnrRHciyuq/dvGEi/MyrcU94/s5eML+2NWsFdm4V
oJuUcSewAhzBgC98emym/cgc8Qp/wMhIwZPQJ4d9SvISyQ0HVsfmrnfHXwB2gz29PFEcrRnsUA57
UVG5J1NVDnkoEGcqZ1U8BuDTfFND1cblrOcT6ZMObtrFYNnOC6dEf+7NWRYk983l3u6y6Um6Zhph
20uuiAB/awJbr1wq0tmGwTxlDHaB7KbI59q5PAQ64wFzWtnNou33GG31j6Jj90aPz1OHQuhk90ge
ibOSsIE6VrvdlF8KY9oXqLRD5O+EwswT0WzjdD+6JHyk9uQenFamkV4NKBglITGw2XhANPHDZCg9
7Mpc7PxOITDVmq3QmmVvuFkDJSx4a2eMse0s3HMnmB0siX4EKvGI3uI9c+1dE6czdUpwV1cKMZp8
Havlvi/iE1uXb6KNrxy5DIzYFZ3ddvmdy+QFjuzNw70nqKajOi/fAz0b90vBkNIjGJbJm4qWNuk3
gWY435oyQ9TbmB+Ek1FYIZ/eQJtAg0RsRmDqu7wXoJa8kbWh+1kNAQzaiql26Gh0BMnY998Xa/mc
huzo5lA2pFdi9ZmDOfmuC7UGNLV+cbJbATdlnlkAZ9beWLaDzH5Mw6QOsPovjvym+0P/LH24ZanK
YEUm6cGDkxSBFO5/aCak4mkcusNAD3Pp+1Y7kBC43uazfnKszPvhQlrYZ5XESanSsT1m0mU8OuZr
O4Gwato37Em3eoYWlI0bYkZ8NcRbp9V0c0w3+MniftZOmigZ6KB9VL6+NwcgF+fOr8AmhTLFxVGa
7fp6pixQXjN0HhlcGHF3TNh4BjtvLEQbMtW0c8hKeWnsDJWgaiioh9CM9R4KW7a+2YZcu3xNzmNo
6qqRlrMI0KZhIHr1E2AuKna5AfmurBgcVA0tpQiN1AbdGm1RwmXfbzA7EAiarDsN9BfxK9I5jXAy
SY/RYJ3Is2XCwI0Bx5fxfNVshy4587QtmT2ufpdruFe2XTDTdvSkzopR5VZUG2t3Ajp5+JUv5nif
u7Nx0Y1i2YEKKU4pFI3XpNIYcie2Z9wM5XQsIVs6kWQZ9I+mGV3n2qXD2vIGHeLM1BHqO+p9SodS
IwRdGFZ7pLbnpTWXNO20oUHfOIghd54BiFsf3e7NLaGgZS3lHyZP8eAARyoQRxxrQX7lwiP/aBaK
B6my4pOVOgwFFE2+35Ol87Wp+fp+g7A1Qi3d9hi7FjubokRn49nVj6+/EviVedNd2v7Gy4O9h6z/
YFqFeFdVRw9GSB5TAp/U4RH7AFYEfd31LLX7FBR8mJC7yTtLO7n7GhSLcmKNMjX+pi+YG5dVJmCN
ZzietIC3SKhucXLxfe3dylHfm6zjB8BVW4WcI8ujYvDyAKzK+IFllN862Z+853Fqj61TQ3iYVpCM
luqHpegRMAvIbaAd+LmwtsbPwqHtk2v6DdF8OVg+TdDb930J5wcsENasbGEqwvCSw6DH9x3rbcA6
e3CwKsT4gLn+9UW7BE0i3hn+IWUtciaK/nIOWpBwkPoD4mp5dhBuVCcLEWHFONqXUiKCd/ALnpt8
YUO2OAyv4qU4fV13GulFuwGlI+V/V76UxIg9pp1CwzBM2vr+UiRcWs10DTWRvTzCtuYzKXu2bAb/
k9/VdEdaLB8bQ8rINiDxmLVBDPg6iiPDcbl6Mxpx9D84EhF77lybK6CzV5sUhhJesMzdp8QMtO1X
1IYoG+b5nvA3U40zstL5kqK226NXD5jPmo5Py8AXNkeG5c3XgRdC5k/O9kaOmv4jNRw7h71RQKtT
XPepRnlteMxZN1+DJwOl2O8Fxt95yLmarIUXzSeteWeUSBopj/PhW2dOxiUwwNAMMFje41THYBan
3Dpayi1sWz27SbwJpJ0azXvhqe4YyEmDvK6GUmdJXsbGjeaAn7A2XcZfMYGRVMDxWO+DOjMv9C3t
9w79Nv4CvSxOPWHD10E1Jip/KFVfN6ypivRntVTiXfoZ33rq1XAqQXUdO0au2MZ9Tb0vK1sT+NFj
J/m6ALremcP3o8eQFqVGRuvRiU8wOwFKsRiV29DGeDj57XRdzM0+sSuN+zlgYlEH+44c3e2qs75a
jMCvosLf0o7OjDrYXYxzSc7bfW1B1nPK1Znd0fk4m5rjcK9bDsMP1qL+xlmvglEwmnPEikkEXgpQ
DVNpG47YVU8uhKyPBOom4hby2AniFNzTTevg36A73fVkF7wGNp9U4ibaM9rp+LeHdrsKg269Blsd
vLLniPiUJSaGcd+al4Pm4ZlDOk7bh1tp+OW79MkRDcb0QzXZ9AYDni2UoiBvGaWKZJtSVvBkFLm8
GGqo74Ak9M+ZPvo/xQAPN2um4AQwtiQ2auTJZGej3M2ONyNPRMl1HAIZv+auA+BHtUisNh6U/WFT
igyj3NdI+D9C4H8hdGA1vC7+/7n9+65pu/S/Nu8U4n/ROvz9C/8UBLt/OAh3dbZaq5XbNFhK/V3r
wFYNsQMlLNxn3+Mf/yAKDsghQlzFf2ZFBMCXAfifomDnj690IqiqPFSA2P1bWgdgrGxU/mfUTpoW
wmM86IzRMJjb/x/lGnWzUO7kIRgC2JwsHFoJLi9aGh0PnLpqnR2gRfBo8gffoQ7B5r68amjbDEoE
40BAtHaJee/bGSPkLpklt1SzqGuD0jVtrf7EHNkDkRO456avtSdGAyJq6kQ7w7MnSc9GwYAXYCKx
O+gwzza5tjeIZKaiyWXkKgaevB6eXSmzmgM7tva5DEin4GvC1EkOxTrGRaZ8AnjN4E/G+Lzl/QRq
3LMMnSmYMA5SCSv0XR+eT+meDJs4jL4INmkif/Y8mCBKChVVQ5tHpDLMV4xSSC07Heym/pnihQll
qSiY8pxUSX1Z9vDpQKEk5l7Dyvo9mId8q0TB8LYk32Fq7+lwQYomRffemp21owH1I+EIzMCVy/ev
1sHDLO1NV/vBYVZ9dvMo/dCAMsMGrscB1hAIOAoxYLXO79s5wKetimVbycwIe5MweVsXWPl0x9ok
2erNqPoJ/BpjwCLzrqkRxKFhVbdAr0YaOW/PJP3A5JBA15ImcQ44iGwr0TdmrO8JpQY1nM4vTjfM
0dCtP4QoyK/uAaaWc59ELXb4ben3HxWOPGuaqpMA1noWLZx//GVbRvc7LSvFDr8t4dDMSFAlel4o
HfcQxAEAAexnfsGRly2x9jJbNDOW3jtb1QgmJahIdxCBglDDkHykU86fvVwsR2X4A90jZ5+aDASA
Sps3atLtDfJvWOU+66ceC70kmmJLN/ImJoEYXfOPWFjQdAPL2/SqJXEKBXVKRc1aB/FwWWrbIpfP
jXJf/Gm55NjBycmhedLqTN8a+pLuPVG9LyBtctnZ+7yJ22jMccjpQa6dpBn8os1lSjjw/OGaeC7V
FLojlwRwx8egyZtdnxQzG4cYp+k63sBxEtmq1DFfO0dp5sbbDP0kogJkjFR8LDOO8Sn1xTZHIHtw
akjZy1L7IXQlalfWMRsvEfYhXWxCKUGNRnrJ/1cY7Q9NEbtbeFO8cWueuaqZyZ8kBXLbWICcXLJj
d7GVf2tNN7nWelrtLP8jCZR+Ys0rI0cwzSI8t8In5qY2I8ksu8Ff8Rkz0PznRTrvRRa0z3o9+RvD
C4rb4vk20t7lqrq23Pl5AUYgTt0dFSchzKbubeuJBNDO1PSHjBZzqy9FtTVAvUW9U5ibtLNyCIu5
ezSA2kVZ4g8H00yOnTOYZ7gp0MLNVHxbabq7nmX1xrRzj0Y7GDdYI2WoO6u72cn1b3Ns0yprQGSq
gU6mS4UXBTT+8NKK+qnQrPkhFr1+MjqFiZPdOJaeUSvSrSv8cbW9k0Rf1sXWmpnw8laxRWq1xV/U
LjVQ+H1TuGSlFx8ZYLsor/3yOEgPnpc/MG1Y+DzFopyDl4Kuyiz9NxQlSkawMiem32aYu92T7mdH
wqndk794WYj098Y0VW5H3Wq2aTDBUxxLd2PbE+NjGXz2XXnL4BLFRv9QMrejK8yM/Zxpvyp7mXdl
u7D88i7ZyN9XXr0fITPDkalrsERMZmHdIelEVxCmnuWjJc/eZZMwEPeXJ0q76UCRjBi08Ija9nv8
5bqPoy3DaNvWkksqcdvrbHq7vjLfA8kSxWcvEw2VYr5qEsJUecG2n7VQ51ZjfCR/Day/Q2+Z4zso
TtZeLw3jRANa7HLgDttiFiqEdrSiHiv/kFr6fVOab66rLnli50flTC/+qDwWhC4JeLPlHkHt1s9B
MHwvGUxvhPB+uek4RkOMyxik1bNp9GfP7to74TOoIagjBOtVXktcF4DXH8o0rjexlfoIteXvtiWj
NQvY9DhL3+xtsrU3BA3lW0mYxmUuCSC1J/bFbNdRuMMYU1b6FsyY82Z7PjTAoc/Y9PsdAgOWYH65
+hf5jvWyPMvBzh6A4l1yg4fQpGEwLmCL0XkmpH/0Dg1f5TxhpUw3biez8ywJC24lkp0BIGrS9WZY
MkjapAwgXsti+jHGfX/wZu9n05sD5IIy3fVmN+6netJ2JMo5kcco5b4rhwc9wSohkdLwxserYCcX
dY4Jvyu+0V0129HNsJtnsDjpc45Gqn3vA8FAQpt+WhlOX4sx5dEflpazhknOHMfugfM3O6WDTY4M
nEdm82BW+9WG4+NB3meL5ewSb7R2Zolzf7KFsU+8/Ps4YDjE+/A8d+qsCtmGQkt+W5rwTmVdxjuN
3UpoC+zvDiiQrWFX+skXWN8bmyf5wqm6a8mC3ow+iej1RwnUqPtmZzQGBdesRtL3YQLTx7YG/TVB
XC8di2+PW5ElGgZSydVX+fex0wajAFVhFutN1uT0zdZBmjByDbitrhl/QyNF28BeeEZbnmwd1XB6
w7FeYGvRQ5uxc4P95LntazNMNXFarTWQskx6CbI3B3dFmWlgYWvRLm37Nz3Qf8rrf1FeG1jdEJf8
8/L6jBy5/yzmv5jz/vZFf8qIjT+QCRmmgxYOeRO6mT8DPoM/iHCyWQUiBvRBrf1PYW0Ffxjk4yFr
08mSNYHc/3dhbbl/UOwG8MsM22AO+++57Yz/LQ9CZWW4KARZNweE4v1voRcdbNr6ZAWc2NrAgrDg
7D+O4NB21lgTP0aM1YkpWK6N01FwO48hV1uAGZypZcvNvrckAH69y5gw/cPH+H9pbc2/lvzkHVLq
E0fm6/T+tkEb8VeR1aRoqQvTd48esKDmPsB+cu8v7AjCXIudIjR6QCQGu9Zt1rInTywKM8Euq8Im
FP/069pgEOWQJb0Vs1d53xfu+7s55VyN7FQZrxWcb3jV5SCYRuEchjbIKlW/50niK21ju53mH7Dn
LxtbL+oOtQOo9oI1iu0V7bcUJD2SBQ0pA0uqUt58JKXzBv+BVaELqIMTKCMDwzJH+dQGTIH7FPRE
MPrWA6Pa/lvQQJ8cW1kNYVCCOgWUksuPaq50/O8wQ7Eroe4j0KDBgOaTbW7siO5Iy1MH9YRKADgt
HHYwH4/4kTHiJuOubuG9x4m2b7OlPckkN/Z9b6nPTE/b+4A4ho2bqzNhKCfRuOrZqzN4ysE07z3V
d+eY0Q1h7pQNpOBxTLLpce+kbc2QUFPqZmh4gIyM5sZ2+1W3CHPXMtU0m6Uo0x9mHKN4o1Yerxoi
nseFxmViajGrLVvr6ZJ4yxMI85ImgSgt4oJqWIWjayQ75Ob2R6sq5jIiVeEEExaaPdB396b7hbgN
zJt4bPjVgzMs3pqIAxLyiplHWd/ypCWf3NCy+2WRW+xdTOqDcnyedZ2Ne2rVx8kVzr4sq3onvA5d
h9G6faQw7m2XGsHIZBGn5xGzHlqLDtteZxeJ+26MkJO6j3zq8uy7RYvmqdRPiWEFJ1Sv/ilFIkSo
Rq2XPwTEkufGw+4lRwOHeNFrmAxVttxZtTldrEH3fvIsdHc2UZE0Rvz0SO/XSmJo17Kmc5mZDvYO
ZDOVlihE+l5w2ZNV305Rx5UWLioZb7o3jHcBzsqzM6p+W9pZsLdlWm47jZWXyeaYH6izbikTJIZD
VHZJm1HplWA/4t2IMWeOFmm7PxxeJNKmUgtjP+i3DhEU72aSp1GVz/OvlTVzlcCPyGyf2oMt7AHC
WZ67r8pkehjFXmoczcHN2w1pfXPK7NoD5D00rCtDzyG5nhKx8swID1aJ9dEK5k2ZlCxMUJRoz86k
1gm4VjIJRLN/DgCeOrBkdIpWb2kRBhlleklwhrGcGfn0CCalJaFvzdWQ7koASuQi+LH9WY326ILN
GtvnZRT1ZcXF8vEtsrg6Th7vrIbm2/Sz9e6C3m2HSWnHwx6nmVVuzA7qmAdV0dl7ReMeQRB/C9Jx
+fCIG97Go7KPAeijEBsozlphaM0dJ+H4Cv7Bp3zwIeOEFatGY1Owegki4LDjjKak9d6wYgT9xpEs
crC50hjeWZWwj5OBxymsMHXnoTF0aXWZGyyNiPqH4dgArERPyyFC8hCV6T3logtXlMndvSrt8dFt
QWRA/WFbgy1YlfdsqcUexD75IlinGg03mgHFmie/e+dyHJyrNCiZScdl9UL0i4RCYHXkBVAnXWM5
yosG4oSNpyV1yPB58+w1Jrtoo8/sjd7w312uUcL7jDk9DYvTXkczTR8ycyy+icqon32nM7CI0UpV
YsSrJmjjQkcVxWeedBq2Pkon5uBW6z6obC61H3DcljGapAxupoWoYushWuaXIiitdrZeBb/aBWb8
XBnja+KnZcTCariBlpIHJDYbtrUaQQ59kx50Mx/op2Rqn9MAgJw3Qn+jC1vyMDbc9HEVxH9vhopZ
xTxVTH5alTzYti0oaynzS5RaqXprZr2uQhsKirNvV15FDBT1HcWPBKhBBuCVBdnQhAnbgJSgUB9M
bIH/7B7VHKozZ1B8uzKB+sn5HtwCDWgzAgf1Rgoc3yIJ9OViczbv8hmxf1swe5CjI7ecDdMRjWr8
A3iowR9cdJzz3OQFXCAg0QBaw36lkjERMTFxIiC5GIkT4JibzXSVMhryFEwjLrKhkz17PNf9+rUd
ND89V3qrYXa1+CEHw9uyy/vMLX2kdKU6LeRkvWRGJ45ok72HwEpZCVrVpykVYqXAKaz7SRMXYMYc
OU55SWY//mQ+dQyg8Yauo8EWMioEEzogcoEW426mYN7bjcZ+ELSXeV9zo9uE5vnjnYPWKjLN3txA
ajcBDPMHEabaWz4W8rGFxnG2HYm+AyZ0/YqsZ/gcrFKdC6aTm7Zqpv1al3yUWtF8cpU6VmST+s3R
kXuDv52JJLuoZhhSWkSrPVu+nBSNBg1lZKjFs9cGcLY3cO0Cazev0TCbaen1FzfvunorXVl82B0B
rts5qK3V3prAOcyZ2ywstbtqQgHgje+18stlz8Bs0KIeSNQr6PniBR8Yv670XbPz4V4j5eE26+5T
McXOPs8rGCWWTfrPKoCwripj+ReSlWTexyxnjpRYzdvcxN2u67Vq03Q6vy/4bIC0Ic7Xb5YjK14z
G36a5DFvsZfb60O0ra6+VMZFcZxxF6kZGjJSvQGIuc6wqvQ7rJAIs4t3sA6vilkD+0fcY0yDAnHK
/VjzsJb7GgZzSJNMOEpWLAjTZXUbU727a/AXPZLplD1NaCssskTJ22M9YwKgVerGUIOHteM71xTV
7AYttWleMjgSziaYlFqhkZkFXqyywUCu3LcY+/TnmE/yw2eUxaJn0YKTZ6txLTAds91WeRPgfV06
m0Dldjn6ues1YUDs2KVjd2eHIivpPicNXVTo5flwkcaCSmbkHGH4CejZQfyYt9/NnAX340BfhGSO
h/4jd+0CWJ5rIN4GDVPUIW95EthQ8OWhkHyeDD/ilG7UA0uPjtDyn0hStTeN9DTF9QWY3G8LDto0
sMTeb9wyv7bYoSb0yF51x4BlekHpIW+GNXpvEkjRvnEJyAiLrNA+IfpqJ7/xZL2XqgULoSUVuo3U
WHhkEJ7Ws80XxoOZYZmjy8yCe4B+4ndQ63YGoReVBBmSpb6KsDQ6/R582tSjTkIG4c8m+IP/bE3q
Luvmf9XW0dXRTvzztu6IDZnpmfpLW/e3L/qzrfPowzAd4quApInbk9f70x1qwErBbQEphfxKXGfG
f7tDbXPFqASoJTDW8Ho2xpu/b0xo7NaoZwLoAhoy1iz/FkaXzPS/bExonwzgKVB08butUI7Vh/qP
GN3MzWzUGio9TRISKLdO43whM87i60qf14ve7gExiUIS77EG60EiY3sC/01BDDq0Btv4yF9vouXr
fiq/7i3EBBM6nvWOM77uvmK9EeXXPTl83Z8zJhietqYaLuvsQ4ZlzPMg7L/ubCSh7oXOgvtdrbf+
8nUK1OuBgO3OarcDoUKcE6vgXKmY08NmyPIRrEfKF1Sy89HFJYvOiZOKslNgQxzT2RgovM1LYNKn
KfgkV8wCXlgN/U2tx5j3daLNX6cb1qfsSaxH3rQefi370dtKSK233tRoDG78KWGc4ugJLo1c3Ep2
teRVjBJ0RjOjMXeDk8lOAR6Iv58ysyVLpcmanVPDETV5RPBhjmZhbCaHYACeM+b3crWaZ1ZbPhkm
4W9Bar8lwywo9OZgA5rJeujNnH1pw0MrNcyH1F0UvnAX99AMqGsSWvlgIUqlpxhvjj6qyClRIIRi
8tJPQi3E3gayELXgzM9GVZFiAffiNrSWx8eeZskV0rx9N6a1xXvrl/6ij1tmT81dLNrqdz64wW4o
bCjKDuHNSeupG+qhTyeGsGXEZDu4Wiqp4PkDsv/3AEpxSPdfR6J0TsOI3t0jdukpb5V1g5oxnS3h
jQ+Z0sn0KdKP3LTSd6dxx82STOdSd+aNs3pLGXpx/ruCAxyCzlPZFlVUF6W6Q7aSRh2fSBQHBYLh
vLvTpqKPkFmpb5CpYuCG5nQ3E7y1EUgUt4bDO9XIz4BrESfPi+8BjC99CYI/r5uAl81z5GBCGGcr
lfpp1vufJX+f09cuH72hRojEkxGBGdFiuEbsAWtdnMfhGjB3Z2tWF+Vi0PYFKR77BbHqTae2CT23
7y5mYdvnGd2SaC17Z3DZX5uJ5ePQwmrcwlpBepenxoYoqVKGljXYG1kU477P42SnUcO5VqBOGFyu
w4DFI4ShxtQQeXfkI7g40OjCY1Fcg0hFSZvqY8DHSG9eNDTKMBVvPozeXeyd7QFePthDyI19/pBa
7b2GTsWY0cYEpX0zpF5ua198Kqq/Iw9g1ltQhoC3vVUeKxIY8aghq8w8OzZqazCl53L+iWZV0Md0
gkwl/bvd09MDDokPYhy06+gHMJN6rCm5br9yGKp7U1TTTlNtE5VF4hyZKNsvNqk8xM15alPFJEBr
lsltpZ28GMUR0QivJLtQGXtVuy8BJ5MFcVq6jDoAdY7sgFnD9a1jxWLCZcDT2vQcU15tx1Fku4Ii
AwVnrpi+WOWj8J3kSPwxroGlsI4Ez1MQTNRwdcdKR2AJQi84uVe7HUjFANjUznZcbBBYj4+j3b3g
29EOmpydu9E20pobrFH2qMNL1dgMb6TRmjkKl9GqLixQ7ioq1EbSwLruEjznYE13tknfk/pZ/EDT
kN2DEXmvaaKP1HWsUTLjHfWP04Upnqs31fIjYyASm1aU5hkARbVjB88lrSc0QBXem3JOy4eZYzdM
J867smnJB6Hhflv6ALtTzPk8QKW5sI6ZWQpM6PerTJdPtJ9Pte6SWeXX1X1DP09yYVD24iFxYjiz
YkyJcDZtj+LRoZ2inWmOohhIUsrqrlyRQsENR81vXMljlKDz2Y2pX5L7AzQKkZ/b+aFw6wqDg52x
0kU+2DtYNkTmajtjIUnNN7tqx7AN+xcT6ZGMgxdkIvjHDvNQd6eKJV/Ps0WTnwVQmhm1aU4cJ02/
6d5jj2uggOMHOhS9ny+XyW7dx4kH9hMiEm4R5Fp+cGwRO/5QRtae0gUNAEIby/nouPqzyOhlkkaG
Fnv0I67wbpKAR3MTG3p7QjLgn+Qca7suyOvkEMvuOGdWcp+WfflEFheAq3YgkTKFzcVsD9DJq/Bt
tR1MuzoYVG7vvg/kISQ2jzhwZAj2JWEmRZiEvYK1lrGnORM+94c1DEMIkB2WIUf77xqvHFte2xyv
3aDUwwzERd94JD3QQNGKQqx04LeHpGn33/WV/CVbPXvlmQyum835FcxmdR8PTvBbn1JcDWkZWzeN
VvK7VkAVq3Tv6K2csWoljjlf8LHsC0TWr0yyZKWTOc1wpL2qIkX9MEOnWfcnOPeyNszz1H/pBzhn
7DjKn1qu5yj9etNE0Cmy8TFmfPTCcwShxRcxbZ5NIFqeJ+IINGmaHNuVr1ZkLLM4jBJ4rEU9rNnZ
QI2qOdUesi9Am4kI4pVYQ6htpYC9M8QrzM0MqgVOvyx+2p0sbiAPn0o2J2aULXV8LIyiAg+ccrOi
bJP3i1zxbWpU/hxiYgGGPkPcuIoyHV+dcR5/xX4q33ByD7vMMgNMbzgDgZtJ1LCtkQ8PJKGitLJU
S8muz+p+bslfCy1Ssg69R6TcwdNG8RYkU+1H8xL3eOg7C9x9lktIDF6Vf0dtZtuh31jdLbdh1RMn
ZEnYuKI8cs+RukEHjN+NlbkMeefB1vJa/TUOutjesr9njmwMmrPvmeTd4kDoe2nNXlT3fc0WDLHt
nuM5Z3tmDFW02gEv89jJk8HIeuMKW8chtsKaTC44rxRLxNIPJ6MOfpfYum5L3Gpgh4YSj0avOmZL
TnAptYFG3gMwuZnQLRyVh0strMq6fUVE3XkhdEllRNiHmh/FDKx+i6hmZqiWy+XX2hJeY30UG8t0
P+wkDb55aV29N4lqdhbMNpwMuQfkax4K0KaInDkRnWnWj5mne9dgsb23wWlLCLtYsdAcOKtS35qt
D29s03MXG9ZLABw2C/3KmhBLtCyIUf02BwzL/GvBQNk/kHo03/wilkM0manxPgQDXKHaEW/YqbpH
B1s1Q5PJ1F975m3xNtHHnmtJV30IZt/4GUhT5qvZK1m7tDz+ASSz/gb92FU7q06nc696ppm5phFy
1SrJMtkqjnlSPOhLn/2QtXeXzBDXUow/JFyxguzTqJ674NHuAv2u9+xkgxsUNbSDve6edCAt9IER
7iXUU0we7WB/BN5iootpBIYehhpzmDPLhP2vWQZaTZXpRF8lyZ3qsNONxDgfzRyd72I73WYRVslw
V+8vhoY+oG+rX2lursy53mUJnSPiDQdw6pvCZaKZOF784drsL4dGZ7rEb3NZMcXApoDwFceEMguu
duwAJM3aJGcch53spwBlW4ft+odgn8jRwgK3IQqZdfdUPmeOnmKFdNCqG3F/acUUMNIs3JXEVTEK
1akRqzFBS0AAMBsJ2R/8LAC6VZtJ8UOBVWlDmE+MbtLMgdMtsD9sZbws50IzxGl0beTZel9eTHr2
z3jJOpImuu5QCTn8P/bObDluJM3SrzIvgDQ4HKvZ2FzEHgwyuIirbmCUqMS+bw48/XweKnVJ6u6s
qvu8UaYyRTGIQDj+5Zzv7KKAkX6TR8gtsuWlnqEVroUl2vdINt6dbBrjm0ANf/y7S/53umQkgoLW
9X/vkr9rC9eEetEt/64u1F/6j17Zc/6w8RvQ8LqOZ1kXruiPJaj9B5wbulcS2DVWVIfP/CApoUn0
fUG0tm9Kiy9jP/qjV5Z/8EcF3bXucIm/lv8JScm7kG3+qS50sA6CEIIhxH4W05j05K+9spcpiMY5
GDT8taSwiCCLvQ17FxJOrLEFRNePtUmylMki50igMcEMpVUGPoU40u21NUHq28lFFdkWTHbUHAyS
uydWBWNZYD+KJYFfiUNCQkh0CU8wcSbWyT72tpavz1bavOU1SWFjIkhzmNIcs/YlBrGAp3kdIK5+
YxZZv9X4/miQ046IrqnExydijPcl24FzERRGqQWLLi6lyvLrvUUyVbvtMkN/CXkhxTpLE+I4mj54
HqTgG0+1Fpf3na8eIuUEz5DN1UNLt3YE4Y5mWNJetrcRJW11VTlt5V/Be+k+cJGgJSsLVDoUycZa
MPcFhI7z927GezawAgv4MWoQhe4KzVR7MIUUjyYkq3fPUjo2xBgOcozl0zKRmlbKqj2wkiOkziXQ
9xxZ2qxee1QQqcucZo2kEo2OF6QdRStn2EcKnpyQMruyHrHc1W8ybMxxpWTLH7OVqE5F5Tjvc8TX
4e/hBThi4tVOOd/NlJH1mIYxTesgXUDJbqD4qe2M7+lnsn7LiTkMWck6y8hK1oR3T4l7KmMvPktq
1WsfwydTy0TdpGEyHlk0ZccyAZC58gx9PV0VphQ8qiC2hfua//L9DWW6l7WoIMPg2Rr0OzzOuCR4
S7vuFdzorK6nOiThTGVWWmzMLs+Se4OMWPovQCIkII8xv/qdzrFzKFVRiaUGrzFWBp77abZRw3gG
uZz7pi+cEYFmEZsvLRYilJ3FYpCrMS1/xihKo5U5lsHznE8P2LKd3VxCVyCHjXSZxepS+mEQnKsc
YT54+8J6LG1uQEpzfdeS0kggMmu53QyxM1otocWvHtTEhFfCTdTrmBlMRPze60fuBqvteGcD2Xty
C8NKHpmNDTZqKK9voH523HzodGPyQhHUrbypBhmOETXamn1NlCfBShMQacUbjAgTWQ7jHzJfsrTG
Ul+mQZasMxiuxRZAPfeb4GN5XdWBax+8NJRHIx2J2AMGxOtOeIYvq0InqkgTuRLW2oI7JqRE+lDK
5luWKG6oSPV9MussP0JsFPFKvTzi4qvffKHz+vrGTPaBYwVbj9C+PRs8KmIMHW8axvN8uYUTw+P6
Zl11qvSHPdU3aeiO6mGSA5dkssjFUWT13BWLRXIPucLZznLt4JlilQvXV7WUDFd8bpjBM6tTTrIt
d4D+SAyo5/cEF3Lx5njgzTY5OBK6sje4v+2BmAQt5xpc8WhTAT1TxTNJrsk0rDCOItjMW48Pp8vg
abuwH93nsQNEdEoKfhwzsY9JByxr1ZgM8TjvTG4wQ/IhB4vF9QlbWzyOFske6Is5QWzLlEcvrgL6
4ZxEZhyvRLmSqkhgAxnNxOwYPuEOg8cy5C5txsjDeNTNnKeQgjWyxTvgtTJ36EQD/HLK2MgpZtOn
qoyfV6oWUcNCPmK8DfhQhMSbFLygRXJiFVY1xQ9zp+obEnSC7SXFkfWGeoDxYVODZwaJNSLn77mE
12aZdrD0HBmmGYrH3qkHrmBhq4f64kBhu9a8ZWbYHAIMbns2NdajRxL02c3yKdyxam3RJwaBYx/U
wBEpF35glYGHwPNGOiO1uCEeiY1c6quo8sgBlSWpXVcFnPh9akJAHmyKlvU48S7lCemqXWJxNONa
5p4KSWjDSshcp1m3Xe68mxML3LUqhXhshllQS8/TvKHEYgxQsCbMsOERyVOV3KUTDm53VbiNOCdV
IB6LQvB6yMQF/T6iE+WTSDbVzBiq5a9H7tt9RBnRy0nscHfrwGGUycFzmzgiPdn10B4G4Zn4RPU9
b1s0ZGsTMaAkskff/wPwr/OQjMGz42Bw20pTH3vjJJr+fiTmXO0gHnO+tV2P/iCW+n4MZvKC6sYP
ng16WIItL0caWOeEcYc3cSvhCWyHY+p3jbFCuDih2hGGuLNdPl15zox5PUxcXpmr3eUThyfVfkaj
pARrZaeNd5eTtapi4e6ZVTTPgp1U+Txh+c5eHGCg7FdsfUqJcSL1PO6dd5QiwTYdmuJexIO1psv+
oAdgsFAzb135jakfzmHECQxnRZynxeEgy6kf9OTCr8VKxXEp4ltrjucDx48sJsbQAyUEOawlUdJu
tQQniHpMsiwvVKzUuiTI75c0/5aaSe7567w3aAOKrD2UvVPwFpVguFfZoDhr+Uy2BGiWiNCNCeHD
Wjat+1GVxXMVifYqCBXRAavZnxR1iGwfYfod8ddwdXGlUajPUX3iGePfCQxi5KS0o9xBZsQlIER/
JuWX1K0hj2hkovgp8RqHdNcy/NxAWjasqrnu4B6t297DMJ3yGWB+z/p3OvQ90Xox9llchm0R3pmx
9kkH/UsJfbauu2ZngF24QzlCZ+M9hPAbzZfZzVFfYZEo3PAoRFVwqqZ8wm3W1wsSe6ZzZl1sUIIt
5drrege0a2On67qymLkgxgGRbNf+GqGzxOZmjQF63GUH62K6ciBEZ/izpxmTeFnH8252ieU8BNyW
LV71AYAxS//g1Et7ufVV7111acBjLoFLkbDzJkZpEk9gW6sbAxjmLUkL/pVHms4mh3cEtNuvtjCu
63hl1grJdOYNpxbPxQ2GXpZ7neGo99yu0qfZK57YUDc5XsLOvm+ymC0rsm4f9Hgb7PxRjn92DGS/
gNABxzOxd1+4ybaNQ8fot3O7m400OJhjMzKO7ott4dfsQmwbGSg6rvTGb+MU25k5uB9p75e7ZZgw
0OfYAaJkegoC/Nj4Ktq9F06fx1CtnST1vkRg8R5ihzgbkTfWTmZoUKzeae87k8vqBqW7dVShvuJz
fjTo4Vdi6robP4nx0S642ir2/7tqNux9GIzedR0kOKSb7rEJyEhifk9ltO2KpoLxEnJEgQsiHSiu
txF1wxXYK4EZHmuzE1SEUweDfV2htVpz0UpSfhrnk3KritFM42+JzsWjz4mlk/CyO7uBPkLVaSyZ
uOUhoFXkY7lDdOse81bO9xE7D1nK8mAxct77+gnBEJZBeRQMBwcp1Qr1ifHWhQo2ed0GN0vq3A8J
Vty+LM0Hph4+Uc55/2Qpy4BqTSDiyvA9vm6idv3Sgy6kLrGs5apXZbNPk756TSnfKe8GIoi5v63s
UWfe4+qWxpmBq7nmyeuRDmmTSunMu7TKiuNket67kRWv8E9YDgkvL9Zj23ZaemxXRG1P5IMv/bAn
XpU4Lj9r1hz+0QYVBg8iwjaOY+l81HFkb61eoE2rzVyfVuI4p618Z6iOXSSsOvVKRbylum6pBBOz
3MyZmW17xnaPYcOJwsmv2eYVo0ojsbyD2Sm5LxjLbhB3zbxpuZiu48Hw8DuR9gdsvXP9lmvXO+bD
OGW52EZO3jJq9RrYGQ8JsU6aIcGk+uAt3Rh9cPhHhJtbzWaBTb0JjbEkQTcOl3ZVRTIkmy0GHDG3
iXvws2F6NrLO8nnshRZarkHEm7bu6UAI/kPmXN3gTE02CcmEzzWBcsfFJao7ADu2W5Z+2Q6xyW9T
L9m5Vm4+TZHyucVlUdnGFfMJCj8O0iIJvgbw8K+JTzjHY9+9GHEwnBjd37hZ2a15eIWfGHKar8HU
Iboa6F36Kzaic/LSAUQ3j0XmkjxmIECwGGXINNjJQA7NRNCNQeUU0biFtyGKMqpZdLEIGJPKfyP+
iUMdK9ZUzxzfMwRuZnmInPbIGaqFRLbcNky4LgbJdiQNmANsKXzLzc4a0CCsfdiAEeKm0ClOjdny
37OKkmtjOkUPCh4FAuGfOKy2cRtTbZHITSHijnhuMTbX+XxlkoX8MFsTPBwvyNcF8sK7GKFS/S8I
nFqF+1vr7NDYWzTQpIaAPPm1dR4A6yQ1BO5DSJRCuymqSqqXxV6G7tWeUWXu7CKgGqlKUs7d1ZTx
8P1p5PA/CIU1a/n3V+CT3kwP7+E0lJaWOP+UFzLFrqgWq48OjgqAOpH2HBFeFYjQOgujA7Les8Ta
JzKJI2AU4VJua8SI56jsxaNvDuR3VhlV5V+/qv/hsgRgFx2Tst210d78+qJAhYf4w+wIFCSlH2sQ
UhFUUlGTjjTHoGIsKp8B33K8Mcaofvvr7y40SPa3d4VvD23IdynBxUUc8NM1If48w9GzcE3mnFYo
Fc2M2qUj9JyUMSRZjkEVjXbqMfNC4yh0+V3auZ2eRrthcGm7jHGXlZn1ECt63UHXTVSmQBwcephS
ctD+ixf8399EjHbCQbFgmaYnfr9eY4A9kPF7foD6xWSeXdbQrWMXcN6qJYKgWZd1UW5d1TXvhZ3N
D03PrAKCPhOASrUPRdn8C/250DOfXy8h4nNpo4C3PSl4DP/6DhqOzmelbji0jINp6w1XPcBSDJ6J
KqUO9PFNMlJgO/JhCwJS65H+opyqNt8LiCyYv7pa92Bc2b++VJf8m99fmIskDjwsBgAcu7++MG80
WdrDZTmQ2UaFGgHcZDMXTFPrKaoiMgI+kYjm2zA0KFs3SlZddjXa1vgwsCPGdjVOwbNpznTL9qUu
Fj1trJHQRBF2TvmeRB01d6gj5Vo96ykDk082cEimJZnXquGGwI7+43tTmhSTehgWPQUo51o9QLsk
bn5MF3Wn67h3hKDcW5CuMiBMXk0H9NeXw9I6lt8uhwc01hXMDVgB/452joXRJPPoGSgGHc5Aq0In
C6pQtzql4tVz8AfXMxnCxqfSWhieqCLmZc3JsHxS0ErKT5HE90cGq5Gv09zmX7lY/Kq8fI62l/GQ
tGr9ZrcpU5phAuJ/qPS6dp149YgYZWzawzIXfHcSIhneuES/c4fQEHxcfti/bTj/Sq+FQvIvJ9En
xJjv3S9qre9f8sPfbjNLDkgeMX1ICoH1i7/d+gPPuAVHAc2UDS7zvybQ+tj8MXFGnYVsSzBhAs3M
wPo/8rNzY/5615oYeCR+eQlrHdLxf8Pywh7x8zRS7qmwgECsGZ7j73YFu8tmPcBg7dE9svzB7JIV
sgrPVTkLujHHNNBzLHQy4lNeNRpy3HU0f2prLKq1w4MfDjhNBzk6ukrLl/qcxZj7vV3RoiiYzr2J
ER0VueUBxLQ7NvnRrofJ415z8ndfs2i6J/zPY6VrGR4+GbCIOQBupEEgWiE8zp8Mf1nE9QJaEy5m
IEoWPsSbpMuePQxB6thqc2eddkiRVx79bnfIsb40d3h2sk9tEwZvkG1kzJSjGcS6bce0PoHNjMMt
I6lXg0lExbdgErJV2GKSPWoVs6SsLxHWVol/mzWl+9Z43rQxgmr6nIw2ATJO7+2qgV6FDRhSTEo/
vKeVjA1wvOiT99lS5Md0yOPPbuc0r1YnrYoeg9qwCvyvuZrPvtnSj44Zxm5+CW/GwZW3iZOYByDQ
YtunMlgraRb8GRk09wOglGltzrMJMIt4WQyEXlCsSMLCN2OH7ryaBDNYHv7F3cB88VkRkXC02hli
1eLN9wEVN8DAFK01+SkKMwajiUOcp8kH94Nzn2Z4MBlpWsZtXADRU47LjLyCt0L2WfkY4yHcL/5Q
3ZGY461HhS1/bfu9dWPjT34xMNiTUNlY8rayNRELWAyrTHQ/bBiWU947LDGTAZc249Jha+hwkwl7
6E5OcjlQBqhqPYfN8tmgJ9r5kHH3DanaRzu2lq8I071j3In608KQ8EzIX3VdGdFQ7HGbz7dqWNxR
kCU82r2Fm/HHP1HggJi9MRyrBtScmCxJyR4dA7tsr8AaYKFgVNZNOTyEPmyostHVPfiG8GmOxomg
XizaMQKOr3+fqP/Obk9KpEQ/PWk37/37/8HLiHb2/F4QPfj4rSy/dd23bz8fqv/4qh8SWPEH+zyK
fnZx3j99jYQLku4FrYNdGg5ufv2vAxWNK4enPmktE0uf0JbHHwes/QfAeVcj1Vn4yQD2+//7v7/k
ZXS//f7npA5KtF8PWDoS5F0isNktuWYQ/B4v4aHvwpXhlEf0Mdyse1RmUTpCE5sma4XIHKiHZt9P
12CC0L11zbwRuh9mxu4dmsJOVqETdsXWwsN57nQPrXQ37eq+Ooo4RtZTK7dF5KrXgngfnQnkyPdA
d+WW7s+HwJmAU9KzEyv3MZQ1XbxksOwQebUB8dGsyWLHP6X7/nk0TfZbAAcJZ4fe6sQ4gfJSu06w
BrzaDE7Z8nXFEaUVQ68E/E/neRuzH02ynBIinPQMopwTvOcxUVaIAGyGFCg1KkBPQ7O3RmO5ArrE
OCPiYfQlvAw51GXgUUARuanauX/KmCldq3QxH4aptTZl7t2PgwhuzBRChV9E0Wdw5LTcJFgfFm8Y
cT810J5Ts92zVCgPU2LDimAuU9WVd2zZkO5cAz7sMowQkXCSRiXemUpldwaWBJQoFibOefK3OSKS
1aBnQS2y3u3U2OYaF4CNTlh1x6FbCMIzFnFlZ7FxlXf4TzKrIcrVSJdNl5rVDXsHhlCNbzCQmqbh
USQ1sxLajesoLJw9VvBiZzWwjti2Lfe11mh6iREyH7AeXT37mrPB3XZTihvDy7r7JQv5ixha7tyh
UhtcO/ODrWdpA0M1Fk+feRB08F9kehhG+CqsbcLnkXi9XZqGhD0mVIA3A4vdm8gpCPS6jPGUnuj5
BQ59jHn+gWlDu4PxSESYngH6jkMtr+eCzAGDL0Crpz+jaQ52i4ZarJuQ9ofPjX1vz1MHGCCtn+JB
pE8+iK93w2UqjeffMW8gso8n39D+9cJkkgXuGbtORLIuclt/E+vZZqinnFLPO3MGnywQGYHCPWwO
PFGye1U1qGNKOd5a+GdOdoOYeFXzVEBnIozCI6BtSOZdC+gFc91gM3xd9ByWMPBdehnNUorIXazn
tdZldNvoKS6T6HRdwsKCMWwPZrnOLfxjJB6O1obNlLfpBE9XZfHENAznQM+HknIom5vWtd6rvPHC
64bpf3yqRf7iJq33wJZ3Hxq+MI4dD7PQ2udAOzISa0GkB1/JEW6SbRTOy+0CkvGuGyy/+IrfJ8Sb
VYKX9vvhyamVvGu/W3NBTjzaYZduA23cpb4PrqbKs7Q8Tjt769it2RVdDL80HNGhvviAre+mYOe7
RRjJduVdlZhlcBCTjYedmIOS615ol7FGDOM4rqLQfFsuRmRTe5Ib5sbeiwkfFK8yrmdxX14szFix
EHonS7DihMNDoq3OpjY9X+zPPqwcEgDYyJH8NjKEWRF4lH7xjBARKyh4s9Is2MlYVf4AWnocQNiu
QnSD9g2Z72z759p5z4RHC1mZs4iAMPTsoEo9KCpxx3zMRKdme4voyPrgzQ1A+tEgiH5FKCNZqaWT
8S2XPKKNLHSfhcOPnXrW5bR/6MSSPWcf37HPQjaJVtAx6SgiUB34GoOyuvW++1nm7+4W9guOCfeO
XWXkKY/lb1y6t2p01Q45Mr8185FZs4MNe+2yMnsEk2edWpe5L1GLLXPXpQimfUo7f4PyDRBgEvC5
R4G/cQjWJEt0kECjhRXvSxxk+ypuszuQtNdLhLtj1QqnItTKiU8hOI9dNfV2TB3ne3yoCNOCz1MO
5JqnrnXlM153DER6fFYZyxMDkGxbBtHGzmTm+gkxHiF2Vgc2R05MWVyjLM/4fqoHf/Tcc+824xv+
VAvdogxOMyOkFcElGEmVHe37ln08XroBBE/RLfPXZm6+8IwibJtNyW5iVrNOxsTEZGs25qdoIR5T
man/BBKru7dtI+ThUObHPPK626r3jV1ugBIdSzP8iujMuZtDsek8NzpydIYHRtjma+YJ2J04U99G
0agKH4hVH/AdqpO3eAv1JANaNggIL6c5/RxbUlw5TTWebZIZsXraK9WbwHp77IQQw3FibdF2Lndu
kKZbzbzr8rJ+WrwKka07DsxGSrhUY+E0q1QATVk6Y1xT9cW3LP0JJGqV5Z/Y3NVsfKWDo5V958T3
p1W3nZUlEnZrgHzuEBFCXFkIdrThJO9dfoBdzZKa8fpkxxyNi/0qWZjxLESK9z6iR74R3iK+jYOF
VQOt8DbD2nBwu0a+4P2otxa8SLy+XbRLk7reAgfOz5k5Nc8I9Zsb5gntHfvO4BoFW7le4hJ6bqwY
7cl4PJNzwtID2tghX8bPyDeT69mO4xfMLuY5DAWKm7RzqQSKBX+nD2WqKqR57ugKemphx79zUk/t
A8tt332vXDedmwGwWvr7Fv4MRtUCDEIRdMF9hmTlJNKs+jIhT1rVqjBB2FTmMTajl7AtXeQ4wJrz
0vNWhjHLbcJu2l+Zwngl0sPcTnHV3KgymE+SsJZ8xdO/2cBkrDco3u10pUT/ZFjsMEFSRR1yGha8
gYF3uRuVC3UZCNwaUdIMsjGyoG+TGosElSxPEfG3QQZkOQ/7HUQiAUmJ824pn5oChcOy8tAT83TD
MA2eZmSW7yHnTv2IRx7ZBlH82Llzndz/Xd//O/W9nsf/JbjkNk6qn0v7f3zBj9Le/MNhpG6alkmu
Fvo6avh/Kvao6wkWY3rhMnT/mQeoUScO1iAoIS7/0KOUH+W9/wf6OpMhHVUnX049/ls5/1flvaC7
+GXoR+6S8C2H2hsDHovt32b+4WREI+B35ziCbAgJyFuyhziHdnnhaMrZ6V4CmS47bFqAfidFeEne
128QxdSTgwvmzYaE8UKx2b1EyrS2P3VKd9+Hjz93H78P/3l1jJOQAFGzwW/5fXQcDH4biimwj+lo
V+8OJO27hgfadekoJslNks/7oDbBoMGytv/FJJ2Nx2/XhkwibBhYYF0GTO5FUfnzPiSM4R+5Q9Ic
wyh8LZoQxQaeiOAmC9pKi8epirFAcFLI2fVOyg6SJ4Gi7rNayuXDGzqWz/Uyyyvc3N02c4d83+ft
kG0B8rv3Hvg3sPAsNwH6Fv01NTCuF7OGP90O4SpVBYApe+yK29iazXpNzrRYmz77NCYi9CzDgFdj
RcFlNCvZU1iOPFSx/GObqRApAbvwq5PXkUuM6HR4iMuuZPdsl8iQeulnu6gJgngdhDFyiMQ2X4y2
NbY+ldtA/gAhEQAgkBm4dXlubVYuRqx3dG0lxwNA8nCdGYtcpfRcdCWQAzDIhFDT8KDDv7DU/Fqm
fuGsjA4YrjOl0Oroi178iVD5VWLmjCJMESs8HY7PBlNmM7aY3N2rwEqQJlgTcFfXah70Yvze7JJE
bNKoMd9yMjbZgHlmC4RcBdtpkG2yG6XCvpDwUXpQoR+RltE0br5a0KY8wraJt1Rh03DEYwprhGaq
f1AJAHZ4vhPpHQkl/w6hT+gTlNIjXFw5LoqZLXBMeSpVizQkiiA2YFVnkYt4yeZtxcd0YEBkGRQ3
LDsnx3n10tnfxo5b3mVlq3Y8VCy2oA6jfrvtwY1FJuYfE/vcru0nKghkTnuEY9FHE1vjjkjFXdCP
44ZPanAk3K14WKx5lIzdhvRqSQkpgRXhvcdeXx8WDKAYxOv+MCctwUE9SzseC+QMuGskPwQSjWA3
99RV4kRdr64CX4TP5BCwd53iCa+S58TfMGSNt6ISysGr5BXf2A1kFdE1DXh8mmvKdYHwEx/C4kjy
gQlA3PDZ+xRHOHvOQ5YMDnUKFoDpE5kHiaqxZeO2XpMi0kR4B4grX/l1n32UKasM5odturdgYnwg
ICMOBmRDgXa9Lmv0H10DSvh9TPK8PgQlWwNymCEHL8MijzmEnPHVxZLF9sGxqvcFF+GAoXFQLZ+K
xiDiPRzSfNMGwCzWbg9ubNsPLQTxigyEGwAY5bwGl9KL7UD7nnyaZTXP2Ke0q9EIS3ZwFaGZ0aYd
4qj+rLM7UA1r0ifbM6dE+TJlELaRzvAo6MvrNp4SMoaR/bx3FQsrvaXiVlf0CSgVswfgNfowRNGE
2SIpb4nU8M7WUDXB2sCdEyJe4mcDvUCXHi4CA6nThXqbZHcvfeJiHyA5nlcPsXE5NJVaDkk11Ygv
nOptIpgHDagzIs6AISz9bYd0x1hBBx++mGk7mDeYFxzzHGCuG9a1VVfvyODgVqLEWnaXoxxUCtcJ
m5jFNNbnHM2Mfjzjv12eQQGBeFgTcrFk3V6FVpgT+WITn/XuDAPyiCsicU3+QVSXpq/mtDvUOhVQ
lvEVp2OewDIynPJ9mHt60LldulPVwlIBusArZqsPYmUa2HLDrmnrfUM29y2qWSgBbpXgj+rwLCMs
gddiX9AtQKQhHV2ALiiygbv4mvOiLsgX84J/KYwWGc50wcJYmhCD0g9YjI1zL2U164TDpuzgyaCg
AC3DxQEzA0YH5Ex1wc+ghgFFEzdQaSrNp4kvqBpfU2tC37Qxdyhrm01d9aWjopNqco8j+iBnLzT7
hoxJMDhGppE4PmI5rEIXVI6lqTm25ueIwcxumCWRwEQZWV7HmrRjIUzDbxQPzldnLF3WfFLEdEvZ
NrUqY1nnwlHXdp5WJ5BG8fVwQfr0DdIN1fi1s/U180de6D+IajyIMTCBiGblFFg0Kci+QIPEBSDk
XmBCSNkBC80XyFB5AQ6JC3yIc5xAjcixSXznwO8K2b38XTj+O4UjU0qXaup/N3084wVKyuT95+Lx
H1/0T7uHRfkBmRoKgZ7/sjr/UTzKP2Ac2PRyngMwBH3CP2fDASYRh6mwaVIz/c6842+T2CvICf7u
BPkPikdqxN8rJL699Dz+Sl6FCYyB//+TOsIfUZxVcyQOvj+XKBvHyieHD7XjUs4N4FIJkir8PJc+
kkjyV+InE5Pz2taKSUQkw1lWsJYDrafEYiXCLU5v/y7WestWKy/Z1SEuZ2x+ZM33SIoZ8zvmHO+m
rLM22RATHz2hiCufLQqgu7qYaItGy2g/nLBEMR7zxMBM4byzWtPraqtz3mXt6imKlun2bmV8y5Sn
njJZFeobA/XAS68SnMrnuPK2LZRcqon0ZAJs8/fuGJaPk7QBNK8iY7DPQ28JsbHiiihI22HyRy87
bsGOUDc1LVbzIgH5DPlCnUWreD5lsf85z0hdO3X96HNZ+EweBGb767QWw3rIXNxdrE2rbehPk7PD
aW6voGN+sYulPEU8dbANL/bGwWTx2qYdc0wR2hsDXCKmAzk98xGf9TCPGZQNZHpf1UV9FxKD5nGW
x/bRVKPxxpISVQ/BUE+x2eFwI20Cl+AyNt5z3SUA1TxXoa5Z2gWJk0pDFFNhoI0p3sIi6rZJJFok
w0EX39Kfvw+1rb0fOU8oO7L9azod8agmqa9yJrgWiNrFY5Ah8GFZiooqQvyH+rd2tMJdXuILtLS/
k5LHsdd3GAlkXeJD8J2RkZofB+gDjLZBqT2VQ3US4HTk+vKvuUh5X8PaZXTWDCV/bo4LvsaRc4a+
Uku6rWDBsOP0BR4YYF/J2hlcYrtGm+deHjP42UQKs4VfZTwuyx5PiRgMRv6tryVoeigIhdbRPpRh
TPaTVw3LXvUBsnUtfK4V+tS93fuMR1rVkYvBdpmfs8A6Y0Vko6xTe7lYbrgoDCXRBfXZgpidxSwv
YGJQFG29COAoTOMQy8yk7ULEW+HSdVi8UPQhnoAh51WudQ5HLaDv+tAEn1yPqCSiKu0/kMExzaLU
oNJU+q9lMoF4Jk9TlBuVQcDKyPRMS8ttDLXhSrn6h/eXnlECchOuYDvpdmppKGYuEn+lYgaYS0ej
50aDsbYN5MhkF1rmHdEQYHD1d3S9AYnLaOCaQO/IvdmMFteXZMvweWozxHXSdphG25M1Lvu2FfY7
a17kIAy8qpNrtvVbYwkm340DII+BpmPfXwwImWzi6ojMrO00TQwDR2Npm1IkIXXs54I5CFo598Xu
09l4vrxK8FJDdMhnaGlrVmq8WKd2ucsMpmznoIX6DAe5YwLWubosyjRA+lM/ZVW2q3L9lqKl0tck
nc3u3ENLP6FnqU5zW/H7YNZCnO9uGaKZkj2+XG6IoGiSvTflnFAe6+eDXZhi3mnN4J8LpDcXIrSh
7ylhwe+LHMMv9tUA4+PkiUIN67jOFMqYrJ82fWAth25xpwfGPupuTGecWNxpkhC2QfjcpyUFc2AH
9XXvD+uqdmh3HMtoxlVnoTAaCObFmtN23plONjylwRw882a68UZKTzyk8Qz+IW+7+g2jXBfu6BTU
p5G7eJ9OfrFbpLDW5hhpSW/ffU0x0DJM5aHznAe5+uS7BlwSq+XGttqp5YfhAly7pm3w0xVZJVdL
5aAA7ambJX7dErsvl2xcDipwvMMESutrU6e4lgSph3JrM3TgcOgyiivMskdZ6us7qzh8bsH6XLsD
Y1G+YTHdsvu3t1jgLRrQXk4gERkBMmqz66NUJEVVuR+jgOCJcV+KunwArKNzZDIqp5WXxRZsUE2q
n9r5m+0V8ips++SQjr74yB1vefYjco13CDnS66Z1k2+yUdMjOOf5iEYOK3yah+sqMZ4QrrXPOATJ
zG2yvgLoid9nFuzIUBzk10KRk5aT9Lsz/WImHM9cvmEagKou2befyHeiQh1B/NirYgnl2wxn49TT
CyNPRgp6HJY2uykYgkA8n0hNCxUL/3USLt61EzXn1sWejO88treL3zKYVXODY6tX/pmtxANeAqh4
yNtkS+7JCN0sZ5/U3C+2jI8EvO17PfxfkMwTfJsRPDiUhE4ZQ3hXji2nyeyRJ2/Uw4Moy1cZwaxd
90G3RPtxSOR1nZWm9RTWsnqmQ28/saS5i52xQRFLuThFnXgIhfA+lUBBV/mA7fO2Add0SJjfb5HF
m6+RNcGoC/3HhY3py9DN1r5STsXwf4Iow+ejpukbW7p5/NEHVQOZGWrrruuiChtjHTvb3IxNfFEL
GaowJsz7Lq5AMFrktuVpK1aEU7VQxugG6i2ThRLOdhhPJNypIl8LG54GQZvDwOKsyXM6PgEPZJTk
VvjK7B8xZfpvCdAD0K9g3W+H1B4wBhn1cSQbCiSbTD8rHu+nCZD2ubfMz1PrNzc1WwWAdJOqXTgi
YX/duUu6GVFMfZoDA46NSsV9Jtz+T/rx9vMcRFXzzoQ/H+9Bz4cIaKHWHyMyJnHztK8wQcP7+P+z
dybLcSPZtv0ipDl6YPgCiJbBniJFTWCkKKJxNI7G0X39XZFZdZ9SVZV1a16DNFNKJCMYANyPn7P3
2pmZ4DiX2LMCcz6Pg2lHsBs2zDu6k+Zodtt1A9NVy04XxO7Vj5KMuXO75jjx3cW6R1Y/vjIyTeK0
yry7UIUuKpIphfNRgx4Hpe+rG8ZapKgnrVXHmRbGPWd+N/YdPW35uBj5Od58UsTzfMv14ERuo74A
phEngqeeB7bELaJ0EJuFeDWB+BdT0Z+NxXW+TlMKrteXC4mhSW8iD8gyUrmd9NaGQXKt/Y6Z6ATc
zbegtgiTFpffqNk5TxnsuhH0V2RlDmepVNE0Z/MzsItyq4g8O1dT0Bys0nxJCofkhtKrNp3VOOTt
DDL25hLephq5Dyxm1RnNdXaKENhw6rRw4j228F1IyC3eFUvZ90HqeHi1uuGx6RzNRl+PDb9PNhDv
C3EHqyUzfOlulE6/eKI1r+rOyFHDz+jv68WlSVNVj3nR4OovKD92ZE/l8WyVRb9V4nISHzxGMsS/
ZXfVZXorbbE8CeRZV0tvX9psfOPopUyMXX/ENYOwKx6q8N5mZrhXhIfyv5ajruxqbTGbMOWOIJVO
WyKbGNlkU2OeNGf3+zwHadcl3pEuD+YLmS5fsLomxGRUEGJ09pXWTBIxaAkoKOYx/TKSGbrx+3lg
x+3tk6eq+TCLFO8hXFfG8x7XgR7NxBSyEuEaBb4GKbrIjN6wVw2SJHjyRh3UrdgoM0CarV+VezU5
wbMK+cVHNXePSdH4hHe0SbFlO5wOARbruIXatQmSZCM4tqJrJbligzfBidclpT/gMB/F2r3oK4R3
zQ4l8Gzv+J6Z0FpCMsA2uuNH0WrvE2zZtM2lRyBbFg7ldyRtuAy7MNmWl9JKVT2isRHSxkrEBeSk
qvC2udESs8HwMQp0oK8nZYKvwaoS0QVBeIHg/Aql6XhDv1TZX9jf5PVQl8yiooq0zrtiIEq2l27z
oKs59R7KEN9d5BqgUEZwvtAwJuddmpZId6FXw2IexSV11jMlfu/5MR3L+VzLvt8u+sJxLvogue8p
A67pLcN5rhc7/Qr+u4b+bAOCTiBCpxc09JpMhdpU8KJbqZezC3jkpq0zZG4hcIZYN64+ga8ermYU
6fvgdwC1O/RP2VSd4NJeqWCd4za0WijcDRGrrJb7cWi7kzm6yb5Lg2cKtQmcG1FwfufcF+OFgu2O
UhLnMFdpeeqzdTJ3ebiudJydC0GbjARo2pXlrQ9gpdX7LCto2yx55Ugfryo3NmoA9A7oAqTujOr7
cpELkJW73hrZ2qEhULmr34NBPSm91AgMuj/kBgAubOOYzN4eQqP/0KBLANCBQqH+Xa1g1+JtmEJF
BCyFHJjdVh+xP9BRWYtF0rQuMv8BGjP2uByjXNhNm07WyV1z8dCRnrfpECS7anpZLw47x+6C1L9L
LdXesfsdhz/ceD+d5P/J4OIXVSoDHzrXdogdH4Grgy70zwdjQJ+IVlLqWr/rnONkcxJ188x6Whd8
/yGMo3/j3XB/neMQHQXGwbUQkAlGye4vIntgoQsq/L451EhNzkNG6Q6FFV2CMaAXsBr9PSuF49yk
Y6DtY9fhtaEpCv2kui7cAi/o77J1D/pgd4vCFQ6C4WHA7RAAP48ZBlloNBSADhAhyrbK6z9gbNoh
B3pnWB8t7wJHYLjdHXKN13VQhfvWuOM0PPYMxfrdOpiY4aLaY/7+beU8QTB8MHNgSxOM7DkwUhTx
rBhPcGLw4QK4+uCWqT+Ddawf7TCloh/anq/HpaFeBW7j+QzPxjcua6dAoQui6n41et3vQnp89L5T
WAgLX9jRSVRYWbvM9OZtbwY48C9n4d9dvn990S/djj8J6BnxeQ6dGqTRONF+FdBLKuTE60WDV+Ry
XsYzyNlAm/AK/uCo/Emk91djsfDyQjjvKQMcnDq/3l1BxwmuLXmhMsPhTHOiqrZD3XJ9ePYufugL
eyPFzgFEi13233hifh3KhSQJQOSE1Olc1NcX6eHPTR9lLJial7nBz6GsJ28ihC/HOUD9WHYXkD+v
6g0+hwBjIu3y30zlTOalv3zIdF0ZqyE9v3hcfv3dp8I1EvKZmgMdZX46Znp0OL5soSsUPcdmeKH8
8qOzNFdDejEbiK7WHPzq1C8PqTObT/9tb/5f2pu0F+kG/uvu5v8r397fqj81N//4lr8Pxp3fABmy
OILGCS7cGm6jv/c2g98c1FIcTRH0/zHi/l+UjUtQnu8ibcVR5GF/xsTy98G4+M1i+QMc4HkXw1H4
HxkL/uFZdj00gLwL+m0Yv35VvRL0w3HPdowDoZlMOIjpWg86dPo/7p5/+ST/w7LNy6BHvWBvbUFH
9pd9YjX7jvnaaHD8p9Mkm2qJbS2C2wosZPVvHp1/2JNYM0zTthE0kKDyuz3j5+eWa1H0IQCbw2I2
4a3wuvHa49R4clbiRpVXUV7+dMH/ySZIZ+XXh/XiQwNfDZMoIB1VXB7mn/rDs+zd1vS75IBVFbJ2
0jbDuek0J7vGoE8ZBeHFQRV4toUDPR3pHhDOuuy9ZiKfunVTHbkjCIONnjFWKRb2Q8gCw2Ap7MR7
PefduUXLs2+TNNxPVBj7ylss+NJzDZbSrO7ptob70uiGL+bg1adw7NTOSKr8JlmGHOVV4daxndbZ
fmlFdcSutWzboa/uLcNZf7CRrM+ZdLpnX6XXQi/5dvLLmtNpyTgQ5te147A+RVlh63ur19Xnaq/N
LXbA4oslGHGhFit3bkvmOXSGMaKCnw6iAbDarq21DxAWbrp2mbZMwhmlDXZPa2hobjriyqCnS/uN
bAzjUJI0B0MNYECLGZ96aw4TbK2QBb73LPxnb61mQuhWUuhFO+Hb7PBMi96Csg65Y5LxnMGhpfRf
KPj614vYYunPWa1A/qMlrqMp4T6PRNaALxN2Vb/rzlevBZnRL1BhrIcwFSgFYL+FH1AlyJYyQ/i4
1IFLQzRBkc+7bgxAE4rAzt4lhjncI3ggbznrBirynLQ5+3rSV4uup2eyn8jIS/IutqySe69YU7RR
NP9uc5uzwZyLKJnpYmdtyEkXzORr5TfjruGoju3fI/lwbrzqo6uqbI/Y4PvCJhSnoK+u0jDQEKdW
N6s4Ijffszopr1uAPS8oaYx7ukzrGewT+l3CBeXRQ9hpXLrfCSTVxnh0AMsdSZhzDuNU91t7yeVZ
FKn+SHtvoMK/ZBusKUxZOlE56SV8pvQZvO/tUEYTiKqb+tLKplv7IRgSbjzpMHofCAqT6ZewJzu5
JVR2byiYFqtRzVE/T2CmLATaYQKZ2FfDFV0mTkLzkC6RJ4LiDZxXwhf73+xE23FGUO529r32IZlK
6+xl/Z07TxND9sB3uLV5embXGq9t6VhYqscfc+UbO7czhmtp1ev7gL4ZsLFy3xW0lVu0o1Ys12F4
aN3BoPUdPBAqkW+1u341dGffWGtmbelL9DeGv0LQCxn013WoCS8Ixx3Al3uoPy++nTTWIZfBNHJ8
REu0fK+9HEhzAk+1gZ8jZ7K7lkAxfVz7ghNXWklAr5ZeZLSULVHrAeXefCxDkS5VlCHzEJvEMNL1
WfYTvb/NbOl+ApAEZj/W+AGLJ+dvajeGxcE4PfkESpAH2fspfQP0qAz1ZQ6jG6LPJcS3JjlvXD3/
62w4abDzF2m5xyqYeuLikHUGu55D6iXYpBq8XSqnNX0YpctX2iof0xuvRReABhwd+V3qGSlCU+W1
fXYV4spv8k2fTO6rpbILiFnU9D22E80s67nQk+Hu2ksP9MO/QJ82GWW5cSInL9XdI96ouiK7Mezl
q+Eq+RiOVb7vxOWU31S+exgF1GEfDTLwZttKOIThpDq580iyMFrvCYYsDvy9O9j2abISgoXn2T1Y
lSH8zSyXfImBnjF1yBq6q8Bg+Gs/8ZLHZdET58H6oneBlboDBGIfm3LmdbVTw53QANVUL+pTPoN1
GSoNSQT1U8LDHtC+bh2H2s4ffQLsaZITjJMziFLhQFKDCOaNwQyGK5CE3+aOP7VoWx/XXuADcGtD
q3gcp+p+th31A793cOaN5OkOT1NzpQiJWWPtEYe3xeDVHANRhrelm3tvJc12cuPL0dwlvV/dG5P0
Je1OBmORAVQ148MYqk8r6MpnWwzzXSkLb42DtWoeaYZRKPaUEYBmCHnUPLdl/N8q8P9SBdpY4tn0
/3UZ+PRj/rOd9G/f8bcqMLR/cwUC5NC8IPt926EO+1sViLvpNzZ+GhPMvbEdXWqj/w80dGD7Wz5z
WlZk66cq0HJ/C2ym35xNROBf6P//kTySreDPJYxJ3hznLAIKGKhzOP09XO2nEkYMhjG2DbrgCT3X
y2jQgcTE8D2g5XezYpneZgaRQnPVyAd/Cq4xqyNWGov2UbGpAJzoT3rxAHAHFw14o43jkhBpTtBT
kd1hyjDetA/BP/Qa0R6cgFioDVrItL+roZ7Y947DWkoMWl2aPoT/LrBuQuq15ksPgUYX5KOtjb0n
vFep60B1AIYiAZ1uZt8Jx6FifJzIgkysNSX3aqOmrmu/lAGIJAzudGzME7GknrVpLXi6Wz8TTr/L
SsdSp8FBhgyih+446/GMtQsyWFXgHfKbxXp26NxhK1kbkypucBjM79EvL+5R543LrsX64xdPLF6G
HuG0yLFl/3KbN07EwUfqFcwFIeQBIdh21B0j9QyEEvGI9JDtfOAt9Hs5N9YVxwBQq9oLMRQUDAuj
aUBdtRvR0Y3btUFyF4OfPVQpp1xqxAFYfW0Ph8KYg+2Ehfl1GV3gwjb0hbzPH1MEZlwsXVzT/24O
JAE/Fw1zpGKYKGuqkHTpKWWc3dJ4e8nnHMPEMuZHP5ivG6e7yiatX/oUXr8u+zub7iRe/THkuJl6
34c5oe+kp1fYOD2ErzCSs31MZ/k8jwRdL6SonoLAeU8JMt3aidSP+E5B81IN7GkWwfNiLkOHftr3
fubvAipgnHkP45o/e6X1CTl0uFr7BqeKTG8wvfhRpYfXpupPRLXUBzkgSgNaQD5PZW36RXlXSgkT
UNV6l6UVIx9LPiumnDGtuWbLCPSHl9fedeWtyd0UNt4GSa+BDYnOfE8OtKRhuXdGhzVzxcBU2B4r
93iJLoK64YCdPcNq7q6DYbK2Pv2Qo9/k+a6eV3ejDZjha98G77m2xn01uvk7GOn5NHfLslWtazyk
imFYXaQ/UAs2t6zdj+6Qg1qvlnIPvwpRfK7yQy0vEM6cbRzFHh6Q2tW7gebLkXUh23WdFe7SymVK
kRnhfvSmH40LJYhdtokT1o6NTDUD4WTO3xssgdHoMtSDwcHsVlQ9JhkmFn0NrN8lFmvjCtDecE4Y
A1vzk+nWguAe+QwT8kg284SPRLUbSqUXd6FktKlrTlnroulTTv5pa7f7plc/Kkxc05J4Q3T+LVnV
ehHyTMKyvvK8gSdeMzyKwWcZnwTWkT48Am51yUemgI67YlwBXVeEFVhS6AeSuyb/sXSkuiM2vqo3
bdLllyxcj1S2PNgmGCL7yCx1geIf/8MgTMZ2zCasU63TDjWEPfBq3FggSJJp+K7LlplyMo53pEeZ
0ThyW6ThWFJDzvPy0YLDBoDlO8sJiR4wqAEXPfNDbq05MhZPzFHLu70IjKfh02zbKd+kU6J23qx1
9rlwvORZm8IWIYJo1XRjBW7/2uM7whadIRMh1KESV1kdVnvCrVSUtQYTHqvhN5PT0V8Kbw8DkVVi
hlfeiNTYuvaokYOsnC5Ua2/RspR7kvVyJmTr1xnh/bOfq/mmLIw3HqkXa83Fpi5lQz7gcBqM1rkp
hCVjJCPFVW3kH0kfdHFuqfy56grm8oi482vc5IyPqHPseCWr/a6tki9taclgA/AoPCunbE5mOOzA
3Y5npqLqgTaE8Sid3n+zKjePUxm2F98UFaBOMx7jabasbQJTcLeUi7j2kqXZDsnQx+kwDDclA8wt
PwdBtiEWLJ88tSgIPShhKKES9BBb2nuEkpcjGceoWfOlZ4wuMqrqYb3sJSusJ8Yo95O9vKKJcQ/O
WIXfO6u/97GITJteotO2g+GrtxQVgmthbC17PDqlGVDf0SPAe6aGz6RxcBkZg8HZzM04X2kzrsUK
hbOZOWSnQbpLCGLaQIe/yadA3q6GGK+XHFB1vWg/zmsobnNf8Gj5loZybpG7HjrzRkxWEGFcIsjA
7PaLkXaswcN1qFm1VpsU69AKuROBgR0HiR3Jmzr3khH3oIMV2BRqnG3j4PfkdwsP7TzvjaUFJ0gm
SYReGYuvFzJdUIwjBWLgSJuGEWNaAk5WNTBcw8Dqn8K8CGOU7ktMPFoY90N7DA3GVp2hPufW/1Ll
frNdadRzWFYwYBdmXobjkNRdz8QxM+45GbL9AN9zXQ6JvjIZNJJJAEEHWHx9a1GZnFG6N9taLMVu
ygdxXF3XOxh0rzatYlIx1jVTpxTzMXKfBV8uJyELwcSt23rfVkz/WCdBImRy+GY1Ul65ihmZiZBu
g5hr2ailMM/cA/2+zx0O4FJ+IjcNd7Nav9HZRKO8hqxlxeIm10kDpQmNAUs/1M53orGAKpRDd5dI
K4my0exJ4ghGNndLYYJM0bq6nwwEfzhDXu5Kl4JhnJ2XiqNOVMm+fS4DftTaOaCXGep/dtqxGF4V
MnZYRBkjTtkd5OXiPrQadRSBtZ5HOfAx+PKbrhIRs5g2rNr5+BJAz4mcwX5kYllHYwrpjGMb67qX
l++I8S0MA0tz1E7l7YrRX6I6NGrOZGt1tkxr2g7L6kSjvbz3GYegEcDHZkIStpmAFW5F2AbPvbDW
O2n3pF9cbLEeeeg0jPjAFG9/HGTxymMvh+thqoOn1nf5Xoayj9gsjl45T5FRhum9JiThDo568UpW
/SM9xol5V3rjWE1/sNEuEoSdFWqL0pYPOssz5wtJf8SxwJNAVhtsnTXxLPxmPrN55ntLvLb4M3Ko
mwQ8NhYpEnPtxrRM5MZSZnM7Etd0EOvsH/zZDb5Nsoe1L4AHqmS4XYVtFFti+cZDoQb71q28kdCk
Yq5ZWRUTXDdb0I6MITZr1+WOENVDG4TuA3y0XkSsmgYlhqWID3X68rPv7AB/YV8w7V19Qd9pQc6/
J8XH5ZGpkcwfuj5ckSDiwomX1H5U+XIR44kzAR3F154grvc6bU/lBIIuLlBWRm1qfxBv4T5y3Le+
m2mBSGgFK8QpMdfzUQFwaje5zApNW2KZv4syKGPV6P5xnTosNSye14CYyz3YxDvaKlcJom4/HtkO
5oNprAW3szf6H0nq0xWwev82HNz8xVWdc23q3CXccCq3bm4r2JZqRV7JPHrbDHbzQHxQl0cgRfob
GNA0XERCZBfGCQ0KsAuGKmYuudzW8Dj2qdkVhP5Mw45GtLVVvC/co56xZyqWVPvWL/MXVjP5whan
v5bTLB5x9ycHAS7vKNyJijdpvVNbj6iBcqPnlLx4U/mcWrSMr0a4H5twzYCMgmZuED4g8SaSLzwh
BhyjrKITtZmdWsXemIrtKvrufljn4UUEq/5gZDkegr4Jr8gVHG7Jiui+NLaLtNTvEf7FduvFsrro
KKmu1mc0DRXzWdftpyd6NFbI9N/RQG5CZUOoKtUybvOC5+GKvjwTowAR3ZcpIQn6awoleI3HYGZn
DbQT8iB2gF8gW6FPdKTj4ZuVGQFDE0hJMJaPJQJfHLBQy69L+rCvwAHqHeyEyqHrMJdH0jdEjGmF
5C8HIniAGJZmkUjm5B7LKkHvFcsrMQePU0Vt3EM8fa8rhuBG5hc7b1jTq66mJC3rsR2ATIzVk5lN
NACEb+2RrMlz0TDbXYg2iqHEl5Ey1hLRX6fc3WTW033puF0Xuys5GsWYS1Dvpj5X9ao3jlXUB+3P
6R1qkGR5CPyia27hvsyEMGJhaz2J9MGzKBYQH11wuxtNdIvqPyg38wDFiPTbyXkEXulJaMF6aQLw
PIcizKoQQjnt/KtypqHq9YW5hRtUd7HdZ6yjc1DOlE6efRgyz325ZOrqeJ1S2M2d5Fl8Z0iQxAJD
cXrOxxGqC7dwV2zxCEE0svRI9ChwVlafoWtQBxnqoPvQfJhb0LIVRpj96iL5GweyWdqpU8eOezLW
g52fGcfmUWJp/7PqGue7IEBnZfiOL2k/V+qpl/QgX020UlGF/QX+KCq6oEfGGHt9EPyA0ZsePF1R
gpsDmapt3vnPazGJbe6xOm9DGOs7pIjrm6CwvpowxJOHVd40PnEsDT/2tELLv1cM7L5ms0NYJsK+
00oWTmRVjordzMR2ZWaVvU1lD3CIzJ5ItBILisT11nVFc+M4LZAD3uOXnipyO8xziMrcLBAVmJfi
vKU5anXDVpf+0VA12SIc3B+GNA93nRTWm+vMzgE+sNokkpWphIEO463J9nmKMq5rCBWwc/JMNrLP
pndkHuO+tJxbe87CD1F3t5ec2U03CGJSLGs5tCBgKaV0ekZpQNcLgMq05b5pd4hh3G274EcEWoT/
3CxyWoJJRYuyZBtPZkN+66npNxfE8MHIEzummzWhZvLqYIO7so8Q6y4YdGx71yQOHt/QN24He11I
YMkOepbl9QyVENtGbRPmi5rykm+V/VDKc66TJM9ZaFvymBpMbBJ+0awRbyzMiqO1Q1eNNndk05mW
+2wQ4Q3MI2wnNSRRSQt8CwGUBZM48lMuzLsgIPeZZFI4Rij333q/LuK6If6Xwq4NbqTRdmDgwLmY
JflURRnar79zAHDWMaxnpFS9Gqp/bW0fBgW4AIf0dQHSfPwgAK4n0ESsx4XECD4/TaA3kV56MxOD
EC3Spvvgp/gs1/IN/0O2HblaG6uev0Kvv8rSIF7WFnNZ+ZW28uV+06LZ6oGMhc1s21sPANmmzMPk
VOTo/mU/J8hphIegbzGh5tb0pbcdknPNULg9NxAluFt6f28KSYpSh/Oc9Bh5R/9BiFg7sw62I15T
8mSotwsBbKO9tH9mRiJHNDlMB+gyH9IiED+mmiNaMRTjoXIGHU9Gizhv8OkIqO77kM3DySfYiIGJ
hKDc0I/MFnUM6CqzARvyhPlvhJySpaC423fOa5RihLdh61mL6lhrNcooHfvlZRzwjdHvubYBST5T
Sj2hdqI32w3+VebZYHPmlcKxybCYri0WM210cT3qb6HZXk/mQp5qYT3XBkseBltnh5A+iCY4ay/Z
bFYbXP91jBpgBPqQuE9rgyzOXaV1VS/ZOTdqZB5+f0Dq9th55qfNSrqbSI7H0K6wCTbWKyiD8miP
tfNBJncXi7Sz8aFVzzOO6E+lKmPdpXXgDUw/JorvWdFoX73qIVgG5kn0rc14UEHybRRaMlsZR1Bo
4TI9wN1eUeEiKaPtNEzTzu2dJaf4r0zOOLO7l9oOH2oWrGGjbAIT+fUSH21SRwOeJ6HaekJ2Jwu5
1rTmGEaXNIm5VMq/loWrbkfPobA2JVEP1ipzcwNNuwSyHJRmv9UiUzcW4fVH/sA/yTr4tFLrwSka
Fg9ozycsyfK0uGyuOEy/J1IBDpKGhFvqaYd4YcCGbjmf1pwWtiHM544tCcsX2YDauvQCVZ1GS6jp
15veeHkmqPJy091bLpVw2lssCd7cjdOhaPTBH9tvabCeZm74CHiJOMrUuE7CnlqnJCm7aP2TMsdh
B6HS3/rSK0/Kpf3XIpuJUKa1EZWpFSVOe+7S8Z5skA9B9F2sk8Xdomm+bx1VxzRm/GPtMNfxjSHb
c3ahgUgw0e1kOS85cG+CpwwVT6ioo7S0630mVAohmdzwGepn3Lm6P9ZDKuhcIKAWEgzzlIT32kDF
UiRTHmXN8k2mJp2zYbF3Pv6eTTHY7wkmkMcpcC9Cz2XqokI30w+398dH1j7yDz0XE6ho9alraUYJ
s0B+ahCK0QUGfZY8t7adkPKANu/aGco+Slbb0bGVT6HGeGFW/qYQmTxheI3McG2gfi/qrTeb5tXF
gV/F+OPW79LKwBWZizTeGD52t74ojUPBhkfyme/PIJiL7uwzd4sQLhQEO+fpqWPYtLWrZXmnzuLR
SlX1lhdmcNvgjbleh0x/N3LvM+3MBSx+ZvSnljb0/To7qDZzn+GgysUElcjVdxbS2PWmm4OGuBq/
avZ0QSv4UQO0iXUNvR0EPmDZnsznWFk5ltV8JUMxV1bGeSExbkilc8fIZTM45Mn4tKTuFyoE95HB
eYMTfBkOPAfL1ut6k8NV8DwFAOcwc1uPKdkSUZ/Zt4HZJ2/VTIIFdPAgAjwLcKnkkG5cTRZFzRk8
Sb9ph5H0dCcc5l3qEV4JC9DTwPhZfxAFCVXs02SaL02iEjY4vTBqmsozmUSteNbJqlUQt72me+6U
0161bRCQy9L4ocDhSo9vIRgkWlgXXr1mDu2biRCtp5Ef4MVBq9cXLWFg8BgnNI1oUIM4qZf+2tZK
nxl/d8QvqGnYT22dn1elFFkTNHhQveqUimlBnmxaxGWyzV8qIVaZV5jV/jenyxirS10MB8a3zaY1
5paiNcBOgxMMgS4irfnR1Wqg+SSkgs68iIArYeCgsHpo3lla4DxPk3SO6aktD4scZxldKIjbFag8
uRI9B2+S2Ii8n0XFkMxWnxPl9ZYRwf1iUNavvSdOSnpoo5We9oQ0tPdzOlovRUEFjkmXBXvtXPOu
bxu45GU7Bg+927GfspY1d+VqjC8G6t2TnbX0ZS6BSNfdYgwvUhniRlTTsrdUgLtCj71937sBQkoI
SEitzSS8IsfNegfGK09DH4yPlmXTDGUwy1Pa1Cyrm8oNasxayJ7j3O0hXIHFZMfSsG7wc3VhWtzQ
4R/YT8LOLq8KMhPd3eBNLle6Qr8+kJtGYk9/hx4AvQ0AE2tr04Z6IoE8PaH7lhHZsstnqSrzNTF7
CrXVA65Cp6O7ycKQwM60yNsX7blIiA123bRx2My4pWIOOzlehL7YK2MKYIV31VWXzEAcJzFsFYiY
s8L8QDaeb4pzszbTFwz7zO4xnVcx4AMnQkWesJwMBFDKVt2QIRIcqsxMt/24qj2jZCfCk8hdYnTT
cB2Ulf2V7i1BDTi3nwT13blr2mmHONw+0M706dIYhK5kxYgGJgW0zywjQuVYXesh/G6MJtwss0oO
XkZanbGs5nU48mhg4c+2ecu8NjODu3r25uO0uOPJY0SP5oCxJqYobO5UjBH95g4Rb6ivcUjLM4zr
dyLXze2YEHNbBMsb4/Ysshw8W2Sv01Y0E9RHbbc8G7mNR6gzsy2cUntrcKPvs1H10NIX60gYDz2b
RtaLRaON7Ex7NmPPZLw8uA21rFhRnpQOEXxDth6WbvZAE5i9vsPERh/YJGMorhEqlA+zm8Fsy9hs
ChcrFv2sUZ4Nv40nl/ENPVbE90uT7UwZrGTarzeuXPl7gYLanpfbCdryxhrlMwxQjCss1uCktrlj
rzGdkrewRogYpgw8pilLY4JURFz7RrOzTOkcJgfMZlo8rAG+9AY/bRRqgaEuXW/tLMf+VLQvyIeL
OwxwMPOsA4XVsB9XZ/xmzIxBLNv4agvIEWKlQr4E3+wVDpTNHOi3Chzp/aSBmzZWuWxEE7C1Y08i
hKQ0bpENL1EirOzYYq05O6Px4Ri+vm6sutt0rP+bnDEYjZ7Q+QooQqNLwAui1Hzsyva/3uw/0Jv/
DoMsLkTifz21RrzYy1+0i5fv+NvUmnk0fB6LRwZwmUDdzWj6j6k1295vNH5NZtousN7QC/93aO2b
v9lsBALPNsBq92dkp8s/MQbnX23bd1Ac/kfIzgtS6CeJ7OXtmHhSEboCWXZQXf0i0A38cakqLZwf
mVhV8YkEKrEFTwGOwSEeBjAhz0WJDXfXLzYJGn2/uO73OSlVfWac2xBtogwHo6iEA8ljWYeJSDJO
pmC6vnSiMgp0RI7yVqImoPGPBt3ZsXXGyC71wgwlL3Rv3cKoUT6nU8B805ds0OjDSzRlLNnOEuYW
2n0t3GAPyTNvEXWhAAu7iP4aRMtdPRaXljwni4R646cL+U9EiSaX7U+fToho+VKe85/LuP/XT4cG
jNkM/er+UP1ElDOHQj8r5QbpFYq+MMW/aESzCf/ks/W6fHlyfMawHe4kZHEdhQrxGF/++i1Z//CW
fD8EA+Vg5MecH/4DiB47ZtX0XfqBVtyV1wwUU3laHd32wP8ML5/kBspvZhYwaFSgyWybFe6JQoA9
emvoZbbI+zRJHSc0aL3ItmuSrvSWyplLsR2YGSFk7LzEmLfeKlvvZiUIhi+rELRiVmJr1Mws/vqX
+rOA1vEFHzJ5kAh1XbQdPAtchp90E0km55ww5fqHmBgdPrp4DJuHChj+evfXL8QT9fP15IXANIEi
R6sa8OEFlw/3pxfiNNeGK1mBH0QQWKa9VWUiHbGxBE/4bPuFcwu8w7Uz+rJuSeS7IkZ2fEAgRgzD
X7+TP6tdL78ypg+LVR/rBxOoC/3h53diYssT4Vx4HyNTRu9/2DuzHjuRbk3/lVbf8zUQEIDU3VLv
MefBTqfTvkHptM0MAQTjr+8nnK6vytun0+fct1RSKZ3DhiCIWLHWu573xqeAowkmK4vC4QUyQtJz
fxjkXyW95hNZTDwHoC2rEarek0Em1C8Lemrcr7OTUCT65qIQTTntK7hJmKe15rbLReLFsn/7Vn97
umAkQtYwNNp2wPCfDLrlJFbQlIF4KYe2awgbFgUemGo2zkXTH27yREVs7pJGGhcZMO0trKj2yYfl
TeMUlJCrrz1pXbCpJHXqD6WrWTi2Gsxwom7naI3t6qrJulrae39Mi/Ux7wOlxKbCI47cD8w8uuzy
XCJCoiBmkJXFmHThcjZMnld1Z//VAWLiS/MfRW52ihNht8AEtYvyon+ZbShmK6msMhzx8LKw4P3D
+Pw2CYCU+RGeLcwE25GnCxoeqwgWXLt+wT+544Y7Kyry76OzWP5Tg08YQVmMRET/0Wrk90kQcYNI
nG3H9VzndNmKLceeVedbX1bfctx1C6okw2wkCFXa2dC1OPuUnLy9Inhe0pKuf6LLrovUtrJmd3zI
KipB9SYNwTN+AfdsDIFq6S6X+Ld5fbh7+4EwPU8WCi4Q2wIzW6n/As8+mUZ+MmH3MXTNlzTMXF5F
YmC93vWkUng+64L8dDxG4CfkjSXijEnd157HZlBL8vBkbwsvWV54llX+nS4fRobtzyuIu0cHz7Lv
rwuwFytWF38eEvnUA0mKYXFVdPlrzDB1z9OpaeFlG66hBvNEgNmbJdri3MQHustchvdxqvT8aV1M
CLEhg0fxEi4f6Oh2g/uhbPOD67WcQDYtICqj3Pfy6pucBodElSAjuN7xFkb+U52h+3jsOFlwjY7K
I7rzHPCrT0TwKudoSevs+rhqEYwPY9fK8V2f8y/TBiQnL/ImTTlkNwBOZqxDNxVhcbFsc6EsFhVk
1FhrkqjH6z45LDBma38D9tnlJ6VDThtesgz6SoIonVN9r0lbsJktLdkgve3p1kyWfZ5EfLRFLoYf
RzZvPs1KUC7dCNxI209tmIH+j72xza5Lrw6X4+T0c32JbGQZLoZ5mJlLc0gz0LKD5uosl7S/p2yW
dqzNntmGMeBlzuyt7jmxUGYjE/TzBvyc08m0ASUXGa4ZSRIG1Ldrpl8/J2bBLKvAtqp928eS/2FQ
slT5tlekev76G61qLaRcWUxr35Yp15DZEOnqMwaDyEhr080OH/YC3hj3hO2PGVUozxMj54dq4Aem
SZN9onFqoEXRSXHaw53BCojaFhVLhkUtQcvtsd6a6dLgsp5/F0VTM2kAZOfVO7R8TRAcKBaY6aIg
JfNO4UobMWsSFwXTshWgHfkttAZxcNCJLkJxYXlzBha3mpGvbZsZp3ZaJFmDnfh9WNqSMQFMHpbT
OTKTkSMixCwTu+XOLPgeRmOluYk8UnK+bkU81skeuzTz3AN3ZBXYdytFaAqybmzmbydaj68QT7di
vIh62szzXbM0Hq/CkAtwWzx5HbCF0NmtuSTkLeaDpiE310KLMu1AIEeorr8sYYs2cCdWiSHTSGON
oY5UWWjitniE5nDTe9TCn+gt5YttJJaAy8o9YIIleLyKERxmIGRo6zmS8pdKQkCsnTSpt+BAicBM
URNajw8qxCjvoXWoypCkzjVrA6HjSpThTRnv+dItq1k8Uo6vz3krOvNKe/SoNLvO9kD0QuYibqzJ
STlifAgQczIKJLRUj9HlbPd5dT2WHl07+7aDZESFhljMzGpSl53eqSJaHf+MyiGMlF1uP0RY80Tj
DjpoYFamtIQHe5A2On9kH0ocdIGlNlYaKZCZXYLB0XrnL8vM9A97dGOU6qiaY2BI20lDUden4Rf4
GUpzwM8yzkV22zhpRlWBWN084TobF0SEiC760cLS1i6zZTN3LQif7Vz2vTVdFgiyucbY6nk2rQe7
HeBS79TcTB3nS9K8h5QSe/VNQyUbgJPEHJfKPQsxy81e0/q5tKQ+UPqQeyJuhwqJi51Oz2KRD36S
YCbNMitfkN5YwKRZbBfuOcpniDfppkvxDqUI18BwD270TDsQkwfpj5mJ5NpajByX2MxLOHk9cygW
GWTLS7I8K99r3XHonJvVFyyVfVszSruq4HnUm9m2nKG96SdAlDk8dlxWxL52PJe9oFmqib8VtbZZ
BQcGn5lrZ0g3xoOtFXl/Yy7e8j0NwJR1qbBH06VDxzgTKYU7wPKkvFkyfhRUWR1GRpF3gfxjz4Qa
206gieHpt4t/GS4JMz0s+5ULT2fYU3LrOdhK08xEEoe9flEBu3wVkxrs96FXmk1W66FlOs4SGz2L
TbmjIkEjRmp5t7O9dPiBsURhwqtaXXNLYdM13QbtqIlWTMZqealCTGivf55DWPXN4ExNK5roSB01
bLG5SvOJzu0hX1cKqyE6210bT3VMkgZZxPsYs8TlkrJdyWo/LlPAFQc52Tkaeqo04MXOh5Vwmjrg
YEbw57Sussl8b/EawcRdSYdw5cC6zHLfY222PjrQuBljEXSm2ZuoN7F5Py2szzTJ2NgPSGOnDrQL
N2PZ3fVR0Wl8ElZnkZ+teiq793Y1lw+R60aknbsOU5YLWVNXO8hmHNQL1s+tddklFaUEKreBwBBe
Ze1nuoXkeijgXJZfPdhTHbQtCgLP0+qU0+0akWPaUI7V9DIIf1IU0fM68rH38QRArgNQL9CEOI7F
8MFlZVfOlSjZVuF9aercLc+oY5Gfw3bN2YXHzkNvSwncRNZrNy3lxguW0o02qrMW/YkW2cF7L0u9
eAA3W68w+t3SXeIGz3ju3zgBxYlGEMtOVsLvKqd13UVZudrdIXZXmjloFCFXLnVxPdm2ow5jFCR0
4RGgrQ8JycaGjU9qqpR0jYQb4WnX2S7ILpFayUT30c5qXKM5B6MAJxObzbPAFXrXNva0XsZRbdtH
Z3JS9wCNxamRcgTlSq0nFr51p2h39D6AyaW8f7RVsKh2HzX2PD/MekYtaPW6tt7B6u/XR10zq9F3
SNl9WIMxQWNZahmAkKRAkqwoDsdAyV00r2VxjDONSflK/hd9awSgyE2pif4QJDtVHtZfU7CY47wj
mb60tPn5YqAMHKgm2Lii97V91HHd+pC7C9uHShtXViFvIiewigKZsSKsTb+lgA402q4G/0232Tk+
OjW5l0ILjAg6l5vJ735G3/YCl8N5h1lAA5NqQhTHtqQqUSn/A+lbpbydiqcuxpjdxtu+AE0a+ERj
MdB0dejmxcSatQXxjQYhMY9mW4lYSHi529CEjx0bOK8D/lRmhat820SYmQWkPj7kuNMn6A5Fr6bw
EoqpRUiKLwpawWta5XJ2GV37ibseF4zkdXwY/MbEKbIvzMkhQHXP1S4ITGmlHNoqk0/AnmouxVFW
AJc+sTS5BmqcPsuk3/dE9mFBT4579FyfKHiyid2sLXVbxVqWh5nZNHCPicnMi6r37f3o1HIVZ5Hn
loREtcs52zrHGNbmRolLoHKhZKo6syBWpcsePdG6S2iCZFMzQKoOzM4ZttPMlXZJGvDZIDODZn0/
ergPltsmjmb+mJ03oNU2PfQhrr+PcrNOFl5Q8iNu7kRcUR2r3umegYqYeDUCubZCFxwwsZ0oGzU4
pOZBfQV3bWRbpOvCxFK1CkzIApLEjJFuaqmd74PVL0W0A402DhhGOjV5A+rcdEqQy7Y7n+FnDV9M
iPQj3SP7yuxSP3cwz2kYR5xKTcZCRpO5ekfEFgOpIK5GzXHJEHt9LwfwGhPLTG6uYOgtRJFnf43E
2vIKbQYlViLSoAYz/NDQ44ZGqwCJG4JkpHjFkGU2ccA7v5pj/6nsHHJPr4+RDdNxHjn+DfohbOOZ
OxZ57fCMhp72L1oeE8zs07t1ym3syMYi8PPiLMVNsZrOPcLR8WFFhs9dOasyyaeuA6KXniu7NkGF
rWmwnTaTu5gzcShbJktFvs6Zt9lkd4HeUW8mSsGmwETzY6O6zj+jrtyP4R0FVLfJrmQc2FwPIiTz
HgjR2dwqZsgEWzh3mVekrYBB36w10BBwcmDECdQwsyc8bOkuxRAthvDtHls3wNkdGOCP3TUdx4RN
k1ozgepWCEUUKAXYhbNRSzMfY+h6RNY2I5B/B9RV8wX/bn6aqKRb76YyDNguHfSP7GFpiiaDhKqk
9ZlgXihzta+vR6GphTyUw9TwULueha+6ErMYk89jOCV0PPu0zwS81S1zodxmyJR5zzyUuTzwsnaj
+hrT7QSbgKTsQ4f6nq4wutuVU7PwbAdrrPisGinv+GAbaCB5EZye8l0EK218lwRR1j2PHawvmiEK
apgsLsvkiStvcnRRoy91mWeV7ZpDYK58Tmy2Q2cMr5EXEV5y8OQ568VfcUKYkEZd0rW/zONxdkVb
PI+pMzMo8Wvk0yf2SKzRN2HH3WYzrSzw0l5PxOFaRwQGc5LYnL5Qmwq+SjizdHvaiKz5hVYAells
C4+nrUhVynFkTLukx6RFKjE8IBQSwAqtCXfgO1ojzaE7kJSYSYnMtE5RhgIFyD8mCoz5Q9zHCU9N
VyR0m90cWmuE6x09IsQokd/QfkoQwhqwOi1n3vM2UHgDm/MD00n6fDypvXg1S6ViTZZnKvBn+lBr
FPhENE7o0Aq7FOjPX15fvXosTWhVWpVRLy8t1nIYQo8jPEf4XJNJVVmxWMyUpCVuqm9tICd1y4AA
vKYrLLI0Azk5gXnFOS0n6lrSZUzwukw59tbI1od7OQdrfx5ie1+iHHU5U7CxoWpPOARqNDAHSXME
fybydMdalbe1iUTd2mUVh6n549Q4FwnWhudtPuJIfU3AP8htT5LMLfeUKs0p8PVgUcbU0MkBrEjJ
0AO3cqHNUocrJ15vDHMmOockGtG3U1rXPNLMGcylD/XMTrjHPyfWeo9jiFdcB4rkCD+IamG9gyxn
FizNY7Qoihd9ltUbaWX9SmUgpZnlWTSocaP98rpyYPRlAl0Q7mZWvp01+g9yRrSY0eZBQQf/htM8
J55QMOujcvoyx9qcM41iOfV3FpZIZbTph477/cNHnmbVSFOFHE/ByHiOGxI4/ZpFXlRdh7am59yX
k6nevE6NEksutq637+73jzKIDVotTMGI0tRJktIFd76OZCe+ZB5kRCJP6YmRoJDFmrXr7c/6kQ38
m44DSoM0deAI3w3wDvq9KtXbDgp7qAZfZlENHGSGtAJ+vPW1l/Iapl2FJdZ+lQ2LxlB7PsSCYcTx
Em2vRl9yQxbCVDYijrxm7XldmX/WPuouMUcEWiZ79gREmBNfvX35vw0V+FkoFpFj4wgKFcR8/x9V
hrmLK51Mgf+sMxpQEHTanTkWsrlyhHr7o36bc4IcNN59kkqQ64WnqWPCqMxFk6ee4bKJYTmLlzCf
Hp01MK+IjBOsYf5wc6clFNAcxmfEpT2FZPVvFJKu7UWYUCt4huVr1ig987LdDRkr+7vEBV247OKI
eJ9gYuHrbzTA2N0tq13ln79976fDTNXU901JgTKp7zinM3JCdTFOUSI+k5Pg6IiqlSxVCKaCFfDt
TzodZdcXNneLYpxPIzl2UiSl66gNhZM7n8FhBjDfVGmO5hnGV2zyqWuixrc/EDLNL3UqF6PpV2CT
T4WP9NGvM0jn4cpisnSfu5o6ER3usJpY5lgUF55r3LXlDCIgS5Y02gYFkqFl//YFmF7qX69AMokN
mQyKasCtu79eAafEtHRUUH9uU3tJ6j21rLXYk/VIo/z4GraM2L6y50kPNSMtLK9JcQuXJ44XlURw
kZ5Pr4NTwU5hjEj9L7zFjRcJTgsrvcVsCX0xNWG/o+ULYgDGHIVmtQ4m32yW4zLgAkALvs2Lv6H/
2+RfdTCQPHIAJ9BSCPy4zkHcF5mrQYONtLvtmsIysVUP/YHFwurcgFMM1AazndP+T2wT9HDd2ItV
p7is4DVB3xPas2oWhWuCpjzUPyI+F3S/2sZ5RRfkxu6hopAeS/KOzKQ7zqNJstQFadm3h/+3CRd4
rmdLn6Z0qMO/Te2Bk0WKOGb51KStIGZNlDZHoGjVJgL4mbJ++yPN+v3PJdcstZgtU6MJ0QLADPv1
gVNzWqCmhdOnKJEmx4h5jSyukXa5hXVj93QSxfSF0JWnDrNDWzpJ2LIyV/P2ZZzeuRDgnVg5DX6I
d+5H+fsfa2cNVW7iWaafCmx4q4usolHlg1tMbnfl9vrm7Q87neSwlPxAkCmS9DSF3ikIDyFSkqWq
7z+PMIfXRz8PzLTIc2Uiq7c/yj15pfnrKPqh2cqAypsQ9klFKaEbqKRFxf1Q9xrBn3GMxgU6IY3K
STfLJ3aHDQXviv8FJGyYl7MvokcOaz5WYqYhhBQMRx5Tv1cTxEPyCKtnAvUs4YSCFSdvRQopwKS1
ZsukAUKo9byEYyhNmhiICD89Wo7g5qzCZy9KEstUiuiRMOs1B4Jibs+R72VLeajpqfWu3x6Ek/Fm
DICwCZv31IMo/Vtx1vcTHVVymD8MVW525rihVEET2NRwcn77o4ynwT/ns3mmLF4SwYVkWxSn8xl1
KDlVx4sfQq/58VlY0Mgb4AIm1B9Y6lmCXmvvJSIdRoGeO5Ml/flVN9I7gb/QZDO4vheYfCZnQcVK
51Z9TEbBKvLBWq96XlWYDZmqium4iIED0542D47H2cqiNh5+Fv6oFpkiklXmLu/OGtor3xubyjzw
1c/5FLjKhMM0DJkPHh0yoMj5/NQ8ydwhapk26LfNc9ddZhLLP0tovJHM3ZyaB/teHJPlEJvFQaPZ
/GG//fXVhLhBEZGp67MxeC7bwskMbjjsB3C26q8Uwua7yI1rnHnLBosD2dnyw9vPL/x1rvBp2EUA
VEMd5bPx+vbJp7UM1xjaKn4pRxE85R0ywINLLfZMFqHyKCik+kA3RnS50JoX75SHF24Fof5xTDLg
SnU41FRoE7GJwPbgw5rq9kPMYbm/K+d+TLdpOMIiivL7itt5GZXX0+zaWfRKUjiSt5BPm8vUzvpr
tr/UUB7SsdhZ8KM/rhStR/Dg4AVxaI1sb0eKkub/1dKcRECRTts+6u48tsDi4JWWuMYXeaQ7YWn3
FODLxxRtwkWJzzqVJqXJHTbFRL1QO+VnlBI+PGiUiJthbW1nJ1QXPLgEA88qpQ93E3cyJV+S9P2R
TgBMJgIxPGZCpIiubMurEYD66lMxRP3X0lLde+lhN00ibDjLQVkcqEksaltTnAIoP0UZDGKvGi+A
te71FI1kh9I8/ziEUpKij3Ew1UDcH1aU9DtiXSsltWh5W1va955e7C/uovvPODx6eD/6cOpnWV0W
QZ/t0fNml3+YEb+80K/TL0AoZ7Z5YrjTiARYJaFdF9VfpR1UaIRm+wEkkdtvqqq4Hj1hRNFJU+ES
TwPRH+Kx3ybjj4mPVoeSDYv4qWxi8PsI07iu+trSpq1gCwHkP1QC1e0ftokff+nvbfjHXXqui/AA
rz025NND5EzPtzuiy/nqTLBOiHnYLjYNBx7A0WkZvKvdKn6XYeEDf630I7UTIz2ixzHz5W4uNbIv
xHrytpNddFFbtK6z34KpIK+oH6uK4MXVdaU2rna8e3vM6+/VIMKrmvTs/egu7sco55y6wekLG7mk
gMhdRUwtK6gk2ZuCWpwzRSTWumj5Sg+LppQwdAcn8e1ne9Ziu/L8/hALnYjwGBITBhAGMS64QLin
IYFjAaL2YMF99QYz+Chu06No8vJsXufnGo3wJ2FF825wE4oebWfJM9BUwPrenn6+WXB+eTKBEWsa
PYiDcEwGJwESpm8V5YM0+JoMFA5Ip9FbO4c08O+w9Fz1bvSAZAeVpmcdRH5FtaepzhryVtejkqPG
Ry2xblc8sM7oziNx1kG9qlC5+9uusK6zpQ6uFrEca1GJB3Kg5W1j8dAQaiP63656puxCI2u8DVSE
3N7l8H1ANv99kXl2IwKsf8Gu+2cZdJtbeplKYwXaD+jw0+GD7bvFvVXD3EOm7kwHAa2DrocuSx4m
7Mlz4Bo2N0AjV0QPfEIJIMjbnEIIe+J7z7fCqyxdvI8OWW0A4UVBS9Dbg2vG7nRsMY8nBpWcZgPX
vH//iPoGUsI89yD+2maef2O1In9UGeyHXYHu+caZDOjs7U88YcMyqwIjxuSIAzwUCd4pgNex3bKr
2Dq/5Sr3LkibwdCMh8W6JFFJbxpABBZfP+m+KmGXjzR+6assi+x7a4zE4e1rkb9PLaN5p8kQ7hFK
3FMxYDdVfh8mdf0tmSkwcG5v4s9YoaXjDi6Av2nBkpDhqBp8crRPrnCXp9I/S5HD7siTRNGWgifk
5q6RwVOmy9Gkfkmh11afXtOo2Z+1AmMhOaTJeeIHibehS8aF/IH/DG0vCscDOjdCTA6q1VdHi2E5
5IW2rsF1YrtHKgMLjz5d7pZ5YoehP1gdElj8OMY4kA8ryrxElKKCv1e2ZY2khNbm/UjR89EfOZoS
i/TvtQvAI61KulA7nLdtZiLloq0k63cnoqym5Ip4j6bnmbqSlmWZbHHMU9eTivp+02T0G24Zv8Y5
R5wydUdbJu5HmpuzJ1CR+ruXuZnh6OQ01b/9dH5ff5gpEaI5pGugz3/L6wmXSmgxT8W3UJIf2ERT
lH9B5bFQNeSRcaYKvq694UPU1pdlzCf4TXJUfyKy/kcTFn4zYbNAueoBSf31HUEp1WNPHZTfsFFc
BpqteSByHdLyKiulprdgjB5owhwOIMTivYri+VMadqNinqw/Qcb/TxTtSYLux9tDSxu5ZZYOZIun
it0VF/SxmYv8WxLY8n0rnf6dW9K7F5DYvWRfHG7gB+kL5dXVeTkL51rXARtZUOr5LsPOFEFyPY00
hg7iO8r51t+EbVa8/8OT+/UMYK5SIjuFKOuimeZQeTJkY0VPUtR6wzey3m3ygcgC2haZRKgbPd25
rhwLakr9KiGDdX7zPcX9ClAZMIzpiKlO/+jjAnplB1PxgSbfgQoJu8Chy7uS4U7yYEufufVzvv2P
Xwb31Xf3peEkicmyPvnyf1Nb47//aX7n3z/zw3zt76+usxdUL813/eZPHb81N8/Vt/70h375y3z6
z6vbPevnX77A7jTTy/3wrVvefevZb/6ygDM/+Z/95n/7z/VZRG/TAf8PrsFN/WujxY9f+avRwo7+
RQuDL4zPnON5xgf5LzygA0AaerSNmIPGSFu6/+60EAGQaH4LvckPAqDLqecvSDSdFi7MEv6cEc06
/yXzZILUX/Y43yZLy3UZOKHtcHmnMWTVBrTGF3K6wv8KPQ7H84kaMLIPH57fJW3uoVsRTgVUyI9w
/MrK/qiJRB1Ok5hVPAA/0Gu3Mal5FwuLvFNTvg3GulXhe2A5SFFhG9GajzmcmsCEHDwx0VYPhXUB
cTdNlEc4QrnVeN4NJG5GLO/1UGt1XZdLXu9gSHBKikJVX/lxPl+woYz2OR2Zy/XixfEDklJFQCmf
rL4Zj1MzBsnWnqMd9vHqKjf174oDhrPx/cJ9SGUGazNLhwmRSTUBVmchivYTyYYJBuhq3HpKOb9b
i9F/tpXLms2RZLzO7JQKnpua6IQDOCZlkaCp9FjPY3lEy1CGOz9qsnNZJW1wE1ECRGW52PByLasx
gK5FH3VXgAGzTP0zrbziTHFQO+RrF1DSQ84zbGovp0EXCzVIdXj/fUL4hd5CIqE5cpbVu7Tv2cgS
tbiAd5NlJUNZoafz2/FJd97yGK8NJVYc3OmyouQzk8bofG7Ui+3BfaLY215NvlMee1d2e88pxr1M
VIvljNNhTNQ4kPe8YNoDkATGkhVQYSR6rscoX+Yr4rKoh8qG1PGQ9p2Nnw9THSobaLh7aCN7F0Jq
dRQasykcTmdSpLACNlmf5xb462oMqI17XbOzB0hZhJ0VprAxTcbJOIQHd5qm/aRBcFWJOyLFdbXN
QCeKbkFTcPkexJn9vGIJeCh84+Ft2Mt7u/aW58rBffsQdZV/HJpZvXfqLr1EE1M+IeuVm9gmXwFY
JdFn5Zgm9s7tgtuqWjqicjYjuI34VykyykwaZ3ZGyHolSBYAT3uq3dEtbjEYvMYd0prWSwBN0nG5
AblXoFgSWAf76QArObeac6BLLjYcQbUjexp/5m3oOOyjx/iCbp1e1qXXY3FMdOs+xGU2nE9dFRww
HYGVGdVx/z70xhcbdeBuXEgVx6ioYGaUS3ZOrCGg4GF/E20TGTpXleSUjqNN+CmUwj2iFpbxxmcv
dXb+6GJ/Cj5X7Pq4ffAR0d20ZHS+lLqKd0ObLI+Q36qzeIXbu7UsGwga1BmEfsrqb5dmrm9aP88h
dwPrMX2JGX3cfWEkAHHzQSZwbCYrqs9rWlU/arjUdEHruHxXeFCaUPYp7FkqxCMh8zCI8aDyvcK+
R6gzbBfkUNGhqfHFZmVB1APZMQQ152t121VxdKA1uPxWO8VyDg69AVTV4jc2L5ExtH7J0VvuxDJN
Wz/MkLmWxJaN5z5Ttf0IlcEHApBw1IpGN+iKXUt8nODkqdpUDfJu6q044WMLXw5L9xqF/f9d8WFR
3/7Xf3/+WmX1LutJ3b3of5q84nhCy94b3YddgUL2V2zu6+/83BbD6F/w+yUJ9cgjt8/m9+9tMfL+
xWEjktKlgEY/WcSx629qLsov6ti403DqxrL1721R/IsNjJ8OjRfBD9buX0HB3euZ7jWaSb41P7/+
pz0JTU+/7ouk+fmPDB9FX3LO/unhBzmly7QevHO/DMMtnWmoHms9Htc4nS/KpPXPVnral20zTctX
v+kxuiu8li0Fl5h3TTPQ7t8r67kMSvu6oJ8D/U4sHiQvVsKOIOtd0nvBTQob790C3+kBGVkJ9ANU
a0Wl43Oj4pBuQ8xc0TwDkOvbLxSO8jOaC2lYJzE/d9Tu1fpiqwLrzDiB3BaDCntP7au4iOoSGlkg
yuMg6F2fdX3d+PjSR2Vc7ay8Si+csZ/O66yqQNzgf7lzrSS4qNpBQe4r51vQQhhjlWF0tfTJmCNC
md17hEXRDQJw+9pZMvuatIAF26MR7YHzSXlE75U8OVEW3ThWcefMcriOXedhtRdqAhKNZt16kQXh
X4nvHKKBJ1SYvYcOjUzbjoLKXYQsE9ZQgCrW82cMtlgpj35pq68Te/RBdIKGiKxj4x2a4kPr5ZIG
/tKjJ76a87Oo13o3eVO1s4PFIW3pDh+bMItv9ZBO97rJ1hd0ZstT3Q3iHmfD5UwseXcjBXbdlJ+y
LQWC7NDG/nBpz7L9Uolh3tEUEBzUWI7HwCm4jQTKoFfU5RlW3DCHC2/4akViA5uCHoVIXbp1cu4Z
ndiQoaMt7Kbe9bANq0JV51ZonZdFUOyStoHoT7/KsW1H/3sSYfXY49J1qaU3HaUdxedulVZ31MtX
djcrLy4osMbw8Mh4XirE448JBMtPQSurPbGQusA/dnqvxql9iGIvu17JhF5PPV65m6ET2cdYe/1V
Ptjle6/x1LEi5wHnC4XrmT+XGDsWpRD3+Dpl10nirQdUlHAi4fyT18sArxAFtRjk9KBDJXKYO5CN
wQVZNhlv89UrX4Z5VjexlOXZMg/iUlKIPlZKZp+GMMieWpU6yOyUf1+hez6b02W+QQElLt3JB9o3
NMmt9pr+IV9FBIipL88razhX8DagYNZ+eOO2yv1UU5C+bhOvOM8od5xBjAAhA+axJNuU+relmi7d
dMKGD+PYMwsmAlkF/YwUAETlMhfO3lVx8NwKyCvtXJ0nixo3FeLx8wZh/4HUOSymoHYfhVe8LJPA
4tlKPPdTENYPzSgQ1vdqgRlT2/dNKkGLYfVpXfgWeg6CwdC+SUeqFNvJku1zH3f5XZAULVpnIaIX
DODTYz3yS8malR8ARlW0G9N2Y1MmvswTHuIkBOHjUMIA8crqfSB6/YXj9thtdOE8IMc8ZweTF83U
HpHWINCTASzdrMyLe+q05Ts/Ls8k8I8LGa/1uVdU+AGqodgMLJafdBPBf/ar+LBkot1x4J03Meyo
d6qnwXqdsZEUBWm1NV0KI48rntBazx8Csq/3ysWEjgdKYqRLC3hR0lF3VjcfplICN+kQSW2j6ODr
vDrG/WRfowsCb1vej3E8PlmmOlxI4dzndiLOajpS+m05ccat7bF7ERoED34Vu8meAyBr07wH5DtY
BF8ifNIBnQ8bZa9lBjHGQErx2rsFH10crVmvxFSLH2y7cZYRViITGOB4ARuxkpZZm2EIwXSMH5J1
AcVRFmSkS2Jjljmyoph8VuslYvz2GnNue+841lPuFtQzYSeIPWxD7Ack7SQRrZjb0so+4g1hn5eU
m/fEle3GzYvmSylT9OFNGt37VSjP+96fwZcgQruHsVHsggC6GeefZ5kH8zHnqHdn9wZxjGravhnD
xt6GcbUiaw5LuUfuGD1G7Bo3q5emH/E/ya5A6X6mtC7P2BHXLRASwF2JlzGVpvyqzyGRgsmLrqrB
6+50HrfXOWLrRyvOyhvOBmrfOH1ycKIGipKLr6jft+IjFR33DDih2EM6bA7pnLvfoJNgKkjS/tkT
rdlchtV7IiWWfUAqj1crXhi0NeZRchzoEkKQn8AbdeL0znHIf04chjdj0s7v7YGhr1N/3S2LVvt+
dsPL0OMkRgWgSW/pY56YaATkmIvSsq1sTIuXRAxHnP+0aRRRH8ohPmb0+e3R9MNDHYW3VyMtQOBJ
7TVHCVp7Gz+ZD7JtxhsHU92LiPLfZ7j2xW6iy5PWGrbbjFf8siddcoZ2jDaFou2iT3C4s11VT/ZT
GePmw8pEk7F2d4sr/bt1yK0XRRvvhdKhdaCZqr+lf7489z0rPuD/0t+X8FI+IFyKD47d2u/TMbP5
uCAGxrVY0Kw5MNx0S/ul7tflxV4Hln9KFittSLOXHGcxOdgjhmLj9talDzWD1HvdZTMJ1GaiWcG0
NdoZK1pm35vTA3t/nicPg08gssmHtgQqKyJ934KKPGswJM82swogsa59R2oviMP2e9Sp4nwsYSx7
82RdZS7+v2Fd3Y1jXZxpf/jkdz7mO2AnqcphZ/Ol0PITjX/Pdjx8p6vhU9jM78AYcTZYJ8pxoq3O
uzpY9jSXPLhtoi5UGgQPoyrcx4KE4gvGSfNHFKSfwrGWFlM9o323uFCIL+3hQrV9O+ojJ+p2ldeE
WnWCmRtYcH+f0SHn7Y0M4Gp2/WA3TLDp7lrdLrScyvj7kC0i5Mw28eAw43DpEsJiahv/X/bOY0lu
Y93Wr3LizqGAN4M7KZR37dlsThBNB++RSCSe/n5okdoktY90Ndfk7Igjdld1FZD4zVrfqnU481Q9
uzJp6kuKebF+aThAqb0WS9kU5WRNqrg8+lrerZdN9JoiLz8ZsaqOkH68F0c57QdG+nF2G7G5OpHM
aXSPIpmTaFfMJIlX4dTLGZNDPDjZZz+Zeu3JQTnukHE0RtWq1tK8RkoL8Lp6Q18HdbUd3f4ZbC7w
/Cku1jq9P0Ey9vOkmXLvpo0HEX0QV/7ltA0Kj3KS/PS0s88igIyJVQm2ax7zlNE8crSoRZ6qOSk2
CXPfI08Q7SHR0vhMMA8c3spQV3pZMpX5No/zQLeWpPLVzgN17ALYpj2h1jujmiAJi6XcsmZTrALH
6k5pemBOiCZYrcc6GrBj4SOHkIGPgDQy/Io2+G7CW7NWiw+zje1GRFF07EozPUKzO7tGUYS6ZzSE
lwNxUrHXfhCWi28BPO4ubccUYiBh3lqs01ynRQ0z0m6YnSc49AZcCSGmYn8vGK2wkDbLHTEL+ldb
YLELGyAAALsDBG2fXb9y/edeFwxnPwnba3PnKWrtZa+HXColpfOtNfm3ifubJs5EEowe6H/v4q5f
5P/sX8umT9Luy4/t37ef/NbLeToNG2pwJFLuMqj8Nt6EI+M4HlJM/fsU848+znZ+Q7rI9PL7TJRm
8tt40zZ/c5E/UZig6KQt061/kn6ybOj+s8FDgQyWBO0WMiqdd4Fy6+fthK1B/11yS/Z55SShNTMr
Md343Q8fyn9rFv/biwSgdJCEePzP0kr+sCYc6lFroIiQrpcDhZm8HqIU4UJc0/aw+euX+mVa+/b3
oL1HCEc8J0PlX16qLqOpzTgp9tOYIvWEZnZiPQ1yvWazswBx9qXRaTvshjb3EkXTX7/8nz5OVNZ8
qAFNMRsM7C8//6VmMfvOYibdsyZh9Os9Y4Va//VLLL/ip29seQkEWQDx+N7Y4vz8Eh22QPauRotp
RD6iNXsHHxhyq2l4oANartI/Luf/8s2xg/vzy2F3JXDDRSzFVGEBEf3w3Vlxa7s4bvu9TYt5jPPS
wEseIPHLnag8FqP9ZEeyLVc20y995bDgL1fo5hl5A+JlANvX8KY9E1g1IFI/Pwjpkf5OyjhxCtD2
GSn3mLSqldkaDYzfJCA2OjAPZlZaH80MCB7mia+V7aOs6QbdfKcW868GOnPhNlbWleEZEQBJbq0F
wMp3Kou6c+rGhIlZDLuStd0G5SNUmPg5VQt4s+ysO4iIzo2DzOfedUB6jyhECHUY4qsYKwMWVxCt
a1+QBKKThj2KeT6AfbtQAo1bqyy/suu9r1P7kzv7d2wyy1DiQjw2+vQhHm2yW5ZIas3hd5ZWNq/z
ZgYNusAnu4oRZJ/JL10StAcvS24a5WrrNCAsxjZLsZG1dK/TZOVUgG50NGPrnUchecySdFiw88yd
x/GL5WrB44Q7b62MLLvOQRs/0hgXofDzUA/GeO3VMb5BGY17+qlok+lTcql6JxTJIkL1lTw5sc5U
WhIcp8IYa0dwGHAZTtuUDfNj643+OvFp1+BXe+cGAIR+qhojMsh+IVb4CUWP9pzkY3dT1Qa/h2QR
8xGAy3giKEzs0aL1dPwoQPlWHVJ9SridNdijjVm1+baUAZdIiXeSzCVoE7ICWKeEuR0ZCbzDvEWn
ObakkSSpKV6IhmmX8bMyzhqF+GOatPOmSmtjFS0ut6TFxLiSqREcZtgE5yhKurtmrrrbsuvPUaCs
l3b2h0dbWPm+1RLjstAN9ojHYDzObrqFJjztqtJ64RnsqFWeinjLhGXaI78J7thWZzsNMdeFxqW+
FQUywl6oC3aipg0DUiK36Mnal9pdXOxMGkDKTg4WzsAWpzRatJJz4rI67bcY1GukCgO+ZWryD5nI
kwM/9kxu+9Euo3Y9NfKuUflTRluy0qA17OyyGk9ovgjETlj8jFjK72gZjZ1ppfoeqQ8DhXJgAodm
8qQgahdwnpz6BvGBb3JFLwU/s139zopa9dprtFQFN815hORPcq5r7qwpSNYuVjnkASWytzxqvXWr
t7xanFvsZgJNwxhtThHu3kQdF3TXCzkLJO74Mb7QKJKniUI89GohMTFqya4fyYYqcyp2pNJU05Fg
a0P5uaIQkkDCE+M8MRHYRpkbvKtrmIjU9NXa9RLiXaznwJjVBlmrfp9iit2bo/WBcNEzlvD4Aa8k
8y+PT9pKZ+KrahGOkL6JgteGdSQR+rVYskJ3zjAWt81d1kJLrNr5cxqjA4WBkCvUcfF4iLRYbAxN
v5sUaUNTHbNqI2mrDlggzzm/No7c9qlDwoRhrpcEj0BA2uIBtl77EZBYnTQu/du2bWLr0XGaIGQy
3zH498b+VmiN9cq57R/SUlo73YD4OWE32CTYoTA42818jYp8WJKcG/VUo0nAbOrMB2MKGMqbzktX
y35lBr62op0i476JzDWDFNKwge7yAFix46M9imN0bEVpVNe+9A8FGuW8TKBiRUYVxn53tAHkwo7V
onUEnv8SR/mXaAqyEEz0xhOm/Qo/rvmYCWu8QUYJ2d4puPc4EtybVGXTGRlJwc7O7IiZSfN1LWf5
vp4kROmUlcSK7YhSIRqGikBAxiVfg0wrFrGR/hghLbxjGOeurQL/tFGUGVoQp7DIu0mGDbiRnvvE
nT6za9JuEAvhnu2rMO+87J2TkB0APo5EkbYrRGgAdQ8zVsGbwm+Z186efS6sVLYrIJvjTdn7Gk48
oN9t633CnBSD4Qn43hlUZgc/8z1copOxq5wULDoaApavKiV8iQRNhuzJnjSz+oTZzNk7g+PcuFgZ
9okWxx98Z1PGqdrBXefjR2X1hIauXMOv8rd8SMUjhhojRMXASFgbmCzbLeZwWZbPA2T4D/gFk6vb
ufNzX1lIRVNsD1nTdVdhNMM2LzOuPOVlezsvuhUBsNqah+dXaM0kALUdlII46g88H+VhzCzOjHZi
f3kajFKZxdosevF7XfFvkf83RT61FEXkH0XRIpD4JnxYFBj/9/+Er0X6te6q9CcJw+8/9V3CgE7B
wIrA6mUxWLFj+aPGx931G9emrlP7U/kaNvXTt10NhbxuUA5jE1q2sMZCmPwuYaAzQC5ExfWtNfhH
Ode/SJCoUrhTFxwinjOsbeai1/ixhmOaxdNKiOlaSSvYjBL6FFvabEnX9OR4R+KuOmYTQ5CNrucD
81B7fCL5itlLH1TfeKQ/yWR+3BwZv1SUy7vBKoISHQwmg3T3l4oSkSfIm0Sg42kr4xrn7H1Wwqtd
dMAjo1hUaLZ48Vi5UvGVPmq1NuuQIkRz79khpXf1OeDxcMPvSKB8F4XxhEHJN3bKdaIvENGMafvD
9/1fiuA3GeMPJffbO0Y4iqmHxougo19KbntRPrmBGq4WStIYSvlcPI0cA7B4mLsy3VOTka1TZkyr
eVFSrVSuW7sSlK6x7sZ6+MyQpDdC5KXOuh/SelwNHNTjyusciPGABpJblN/Hsg8YLpDdE7zrk/aU
F5KUMFAK7iXtkrHc/fVf9eevAeeQjmDQc7k28Ab8fFF4JHZJrSn6azVEPIhj2g42NwxCV00lplv2
Z8FDExnF+79+2eVa+/GzxIXIUBHzIy3y8n+Wt/VDP+HoU2w3fVxdK382rkaeiGuFgzn1o+Rvus6l
df31ldiC6mhEXSPw/F+uswb9w9wiYbj6jW6/toQVFbto8EEa502y0VtRzOC5FfrJDJBL+XcXzc/i
UCB02G51E5whDg6X0+GXl/c8K03iihzyZTzzynFPQEWxvAdnLnsw7BRXSuer38mifVuV1d6XoQj6
gwyUfZ5AEWCBRzpMboNXlU9W15gERBMy9qXRxmata3PphchqbPABFoLC32c+//tt+ucvCuMTxwbK
RfbMLJR//qJ0VziV40QaSUwRWPtuoCplbzkwYWY5WcVHCdXmY+wHzXma2wSqjj2lIQNx7+tAmHQd
qiRGaQdF40vaWd7nET+99zcac8xYv37JC/FzIXEuuvvFFfbzuyTMItVJfLAuaG+aKPDXQ5DMuwUu
E2yHEeZLN7X63UhFLIDdJexDjAqJD1CZYhFl5EVb3jcFXAw0jjJ+loTLHdCikCmBtOWJ3gLLF+pp
MBGL4iMdLNQfUdZXV7lIQtpFHBLT25LS+qYZMcek3Dvoa+7NLL5lqGpNLFO89jqgNxnelCfuIkIx
UmVyNtj0litd+tkZx7n/ghLJPiaLiGV+07NIPbFLIsqQubDVRvEiF/GLschgoF9/ouofHoSuoZEh
YskjNbkVLFdN87FNDAkjh+YxXcBl0UfM7+htUrJoiW5DhNM0PZRvgEcHow2KzylSd+77RbiTvml4
xkXO0y3CHsbBzQ6Nf3DTynKCida1W+NNC1QgDYjDUcZ+G46LXKjEnrkWTXDD6g8tkQGDd8+jxiT3
ZhEb+YNXvCdIJjmZcC0eHGtAlETNaKJtKedXn0iADStZwF8j7fZWmyb9FQyP/Nq/KZ3mN9VT9aaA
mhYxlLXIotSbQqpbxFLFYJX7ClHUigcQWipUVOiqCLRDY+VFkqiNN+UVERFRiGsVPVZH7xrbi0ZL
Wsi10jflVsaVRA7km6Jrsrzp7ObzXER3QrZQN1Yqha3WfU6ixDTnF3qD6S2moeMorz+ZkLoGlNJi
EKLRr6Rqlvl0DNJ23o0BNLpD2aVYITJywh50T7MOmbKsRTyF7gBcBGRZvq7S90HURDwPhyKX7cYl
r1YPoVoY0Q2Cf9er97nyZLKGJBkMKLwHiytKRqyzZCh4Fm5dLcmiG5ZDlgu0gdUtF5yV9+W2KtIu
QOzNwyvaMCFzQy1CgeuQNIlcLMSmgNwBnLyM2F96ZKj0UP/yLYuJcg792eHErKicCU5IwPGsxp6I
4Ns+1UoIN3Hqf9XE6IF612tz2KW2L/yrQ/8ZHSvLGwDHhBUYh1nte53TDfI8roxyE4HXb5Go9VVK
kqZbqr3e92UTOiC/0tBjcl7surRNwQu5tvmMRWNG4W+5OVKyvNS1myLTtZ6PvKqeSYcJygNRBEOx
yZPBvZ/FQMISAjTTINk36T02QQlCxV3UjQTY8DC2jlnMzgWXP++AbLkinje+MQEKgfXSyEvpKy5t
jVulW0cG7JWOaOpiHUdWLNZeNfJ10t1Tn1RzZs1fgB8ELKl5AyRZAd9vDwbarH1MDowbmjnUmnVa
p9F6FhFJO5rsmuCWbJTMDmHWZfOqxBSonejk7a3RRDGRdkngNRsDE2J9SFLI1Js8WOI/l3+3WsQk
BBWT08cwTabam61fw32uaqUxLIIaezXmKmUZ7I+2Zj0CijLF1W0CJCdV0A4XR1Q8kuLey/mBoMRF
v42gUFcv0M6q5Niqspi2vXTm9GSAlXy0M9N5daaI/s8nXMjagvpAjwL4GNVnKaCJrAuYMH0IUwMa
CITPQkoqiyzOxofeceXHpkus/ejJONr4uUOAU+VH/B6nqAF6Vd0I7GRqLPuuxzLxaAwa/4JEut5H
sKI8FuBmmaX7bjJN5DleDIU81bzgXaW3y8WZZW1Pj9kn/e2k7MEP9XaRsSay4o3VPYfuiSdY8A5F
Ald3ySnZrX0jmBAo9kFk3madyPN7068C+zDZuHsvwzQsxSeijFsH5NW0qdkQy0NdzzOZAGY5zDvC
pJY/fnnrkvOJ90WAxZUQTf4K0aIrWC3sSNi5+cit0xRs/+6qzuOW7wRVQcx/40zF4JXctIatFjpM
k+h83XjlxaXUsDqT7yraaTsx87aIqyYXnG+dmynkL+IAmQJjqZOxiL2LCGI/+mOa+ngCnZzrArLg
q8SexEiwy9S9NUx6f4opczPUy1WePfg8LXZ9pRvXNojbF1s30Q0lNuO3Y82UR5yipCa/QnVeKylw
lbVrTD5WNl2t+pQXuXM7iZ6Mn1ZXY/4sUfn2+zLSyq9qDpYzhJ1UsqYP8JEOYA/tt41bBs+aHpXM
Apu4XXk2x5zqZHKf1kN/CkoSmtaO2Zkxx55DGjvTk+Bdx/w13hRmxW3CUMMKDjbjx/ZLyYGsjr7B
JbWRy4m9yRyNT3RiI7rhISPbk9EJE0BRUAwjT1prJF22a7MPXYD3QgPwaRznYOiMz0NPlgyUGcMb
D6k0+VVTaSRzaMvYjQ8NXwub/Zwwnrkex+EyKa94yEYwJr7HgBzQKqI3xv8izCGhzOjD8rq+VO5k
n7VBX2Jn26ocTzGYNGCyTl8mj1QihDEFi0GOo7Mfob/3DH8COZLqXEWqfUBKZ6TvjZrl+LiaqcDU
UwOALuCXIaRBCkLq1FGLGvkRAa82hoXHwPCA5cm4YzUbzbtOwJjfpPOiy8ain1m3pMvNzrV0G1RM
bTPqLpiyBA6horrpNzJp+NakXyHE62ZSzIh86TEQThZ80rEw/W43+y1Xf25PZLwrskbIXGp6t32W
jjIeMzgvTAC7NHjHtV4Scx8wHWN61gTZ1i8TV64m8RIrqNKEOxWLOoe5sFxLbOb2xY4WiHYbYcXl
4c4VTZamxbdJ44DQOrWGvD57XZNYt+akF+4BzGLA3zVNWnzJyf2Va2zenBkoeMVwKdDz0UbCoNr2
iZ8na+z8+kHBUewA3Lpeynwy8X63y/87SfmbSYrnLuaIv5ik1PQ3r5/rHxelv//M9zmKzkjEtvyA
bTstk7n0TN+tIItLBJEpCQCs15A80Ah8n6MYzFFMnLd0ebi83jas3+co7m/0BUxKXYSyFhz74B/t
Sn9t6SCq+B6dhufzcmSzLM3ID72rjqgCiDTPZ1TdLShzxjq+Eu+7MbCr7pjpBDi0pP74mLF3Xj8Q
tXi2OAHlhpWS7XjDyqmV3TDuDyI/ty6VRo/sKoaH3LkZxm22J/2OCOlhinakzDlpeoZoPqJGmfn/
4gWPuO0C+0l3UDKSlx6LUkzJ2SBuVc1sQXxPA7WucUaBTK7KI/ZJHg65JReib4vgTH8hgAaqSk1u
UKMeshZVvAVMFqvgnZ9MIglu0nTAaxBwG65KH5RHSIWATbAQkLrUiqlBRDAhASJ+86/I4P/LP2W5
rFf/6rZ5/tIP//Mu7eL0lxnkt5/8LjLwfvNM18VnyOp50X7zS7/dPD6SAYe7wP7hDvl+8yBNsMiy
gRYUQFOBu/GfIaT3G7YnV9fprnUaPHJu/oFg3P2Fzc9WHOYVzBbIRAat+p9oTLGyZVFlcXLoS0+c
ar9yYE+bTX+iTraJmYM3TQCbZdz3hrZSJW5mHcXLutANuc/pN0gQi4S37Yagewh8/k3AcuFd6g/F
LgmI4bIADC+TfHa2Ah1hDlYucQ495MZuKzIRzSFwaUlelO8UDqMunPdjoPK1gzp6j8j1WIF5HVed
Isk+Lv34yaioCVcjjm9aj+x9ICF09WBeeWb06gkOyFIY4CdNRw0cN3TKu1jWxhE1KrI/FrTkmkdL
dBzFSnvvqDY98yP4iDrdG3dNrd2lUZP1azSGct9ZbX2ZJQbzqbf057nrxlPGdOqRFZG1VV2f3JoB
j1iSppe/vGBPsDFLFHupkRVbjr+RlAWpyoc4ISzctKaGKHf+M7mJxikw0qc6Z1AZ+8N48W219Ukq
CDXQ1nD+amxTBIsMD3mTebe0kSzImRwiS3I729jWSizJ0rAT14GIAkqd0d6YzUgspmoLwo35CJHj
2ox62Ouamuetosl6po5u9ugfz56tzB0ErBsSLCFYmkq3i7VHRRfaDnrkiobLPg9aN0ZkRJMT6rvz
sILEtg8ghT3Zvcow4aSzsdFG+MM2HTN5dX3l8H044jz75n7I9JeUvmQt+Fs2eTS8i4CPHgPZPalc
2WBp9eoDa1p1NJLGQ9XsJ2snZ8toDM66yOL4vrc549YjcScXPyvbK61PyUddgIVeNeCfb2LRu8TP
s0rTUK68IJA078A7Zhvot9NZzc2XwSQaZlUtgOCoTeNbgKn9cSJ7qMtcK2Q8OJ0LN2dfh9J/LSot
ujOs4X3c16hgBy8/JG4XxSc56MV4N4Fja1+7OO4/oFgVX0n0Nu5cUMKIoVvrIScNAsJMJc5O37du
OIwlH5lsyu4iTP0DLkJx1RpT25hS/4KT94MnJSx3MrlbdknYjorU0m+IkTH6NchdjFJxIh5nTTAJ
HaNi47I2FSFeYVHudVs4hKe7dVWATpDyQxLPNbMdhVFq02ttP5FU1BmsYJW54RFHikLFBvhurOeC
KjjRz02LximcDEUseGPe4rF7mfvgRe+wsDEh3nTQXRsiRFK2qLaXtB2WLa4Yne31sxP5j3HUfNEJ
p1UrWFfNpkPJtHeKcfRvEkZ4JFf5RAOgBNzHnDn3/IZ45RHGfe3b9MTUXh6AUpdsH107mQgC7qV5
6YN+jnd+NHVxKLrmpWQyL+471nG8pZ5xgYhuR5hxq67Nm4saCY/uR3faCp14SttKDnk+j+2dOZt+
uReRUTIsECo75Zae5UzsG/aZk147l96xoo1nEc6blJGxaRvUiK6H39poEPAhO4ESMMynilnQHtR2
wlO/oNkkmXzrRGpcBbqSW4yP6Sqeivz95FhqXWatPKHL2NoVAosmUgaht4RNr/Iuc+6SuiR93iVK
15VJGfpjzvIUscUxy8nMQ/aNBw1lQzgaZXyRoyP5BCC7P7bIMw7O4HeXSR+0dzJeY907CT2P12XR
s+EEUOFvJmgB26w5uWp6b0aTuwaybB6IL5k3Dv/qVDh6fTEYAKSsuTUcOC1JY/raERRnh9wdfU6q
rr2zyId89B2fVb2LrwCFKX0VWFC1i7So9nDh5PnLnAXkWk4eYhUbPAoHxAfW0zDTR5FMK/gd3ZaE
F2M1zeO1mGP1FY0qQaIjQRmJE0MS99JG7Kao/2SzzF/0BQH51C4anNrUxYEgRJjR9aIWKsQHHizu
VoJg2Fdzi6+CDKtlmNJICZUX2scns+Jps8EB2p8RawTbMTYeYlZGe/gT+inVvQZ5j5/tCg8eRTJ3
+74hhRJepg8tFpULWQnjntgO/aArz6AVRf3hSpuwLnaAOEIksaJ152/7RjfPwjOC01R5KXHnxT04
epbWfeztFqaCj201XfS/gv0Bii0mRpy9Eh36GgRPizvQKGGh4a5Y65N126EN0+rJBK/NLXpJmji9
pjoRDXnRoMyewVfjezKOQOSY+Yn2NJVlu9Hnqcez1YGmLxu5yYqiOTNII49T2Mmhm4OPTLgwiTjd
Z0YGYiNy+bEsbbHRDUU0peBxY3TJwe/6mOilYokt8K+jEd3TYFtXqzSxT4vRuQOEUm47rb/GKrsX
eq/dySS7nfhcjwiKTe7G4hp75byd3Dzg0ZgCrFm5Y+9uHWTdsKODGCLLKIawsyf1ZOdKrWAVS/u+
FWnsHudsUOKiej2uNyZPzm5lphMx9INuQYda2bJWOmoEf9Y3SQRA5IFU5EB7L3tzIm4Glta8JJ2a
IUaUCiMyNpmisDfeYBhLOjyClLz2gIKNZEtgNy7s65gbHZeVY6BjRxZTr3SjK7+oGlHQCjl/e2OC
x0vWTdbNz1YjpucSGP7RI9DzJNqq37VKk29pQpMbGiTIHpFpSY7+ouIzGJMBvY8+bwzoY/sFwP6q
Mp/og1pkx5EMKtJaTI9obVr9I8kDPWNSZ4MAVGIZ9uPPTI20XT9I57YnX2Ur/RbYd0cM6qpk0oAL
wOIDyhWIpESP43e2ivA8Z0tWbpP3b9NBooW72R7X+sw6RdbCkCuebrNc4ZqyTl0jymQzMNIwkK8o
Efj48EZ96/Q821bMUfHC9B4R8MjIk6OCl47zwu9HcdATJU5FkmsHIjhdCj82IWAbQQbcGI6GQ74e
5jbF3UweRe0jLiSRVLjrPG71l97JEmM9ZXpGC9O191nAEIMVgErBnATOrk+jadshENnPRoLhi2AZ
5j+kY3g9UyA1PGOWDdbMG7AOZ365pMxP6v1spfbW7Z2dNUQoAVNM92iH2J/z87h+e+jSDHU1Oa6A
FhMCPWnl1YbpEy8VUFuEJZ7Og53a+jOKtCX2lXjFMIbZlG8bZVcjl8ugw6Iehvcc3vMGyZx7qgPj
Iym4OTe2o5cIbAjYwJuzBHEHXQ6QdhCZYmjomOEwuHMT2m5S3lRt7xuhyyZ1MzjJpXFksw1YCJ2l
8DCpJ36zWCN8564ngggWqFMVO7vC5B7wpR19gQlhXbAs/Tzhw/oQUHM/mcr1TpGd4O5JCSo49zql
2TqKjTi4lKhuQ1N574fS6p9VxHTUjR17W2hzHJqTox86U81dyN7FfbGgqoNV85tun1oe5wDJFpcC
3dAXk8VAOLSp8cp5mh5TqRkb5jLue5IweoUUqPSirdamCSs9fTZxG5TdVlWDdS+M2towScZqoLx8
k9tpsAsm5JPONI4nkiPkFU+mvO89pGHocKeQ6FlzVbP1fVWtRNVg1jXjdWaNhCkZTbdpMZuEZY28
3oLDt9HcxN2aI3wYoNnTuenT+crAq3lopOHhpfaApdeD0T+SfVG8jw29iNeOyoIjzp/omGJoPQLA
awk4d9qTDvIeKdQgQ6k39cGcdV6AJQ06NrvZqMozqP11d8OqVYS1R1QUR3NZbaXbOLus0KoDE6tp
1QSFfGR7bG01vC8DyRM3aUwmc5aV4zWDMH3ikBjX3IDcLN64CJY4+Swi1sNEa5sNeiN3owiQrsN8
VO2qLnvu9c7OTozXog3UipYCaig+JbnrzHtkWpIQYuF+RZIhP7vllPhMroPpMprmZG1lZ9e/L8z/
nZr9zdQMYbb/lwKkS10Nrz8DVL79zB9jM/s33UQMjpZD1znTfiSouEzUIHaC46bJB8X2n7EZAzVd
5z+hAnWQd/8gP7Lt38DLOdTlpu44RGz9I/mR/UtYLfojbOzoCAweN0Sk2f4vUpNmrnMiwlRy4zUN
ckDw+KiuYQw7oQMcQ+29OreqLcDwZNmxW80lBkoUFhB4PvcRSOWVF5dmE/p60k6HZG6xduInJy6q
M4NNWaVUQXbZqDNc8a54Tme7Pdf9rH/OrHgKVgseVax0MhYonrVxtHap5tZP3jB45qFvg3E8EsXV
yUuH63yTDPkECcok1DlXkHQbI7BDJBAM75R21oVqmCezUQ2NrJrxewJ7HoUJ/YRg94M9TrrCiegb
XzAMCfaqVmxvA7Qt5obMJBwWnNjppRhR9Ql0AXutE90BmijTvy6tprux1eBDCpMaNXiW1WTtgNEP
WNBj4BMYOufseXL6JrSE1awFA/GE3p6wOkob+BYyNyKy1uoiwxzuWZ0DERDsP+dd0fXLGCKfDWS4
Sz+BAc+4hb3lHO1sZocLlcY9LcfbJz4RdcrR5Efd4+w28wF6Sq/ZJ6+Lp3yz9HoNU5Sp2XVkQBYb
czLlpc7sIrULjg0FNKDaooyH6oEuPkGasc/SKakRdPd5MwrvNIup6jBsGj0Q9ol1Qy6yhF4nZqk3
HgyiuQKE5NC6UqYBExpNXAOxz1yhWSOOtV9Gy2RG1LOQK9pAmz4H1ZKlFyCb/soa25TWFfiiUxoP
Hj3X1h1SiFCrxou8940shI30PBjPEhze0a0EqzWQGDybVSGyQ2oHFc7PIr9DvID/GIwxq79c3vSq
GBlHpUgJigmfOxI2DNCmYRx9rK5IQPR5O6dpviOkDGNkM90PrrDTNfMfE4F/l1QhXK346COCYFKC
rodtcOZHewzT47ApLOUcyonIpjmY+9fabIpP5tAa1jbIsZ7Rh5LdPvgReS7xkHXMzShXjj0iBRzU
cXEkGi8zwCeKD0lm8ywjF8m51fgEnaUyiz/Ena2f4sxm4TY52g5lQLX2eLlL4VqoO2Zjuqt4ou0S
SYd1Y5MhuCpbH+hObuoYaIyYxZ80+3Ht5251GKXuXNOF6LKahsI+k5YyH6to1ldzpsP+E8kr75Fd
D+FXW1HEVzfpQZIK24XJ5fXvkymPPiSYIEgIm5mEwcDd5G2OAZE4r6esJwQezP/dcmXfREavM8Sy
KqYSxmXOPIX6uBlC32qcrZ82Zscn0Ohfa0PpNzVyuvcxw6JT19ryXI95se8LlC0KR8guyyDMRDA4
0deydDNl3u+g0wUPsa05K4aj5tnPvXezqd9UVtaGnha5Zxp950wsmIajvpfPTltLHrpg5c5Tapkv
DN4BHhCJXaPAKHTrHmYHyvKqt75qnk8DPvBpbHP6kIPg4YoPKwg7sveQWQvVBqt8dO2HxpJTEpre
WH+Clxk/Opkd69QrnfNxKGv8zNhv+B0ElBR+YYZE1WirluCEg9Td+phPLX0+zQbJN2zQrSr295OD
j0s21eivBLy+7eDElOSeAKFgIL18HJIOEiafzyMizzsu6/reN9WZQDFwRHkU7NEUNSyQrdY7+p2W
BquACeDnya2S26Dw0/0Y1dVnpB4B41myPBiSoYDdqNrWEbUZBEpm99Rr/kFZSwYXV/eDoS0OLEMq
c0+jEoVymJ98PTNQsTgx2hyvTa9ZwRQTj7f1oS7wipaJ0NaTNJh2TUDXXxxfYvUxmvm+noKUYVEn
n1mX0gFaWX0xgbvikfCmT+SNjOgErOFrnEstpAqbN3WR9LvJNq33ZjWX8DzT4GYkp+lWVU69NYp4
uDW7rllCq/QHj1iSPOxRYbdb4rxiwmxa/dVvBC3nJOr7zNbqIVQysUKyf0BIIY34Os2xvq/GynsB
0zmj0OLS2swcOWEyqBH50/9j70zW4zaybf0udw5/QCDQDe4kkX0m+0YUJ/hIWkTfBHrg6e8Pyj7H
oqqs43OnNXGVLZGJRBOIvfda/wqjYV2UrPwuvpuV4/b2hWCKAy9cM7cyNMRDqCBkuIMVHUusytcK
Q+26VXrPmfWi6Vs81e0dZEaV+EogeGoIHWNQbzQ5ZBPAZIbRi8NcE+PmS8FcPI9NprYoagnsKC9G
gJm+hoH9PBflcEOjYtORXnWhemHh0JriKDhgLUovIt1Qa4Pki+es6cV90mTVhVO5050+GLT72B17
t9Ib233vtuOhHIMYMGUgB4JTYv0KXU36JfdK9QW3Qn1ddFnwWAGkOnWjGmlRu/ODAY5rg8Ah2cFX
njYBvYeVbhcNZi2+LWyjVujtocjmvlqFTvcA3xVIRSwbKMlEevu2xShd0Vu8VniKzY2DSeJYDJpk
E58OZAsnU55SWxmCxENpch7b4YlOkkWrILJ305jDkcYbMh+J07XfBL9fIz6siK/DlkaUnejel2m2
GpqfMy96t9CXdK+wibc4/e0zfaUKh0Nf49KxkJDBVQC6tHaH8dypsqaFA/DW/5j4/Gdz/IvNMc2J
v52NkclYfHtr47eu/WGq/PFjfw7GjN8WRKDBbMtE54yO+b8GY47JzAxJNxnrrjSYgLER/3Mwxiia
mZWAu/YnLulPdb7UfwOiZJMAbyFxhM30z7bHctn+/kWojGcVjzpaYYlGxdJRLP84Vraotj2s/v2+
LEKDLOYYZztBWcwF2ie2oK8uwOdVVc7tBmG256eJ3azGcUrRvKSVr7fuvdu76ZGNYnoxdtm5dyWL
vWYjsGerkOkaorcEPNrUyZG+G60kaeb6Gl4BVh4iPreVp4E+sjvPRy5+UzEnXkP0I5hPuunGUM64
Cg0+E1Fn7yfAu30dwsOa5POnPvNAMMR46aqS4BorebW1Sl9nOX89NSASABysD1VfPxluVJEk0pur
hOp3kwfOI0vtLdaW1543DD9bPWUlToywNVdYXZD+2eLGiKAbioLvY1dju9Fr9WQbibdqa5R8g7bs
hJCAQcUp9HWvOYead05YkDkVsNn08QFhJcsB9SfpO3kY48q2OZUkkzVrXfFLs55TINPwga/AacCy
lcdNs0YciCtU5xjgy0NbCaCVd2TR7RNZV1veTdnaVjZ/msqbwe3azfKTiUT+H3vYyGaxoGwmTkGV
me3Gao35JiyzG49N5IY2OdeELCPa2orDH0yx6RQHZNK1p7EWPrD3hvriLICWsnifCoWyyqyFz0QA
iEc6saEHb/oWZJrBefDuKfHajVlkBKfi1ISeiIIW6ZtL0mQPOCrxmvvADdKz8uAREZwyb6tZn/eD
y9kz0QohvHEOzFPvP26SWE34L6Vq1pXDfYDG7ybvGbHUunc/wKJCxMg/aALd9DEHFSapPMDqQQyR
dM26DHPamV4rQOYtd1HL39U95zJuDMx5ZSM2TP4SSMk2Slf0VSuYlmTFW9Yl9/M7WXH0TWF7rrIh
fjVptq/EzL8lAeTq3tCK9dC6hM8TE0hXnrPUGIwPhFPNF7pq2Fk19dPH9c559xDGzm3VDnxf6kpv
xcCAS68QU3S2mx11I3znIeeuRiqBVI6703W4VfA2k4St2ukhi/hX9ravpsGB8OSBM6lInu44XQwC
7ifEpZtB8Zw4zhAcByjMFxFQIN9jj+uk/ELb4QrT6E5WLk/jx8ko8Kz5g8ZfrdL8NS8HCkN0dMdM
NNZGBty0WdoExwmc023eJJUP05ZauZ56NMtVtSW8V2xqjJDrvJac0qV6GMKoObmNNu5CrB5nUwUx
WsBZbFKHhxJY0zkeaPICBeMuK/jDcSjSC1fwoJo6C4HbU8dBBck2jK/eGUDGN31kXX48XjiY571u
dGIzsgOktnSZC3dLY5vIwbVkpnIMI73YjVBENoR88himOCo+ri1A6iXvrjjbfbAsIdwCBdNAhNuc
m4+7fHbSeUvmo7cD3JNuEJt6W9uMsjUBuxS5yw2w3OE84jexnIudObGMeT3Pt6RQ2n9c5rajKdvW
3EZjKtpNnxjBSxVb2t6K+KrEywFq6QxtH3gmq5cVv4JO4RIYKbtDjg9lPOuKxtOcm63niwK/NbPJ
gte8Pl5ao7Vzh+SV2GF0Os5QnINUpBsQJUCFZ52pncVzWsLePE8MmLaOzU2Gm7g4aw1b1Jmwadbe
/KWgj0FCJkiqUe7IN2tgmoz8MmPofdmYtu8wklgjIm9WSjT1YbApEVAXu+sxzvU9s0Rzo4Ev8B2G
1rQSuHQfwaxBJ24i0OwkGBbTDl2g2NBx7emr8LWDnkMYuqUZT/DtHjkP/3Ay8/vaJLwRB+Ty0KID
76F5aff87uga47q+ri15I6Zk2tmB5q4sbFm8dgZuJjVWyPVjrh+GbtzXeoFVRY6XnZO+o3Hi1Ew8
AR/nGhxEuk5zfmVncF1pOacbObbNWnMtlsAFceRkWnAtAOqsyYTLmMiqd+Xwn/Mu2fDQs/2LWU+k
lsVbo67fXEJdNoWG66BUzmNesg1MtehaG7pLZ8kzMQc3PE7xGDIuzJrMWAO01DekEJVM10bN7giv
mp9TK8sZj7IjsDfoSJhskGydABsoR+ayiWf5sS7urTDN1uQqVckFIveOBjXO+ZWpI2df0Qinykt0
EJxRGbfXUSjJbFthlwWGR74neNuJ9v4GPGfdbABWVfTnldKOVdC9aG1Z/t54/ZuM9bJbheaYvrvK
1GZKBG2eG5/lf9i3BYZjhLDkYa9qwPo+IyOeeap7bR3yKlrjJwwuSLOdtW1mklp5iXXLdQ4Il5t8
T05xqz0RE9/7URf22TmIPJM5To36wFdTSq1l9bZAAiGKQLstIAccI8e+/4tM6fr7DuavTr9FDvdp
X0MuALIf2wEswvTxx31N5mlilmXd7Z14mnZw8d/jlJeLWbj3JMMzrEIh58v4lzGEiA5//lyJ55fO
pu78FNmEfUqQGlx1e2P4WOx4Bs04/Z0KgeSHKn3/+2/5ySe17N6kjVOKyt7woEV/2r3NQ6hJsMnd
Ppu4QZadgJeCIgxB363/UwR8cMp/UQQIyIDcO/9eWHrBpqyETvXXEuCPH/qjBoCmSiAR8VXAyuy/
IHg86zdKDLRtAGP+e+v/gesxbF04kPt1c/lwfn8b/d//Y9JORwuHJI4+psvCKv+JJs76lHZlsfVx
BJpVPMMu4y/rM+m+NmyCWFQYHWf0zcz6snCJHIF0LaZVZcv+qx7mzqVmWeVtXE3F5TxArFJurht+
wVZzY/CWukvaFGZCLcb0KnLbJCVItUhWnlPvaJOYx5bX3yrHqKLWljtCWCMpm1i+IB2c7RTB5+iz
oTzrIeHnq1Jk54rm0DUxW+4u170IF1ng7DCpU12HOQIoWnn2R5LgIcVfdNE1E26WuaFzBO26Bfsy
uOJEgr39JQaY0PlOLhJ/BChGoG/X7/B70TkoyuC2VBJaCjPU8dDpr0hqyhcnzdyLOYUDsapHl7c8
wvvNsEhvUtQmVwPJ2uHi2s908uVL/YCoSO7TWmhvQ1mrd6eiq0N8tXsog7wmlUMEiv1wRacb0vEO
BUN9Kxs5IIahpYhLl0aBb0L4S3TQGImFsaDKKlOtNDwTlyHJz6emmrW3wg6XcB1KnEuMBcVhitVT
743Mmgdh71IiqR6iqm3vIJuDOGQQWr/KwAmfasLkPdC4BBfYgES6FVXdDHOyOGSLZ2Ql9Lg+RJaX
Or4QJJIrgjo6X8jhiy1sRnhdkb1mcYsUbo7brSHj+G2mF3HG8njFtNU6pnVbYdOb51MVIDQsLDgj
zug2Yl2DmouYcjOa4KKG6ZMXe2x9OUsdvy3Xmq1ozOw0GU7gg7Cx+aKgIdhQBx2ge3ZPiaVHuxEl
2D1Q6uhL2sZMJgeSHwW40LIkKdKieacFFvDBSOAuw1swpgeFp/Gik3SxsUyyJyTSrA+20YyZOyMS
s/GHpsCqN5tGSNzxOKBtE13tV6NZxGgBF9NEEhXXsc2OX6rJOYd1Oa+teepWonbzi6rVkrPQTIMR
cT5Ijf72RE/YKqvwEeqEQN7ZhfJVjQPasLSybNxAdNvKSs/3czXjV+gdGYL3wXo+55Z3AxQz8gdX
21RRztty6td2TXc74wVdOGZ60GtcNkNCut66h/zC5DwaTzPUSXRiXls8eGUSPGm5HWrHQNE02zCO
MH5Xg95gONWH7rafhzIAcJMaX1tsfqA5CtXdGF2hnutJF0BkBuMlrc269/upnW6bwcncvTTTAcCv
65V7PDPoGXJzlNBjCEtdoTgzHzGxRCeaYPK1s9mFrQzJTes79Zztq7BwnxMyT+Aqw1A5UFZ593Of
lgh+EieA1QRVOVsTsl5u3ajIX4hH8h7qWL5q+lCt7ao2Mf3a0zerAtjIPWGUxYYSsnhK0EEyv6sX
eD0E5for0wzsSmAsqgNNuHaZr3X5Co6Gd47E2K6rtr4xGnJR4BLzPNcAlfzJreXGzaqZSA8H4GHP
FnSUVbxUE91mHlp1TEvDOVp64/izGSUu5wGIMeI1lrXanBxf8yp912cyvhW9Zu3KWE/Htea1gdzQ
FUblnkb0XiUrai905A+kccdI8uHuArY11WUKlSZbeaXZ3mIglpxYJ0++pHGi0MkbrTmwogVoxMKx
cBd2avXcOxMaBqm5hPLoHntAS5+aK9nU2ltpOYyJGiPpryf0O8cg9EJvlZjCq2mby36ruZF6todp
+IYRaviK/MO4MJGl5GS3Ne5Ee3ZaJMaBqa6iyQvSNaUZO+JoCA6R0Nh1G3p1F6ZNxfjFG05khFGs
ZAi87MI5SsIToDAXtBfIp1uTohccEhyj0E2loizL78PC6nZAMANGqxJYcVPHtUOS5FT4JDHYdFLH
+feZRn1OAYdSrjS7fKOXUS/oHTEOGnUj67uTzJRdkFFZD1X8ZdbCDEqLI4tUf3Kn1EZgEdWmQceq
66YmuQrGAACQl9hXRoKbFDdhfYtCQb+14fdcsyyOO8dN50MfDo+WLIpbhW0CaQdUUuZsSfA41Hbx
RGPBBYvtFAOA5zB9hHsoWKQGHitmP8W13o35tYfGeduEueW3cSovPSxHtJ0ofxOrBgZj8MqjQTRR
uAuv2wK7UwmC5Ty/TDydw7VTbYusmwlkQ/Iejzp2+JVRN/ZZGRz+TDf6wrIYb2GGaoM76dY2+Rrp
cB92mkv7vQ+ibybeiKsCqBB0f02V50mfAmiWVXVHve4cQr74G0Ok+UA2sIU7XXXbES/HcyqTkWIZ
G/k+NFCSJ6hoGXm23Ya0826TthbrURcb84mRgoP/MyIDYkiuFXaMlaWEeRUQMS9ZZNPgdpgDgFKJ
uKgBGpV+MUuwmm5XXoezE++W83lfl6Nx9kjV2LNcOETD19B3UkbijK8H6wZsW/Q7LOx4H48a0Rg1
1R6fo7fTcZqd6Uak9bDzJs879EbXPNZBCTvVsPo9zxM+FhoMNdZF+G5corBH5zVNCOOTgqZ6Z3rq
ZqDdEEPyhmO9IPQ2kQXGKlGZvOpIOb2YHW88NLwY4xWm8UuUvW96GXtvRmOKcmU1lnqKAYOiiQ7S
Q1NqFaFrEeVp3LPUcPtFvKRlZlo+JYGDKj9JrwOvHJ4r+jPrtDXsr6KM3SsxYSprl9J1NXikOe7m
AX/rpq6FKO+KyXsimhtzah/RsTwpPPWGrxeuiPwectnXmCn6nWV4jbq2Qck3e7rHihLStlPLzxND
6WfBzJn3mEc3RAHmZV5JI8DjzJdinu5qFa5HAFjT1oxs2Ome7fhRUSys8HC4mQ1RJqe2zqjiulaL
nqzKtGJwUjzimD0XNmw9zHVor9Lv2Fi8+GBTduV3pCy3rAAwS74MltkXRhxf2fuOX1KoX29JP4pH
r+2ce2NB1SqYtWqB1+YLxtZRqAqcrs8heY23NqxbFkDSuRjltvZXpxu6V7NcuLhyQeQ2sHIduOt7
quiM+Uq2GWSunbk4gsgYILtF2qp3k3ZvgYhWoWgbFAwpyMlxtq/Lqb2BuEHIc4ecFNBx7YXhvWt3
9SafxXwT0duBD/sd+/ufEup/VEIxy0AV9Dcl1EvTvLxFXfOtbZsf6qjvP/lHHWV7v3mMRDDA/uGn
Y5bxh8mIWQr8I0YiwsWnJ6Ff/ndBJX7DOGd+n2/Ij+iJPwsqafwmFsMfBiRAI4t97x8VVJ8rfyYo
1FSmZTC6we33qePgmfAU00pDHBtn75iWvZ3mlrz3XH1Y/eXs/Ivexk9VP58kKAUh6DBTwqv4qbdR
yELOo8EnCeSvuV49VwUpeKCVuu+jv38LYvlXn8Rn0IekepXyw1b1F9Nh2OLh5ZGq9u2Qdn7Q6VdN
n5Pdq+bHf/yVXEQOVKN8nP5TmGMPPRkS5VztpyZ9x9b9Hmjxe8L//m8+xlrmbVzxn65RCxW+iayx
2jNq92jAKXaYEYzkdIz/F6eOexWf5pIXTq7I0ij666lj00+INN+opxw8j4umOCiFe66L5BdfavlN
P7S6XMOF/QXPaDG2/aRwc/rc1VpvILRvgPlI2/GWRKJHQ5sewbO73/tA//aO+KmvtnwYXTUWVwH4
5jNkVjOs0nQA2u49lL9rpyFoPnFVsJC3X3Q3zP1YMtqhNm7/+a24jEMtk7YFUKPPjxfMok5kUVHt
KxWXd11N+9zyNCKUE/7f398lrCM/n1DgyKwKi6bR+dxVw7A3xSUyd43h2D7vqmmTCD24+/tP+RfP
lkve1H99yidGE1kM9FM74jIIorXA0oyPvOOL44dH9v/vkz6tFwNkxrJnRrePsm6CIJa8zCVRZ/+D
x0v/+UvRlnKxNhG3vGQSf7rraX1Ybo7YZl/19IkrvaftOVXteD3LfNp4AaY/w6uNrQLXvNfZLK6T
DB+WqWRx7BVyUH8oIR+4Ywg9qSyGNyeK2RYkgXlgq42ii1b/RMrkIZyN/qJyEFTV1dzYbPdLtVTa
Bm0lihs9pXTpeGPsHSRKN1PtiS+pI8oDQXXBM3CeaQ1RyNpTtkPUZOK1wzLnrlNnhFrTTB1GmrQY
3XVPqsmhbaMCm0lW4C9wiju6APKoe/Pwpii3dkZrc+y2wacksjwNmAoYhCLAKtE8Z/prktKeihuO
RxOefAESTexG3zLL9cLqKhQz4exLxhGxI0GQoBhF6bxSzIOYfzDxVXoAVEIx6dFqXDM55IrNnLNw
5YnTMrohn4d5Le4iLLwb2+YVUDijsW1h8GPm8AzzSFh3vMP0UZ4MvS3Xbq7inevlgIkyXXwJo946
jaGRPIdumT3aQ0o0XmNWXxX0TcJp+EUrZzCqrxUem5ljwqW3ipzKaxGDTTzrjGBosGiyzh6bwbVO
rtbkN5oWt88Bp+YUJaq6srvknaEn4JDEFl9yN36H4x/c4SMoEZItR0+TdWnclem2pj+19Ge8LLpG
hjneJmMsD6zoLUOlPN71IVMktgH4XDPRFcc4ZAywkh3motAEAJXYYfEOphjAW5lwErsMwCylLLPc
j9s+Y9x3nBmonIkcLDYpA5cvQcdgmFnJ5OdgVe/dWfCVQtKUyPgYecUCcFsHVrQAZlrchX4513a2
iwsKfLoVfeVRMROpEgUVbAxh9BBjCqib88rWi/qsEW/0xdUKC3Jymr8LJyqPfMeJrExWTl131V6S
RvdYCtu4N4uS+8eiW8HcW1p9uoI1SG4z1aZ3rqHTrOA5cglaAqWs1SgqKNZaSMwUmCvYfbBiybXX
Z83vJa+4eWI+15poXwGsQv54bKkU+x1twOTFG7D6gcfoL8A60RKLvZ4EQsaltwNwkqcZHdrOqpAO
bpnGkr6UUA3MmxmQtsIEG6LQtDElvc7eImicebaI4wA6CDmweejpd3xF9GmdnCljDR1LDrbuNPNo
6+S8ryXAIN9IuRJWREaIYhZ0HIOw2NQjkgrchO/CjTxmlLZ55ECMrRHm01ojaWtYR7kdgW70yHEK
M4+mLleoM3n1deYS4OjW7toiDfAu6bGcrKNqjL4VFQHkBSZAYnYjez5Lo3uqmqnfmXlJ/8TruBFm
qCNHTGHvTQBJQQFN8Rsj25Gn9K3taoeMx/GuUDh+y/61iyZcTjQENh3pThRqrnMTdTyUBrUWRrSs
v+gZHm/ClOdcQmxYCfJAvrjoB0+AtrY5mbx+CGsI1RhSUPyTMbpoIhq5qVkVx+soq6Z10SW0lNlU
bpXGU58uBOi+rwKUE2QlzzWrWz6QemYs791K8r3hE70AbXSvmBtbL9nYuDdm3xqXZTjARpGBeRw7
7qiUBfW5A1Tr6xkwpr7g65NSyGOUI8m5omk/vDVaDRs2JCbNj2Tq3hh2rVZSz14si4Wyrlk/7Ehz
buaYNEvki9M6cJaob8vs3JsAAenZGLpFTLLstDqPPK2Msf06mZAx56IDkTbw0ZAIcec0busLotne
wO8SLkXAaeg1OncwsaVEVVyZVUsczmBi14TOddWQT7mKS1GeMqPiZhpUhLErN8jLcDg7ceABYrE7
Azcsqy6owK9tiipeH1ityHbK4OaCf8SrjerTGsNtP0WEqA3sJFaa1lqXSWhtG6TpkOIX6Ys5syK2
5ej3M9L9eOQMzU5QoAt18IRrC/iMK0yQkV7XOGlpdfRVGPiuXRTHYO7ym6Zj7dFCVg/wipsi7UmA
6skTIreHOXQIx+vSDIT+6hlde6KnyH607K5c8rP2JC8ytohKb5d7oXZBFOCVGZuEN6EIvprGqL0I
kvlLrJvDF3eZb5IqEO/kbMAC8mJY5ZHKryrY5NdZSiJZna9jM0LmxEBEtvEDz/Nj3evhXrglUqMw
Vz5SgOpKTo3IeC0SjWPTmLUYFQuHlx6WR3nQ4ih7VAUrb12w4ui5a9zHOgMKf+aSVt8XWVs26EW4
BltqL+Id7XHpB8mCNnM2dvscLX29KwDuC2zxpKR8YPinDyR/QpGnuEUSUP1GqFPPQ3XG+l8xtCg+
sP4wqGawxZUZ5ysyAlrQ/x8xAFUuHppc5EcK/vyIn0knLsDt1NFciMXdd3px8J1lPA1izOmJ6VnN
+pcjorlVYoiHtU7aFvTzuCeHj34crcmVyIPePcq+Kwv80R3DNJ+9eA2aYPZq5x1KQIRembywb/T8
F75i6BxG12HwPnwM4U1l6Rvc6sto3gV2hjII7911YTtAjvDEex0utTDBWRXVkiCiDqgKa0/z7KYg
cf1yzO6GxByzVWUwyVk215IulTP1x4KQsXVc6a/w7vYVOmymRyAKpKVFW2HzfLFw9DeWlUDSNAst
WbdOjoqWGfWO51Qwjksagq0zt90LhaKImcsL4Ip04wwoTYReoi9xlPGUk8R+2fGOxvIcogUgKrSD
iZeZ8yWPa/gW4udHsL/oGTIHmSDeMe0Q48dzt9hnWN+kzfItsfr7VEtM3gbpZda64gvv0w5ste9O
Vv8LyOwyKv1xH4/6jNofo5FlCiCKn3bYzTwDWGz0bK94ga5tMfQXbdgRx06biFWOreXlZGpRhNCL
fUXq1RA8amGdWhP29srwflWofaLewg7ieOgQ4K5jGks9/WNJ6IQi5BngeOrceOz06VSnrKmDE78U
WXcbTLzm/n7j/1NliPJUpzSUqANgB32e8Dayt/JwqAhEVGzCiqAji6TgdVwUUXnS5FQe/v7zjJ+2
/8sHOhbtct0zTdP9VDkVNRscaeN84BGmh8sqUUK2LEDGJnX+0mqlt0mbiP0gcvrrj9cOIhLD3kVi
MLaRgfEqSDPrpZxVvxsb3ut/f3zmvzo+5vmmZTvIQn4qyqsxLjVXdkDWcYwfu77J30tT8UwNTENw
vYaSzXaWEe9FYIjRXvZECa/gBFdXFWYmZN35C1uZ4ugKMhcnQeXZMArI/WzqrJMUsXcuSNk+pzZB
S22vAKu1XWDtw4BV2RwpXBkR5cGdCZz6BS8UzACPf+xczXBupgBI3SoArPm4mH2eP96KRYHqwx9m
BDa/OBfGci1+aBtwrSx2lJgjbMtDBPDj3RgC2sRL0BA+tjiHLTK6V+2YhP5gyicVA4UgeqJfuUkk
tlaNMIkx9K8Iuj8dATxKV1gcCOpotJU/HgGsf4ymsRFjypjinaWF5Ql716+WgZ86Fp6JiZpvamJB
hP/zqSTt4q4P7KKM9zaWY+zCLFxFha1bCchsKztFDDQlFA8RKWVPf3+/iZ/PMVsUc+n/eMCs5Ody
mNEISaLZEO0lQ4lgn4GpOWtB4D3nHVvjhi7zdOVpFghJOT0SEqbewXSD7pl6C4NyWTBwZb1ltMDQ
BYJhuKgwJfy4Pftv75yURfO7Iq+5PWhBQ+H6cfT/0f3/QvKDHIY3xb9vV6+/ZS/Dy4+ZW99/5k/R
v7X4XmnPAtFH+f+h7P+zUY3mx3VY3r73mxc10B+af9P7jX4ThgCP/FwUIH8V/ri/sYIbdLghaX2o
gv5Jn9rwzE/PnafDJoGGpRsuXgLd/rRKpwkyaIPonv1kT9ET+fXFMng3KejGGY/26NR5u63UdJ0x
NBp8xpOI7h1yRgK92hKHzCR8NmfjKYixfK8K6iof5OPwbWxJFELQmxCeifpi8TUVrsYor8ueJdPU
tQm4Z1uwt99Nph5S60FKWHES4z19IwstERrXkfjQyyyxsBe6HVJxhkOB9IMkr4+sZTj5SvS8Gh5x
ovV4e7LC1KdRoXy1c5MsjNFKdgMHR8BJbVcHZ2YkXWp1e1uwdz0yNEOcoLSnOMuRnKoCupQaC1DQ
IgQJzPpQuU3F3JUSJx+bmx5yhaWlfMmAb2pE4oatU7r1IKisJ8vUYJ0ULbig9B3dQjysdI8GS6Hj
lrBwAm6Fovxjr9reMtC+sc1Rh9fbXrQlL45OoCs23Pug7y6MAMBINBZ3kPVIqEH3CXkBToNwYTwI
Nz+XU36WbvUEmkr4s9GORyTTz2jqD0vY5mpJCIad8aws5N5OWd6NiTZ/pWGlryszitYp9jEAQui4
4xjkk+Pdj/juAydhkhfYyyGolW3xqz2F69eZHf3KTDUNiHla3oWNlz0C4pKPBkKZ3YfYX4Eg3gJV
HUkfxkAV6fl7M1fXBFHM+0BqxONM6qWURn1PnwgwTgwZ1jcrRnXIC67pEOyxVrNntlp1NfVR/USF
eW83cbkrxzreGbCdz3aQOhvGsgatZtvFGOs+ZPgQKULN4YEXdUhjCyc2qmT6TcILujdNV3XhO0o3
b1qRmZd5DIt8PYhoxI+wRDfRP74zyWjYmHVBPJcozdsma8m3R18CryQC07pQfZK4j9dRBs+0z6n2
dvSaGSuGlUE+VzyVq8SwXByxvV1eCmPsTiG5st0WY531wN42Psnc1p8lX3zdTC1yCWRG8ZpOTonZ
zwVsTub3pJ+GSVntoSR8dsUGvZ3eaRDN2s6lJA7eJ88ZLjJRmxH1Ier0zIlBe6PxJaE2Mb53ov+z
0P9ioUf9uKyy/36lv4hxeDVl+/LDUPL7T/23uBO4oMlI8gMruMwQ/xxKes7HeBH5sa0vU0Gbz/rT
4OX9RsIKGwNpUSmy6LNp+UPlKc3fpOdBFDV4f1gev/kfLfbspH5c7XWkk6iReesIxkO6+NgH/mUQ
RTydR05XQYoaUaYk1vmGZJkGTBbs49YYwXNIs4XnZPZVvQWyBZTTRsz/bSR9HB7xHBerClkNwOFA
epitcGV8IYREsh5QAOLgaQySGET4kI+d40M+sr70UrYXSmf9XzSjAcluCYP7knbRRTjwhz6qSq/a
aUmU7hcG0MlJRhwVIyqQujVftUEG00lvFM+ttEV77hMgpw9mCinr3Mxq1slotQfEXpIc+N+TeaqB
OTajDypOX3kJnYepQUYFy2Vt1jpGWcfsvtIRGyJMP32uXaRmbM0r+iFOReQqr54wwDbmm4Ku7abK
gvjBiFCf4ZotZjzTSW8foMM2vzt1qe5s2cFugJayE2PyOxyAaROjG8EBpWKsW0BKdjzw91Nqptfk
SwfJnr9iXiBUC/I14RAxAnsTsSrdXXPTGtrLCMx4hR85Hw5142iLYMPcKJTDtJxcbLhz5CgLSZnW
3MJ7sS56j2wWhDqOceg8T5WndvaCxzl3nbvKsYJ7YHIAgGCtmto6aSorO6HTQUlIllny1A/Q7zXy
Cf2UIolzwCZfQUU42l6ZndrK4Vx2+YBA1IZlvIJqNZzarg1dXBpElzixPd+qIsRAsAtCpn8pIXxY
YKZhJdphPyXDjL3fZVH3JZzarTsFwV6WuXiqZlibJCJr8z0xu5kkhJfSF1mb7maPMVqr4iEkMdTR
yQmXYtQ2INEwn+8E3CG9OUShVZBqmGQW2J6wQYbClcsM1s4MDkcjfaEqeTnTCdqMesAohM72Ie7n
W5c83I0XkVEIMWtI/BhlFjnLGNcj28OX0LVwzbJZM1EHWWLYZHPQ+yiAwftpzn06WuvcEoewqy+s
CQTcPMzQ3cpLqWaFvDbdyTEPjk5abPGYNA9oNW9GOgArEoDDLS3eFvnz9NXQh3nrODFRdj1m5ixp
UKtG0Wa2VXJWuaYfKkumW9C+pGZrRbtK6f/AOKQxmRNtcpRdVgLNKuOTlk3zQVc8msLOxIM3ieei
daUPEozAiajV6Owl/bYsYIwcLdNMDk08vNbge46oLMOTsh2sKHOub6Dw7krN8xvJ7kBCdEKpo9Zx
riETVRpa78ogeD6Mom/WrJ4YKqHrDsqK6b8+U7fWKYR76Q6QOXlbFxaMkCaeqh1JAndtrBGyVsYG
GkgrQLeXGNccfXJKAJmAtRjb6gCxpfuG5Hlau5HJyeFh2wMEZwbHNqwI53aPYY7mn3WnzOwWJPF5
NgLa8R1qaTHfxzbCI73xjiQ73+J3OmCtF2tXx1eScPZDIiyIHXholNq503iRCA2QlUXMZF1lOLVI
dMI7LR8hiJFgD6RxbeTZt0zqYNqKwWYsGXV3sVZcACoz0Cpi1lOtxSIYuxeyYmaQ5OO4ot1jsEET
8kbvmBHm47L/8PqBe6sCMcb1sHeiQROoIS/du3X2hpQtXimhe0eb5ZLYa/Jhx+D/sXdmu5EjaZZ+
lcZcDwvcF2BmLui73OWSXFIopBtCS4ibkTTupD39fFRmdmVEVVdOA30zQKNQQAQytLg7afyXc75j
Zeck6LI9TR6YcC817uKkvhuydqP5vChVlecJGeqrWE6zvI9I4/QzssqlNO1LatbuVSW7ZMUH1mzl
JANmvcl3kikoDc3pM+kKY09qOmNGcPghdRtEPsI3rmi7iU/gWL/rrBHDk3KDQ555UP+au3Ho9C3H
hH+sMm30AKi43RPnCrFXBKsPobS67Ix+esDul1MD80Ft9aruz07sJBdrmgK0gPpFEfO5trPiuY1N
cwVWkak1WSCLFRIogIcqvb20UPB4h7AF9Hq2zazc4ter7NfETs+5lfB0qCMMdkawS7PuAfwshKxC
RfdjPl5TEDYAPrvs0dOyRycmep3C7bVVwXc3Ng9m7yycrV5uCyFAAJjjth2bRaq4C8wMMFxW2xRx
cb3DkvpeEkC+cRqF+74zH2Tk5VzAOUPQAtHy0UFYfU4MIGCBPBHz8A3hqQqJ3UWwisqek3bD2pHC
b2yxDzqrfDlLpebf+q21a9Nsukx8dGAzoSisOEb9lxwz13dBs7huLI9bTbNZFHnDNaPdzVAjpfPN
buuQuIDuNvPDekDHib+tSlb5LPwdk3R1SAi66SQMvjTKd53QMZAG2hLWqm15mImVigIGnsxbC+Tq
vf1ua3xeCNw0/zwr3b5LCoTsYIrra9Gzk5vHodrIzEneJLP/1Wj2wEZqngmjeDRsEJVRdR0Migdr
FrDqBAoxzO2ZeVHxPkzlHib59wwnxWbg9bAeJEGKbjc9DrN1gEZobO0k8nHuOo46T44N2MYBiLLu
VWIcndSJt7NmzWHbx9ZzVPXyAj46L0P6t1KS2MHJNOBvvI21gZly1VCwdzzXZDqiB66cbG0YBg1m
L/uTGROclJomQpWewPfI0h4TDTfrQGbQunKDECPgeUSJ9E1j33SjxxJYiD0Lm8kvpKP+UmYabqo2
V1fTYD3aky7fwIBqMa1q2RNL440W1i5hjEBg7Goe9jxncR53wTs69FsjwcDd2WN3AXl3O5aatqpz
7a6Yk/4GsdFTi+aelS4IFYJgn/zWFg9Tml+ZGg5Lg5e3NktRv3C82vuRef/rAlnajE7UHKD9oS6u
hmTnCjcNfV/mkCdsXmw7PKNlbDel7mvX8TDm32i+iARmG/3p9k687h1phk5iidfK9+Z7Nl70f73/
bOUOnma/8L559Mv4KlwdIkySPZRxqYcTdoJdQCBPaFlIFyZ7uYn4wLA8khaMpjnlQA749eKmJdYk
+5BN/jaTDHUJgnJ4stphA0wwObPWdwjX5ZGNYt9g4p82drJSsrExrjXiyLgekzuqTGqEMr42TLHv
coDvmkMGTQ9e++IXZg1Qyk/6O1yJ/l55xD5oKthX3Tw9DOz1t0soDTgBlacnOtOPOvffOZ0FehM3
WPdN1D8CKzq6pRWgkWVn6YxaumGFywMiJTsHkDI+DMfUS8ClmXkuLQuSo+nUJwhPKhRdO58K9up7
WNvTGmDwOyETxqqfRGrcSjkY9xyQLf1lbwk/dLsxWXCHcbu1Czvn4dVq5XPNBOgYu7OzFdSC35at
5MyaSvjLYma27osELEEpHPfNTsuEoOAORX+EVFUzBAUDWcJbE0lAqBjpUgAPV15PGk/as5WxzJuI
RsXivi2bPrpKArEuqDxYiqdDnKxgUhVjcmzIwSYEdIjvA41C1Lim0FoR9/sNMtaBNclHFbnurjXq
t8AOEJp0klV7FJN3UVZmqCaHGCdb3/HJXYEL6sKACK+1IE03nOz+Zehwa5lKop2XkbUmWweNTlTz
DMyrfWKXEJEiScaZb4i91aF3T5qMTZY+bqLGOmdJZj2mttvsBJjiY5oU1THrgBnlXnA/q2Qrhrq5
NMlgE277huiXoimLqk1WRI9GTO61qE3IV7aFIkPKdes0bOay6Kpx53IDHHOvSq69AplBCNLOWFUa
luEUrKgvcGxUDdQqIv3Q49fMvlWevIxBd3Ip8re6z9tcBPKRBUC1QQoqQ2JdjyNmp3Vm+MWadoW5
TaeB/409yXNRVET12Bd4mPbOja13UfaPlZydG81Vd9CViMtFZL/FEW+vGolhxcY2BVuqudaaadgS
emB+E2ODD10UxSPu5QKrVsbjbtZshhBYiyyCarOECVWIg7g65YV6RMAybauWui4l/fwjb4y1MXmK
PT1X+iRcGEl2gXLDjx49Q5xYndvnhmEFmT7lJwUw7IykxZtNiF6i4ayY7OFmStpkq0RfPAJthIqP
2GaLYivAI0fBwy4E2JyWies85oCZ0ZttGUHWZ9eP3vS2iddBPrHjGfPpDlcVmpPWNWCeeVQ+Bos4
XWbncpr7M/tGSJj1uIKviyTI1uczW+ArDbctu+XKWnnDQHAlo5ETjsaPip5DGNqz6avXWGK2Mtr+
RKs782bkZIipA0kXw0Zp2k4kn/gl+hCSiH4yQBvsofXd1ql1LKeEIzKp/VU/pPpWSlrcgbkL7NVh
ZwLTDa0sO/qGxUM0g62Z+4+OlwCvSNXr5PXvUR+/VVXO9VNZd4S+eFX0iAGkg9lQxi+aZg6r3hYH
RPlqFVveSQX+d18ifAiCapfzgAzN2JfnKMJbohGDdLJtsqNHKjStzfRV16s2DYmk09ErVCMlmnaL
5wq2Vl5MisdCBjzX5GlQY+qXyXb2/fbQcAW/zA3WEBBUYEVHuGWWCXNztJEvhYlTPBN4VVSbNDWK
M48tG7xwZQmKvAqhi5k05d3YLVZJbaoXXVG+y1ItxilnNnqyqhC1PLOwW1gOA6oeR9aPY++LwzAk
w4HKOkerl5Q7eHb2Vs4Ksrzeu9um7B/mhuSQugpuAr/PbstUMz6dtO2PKkndK2n5zR72YX7FjHfe
AuhvHghsRbHWmK/08dl1XhIURKb4DZtdhnNtFZ+siW18b5jONZtQe1OradpZFcq9bKBjwm/HFDPw
EKwQKBRZZbkbSMZaxxMQyGJZ/KVtF6+Zb2hhCZeefbG/coHCbSAqRjcuAraFK/jmF30Q4qZ59WLB
O0Zhew1cqtyTaXVwmgF7zjic4ZtSWrTkPBZ58MIuOF1j+LEIN8ffw16npBRqFBQVvn0boBrh3oHg
T8lH57+1zaxkOmCy7geallS6OFA7HryizFYCaMB2SabZcKLDhoSmvxHo9DIWkzRU/qXPNHtHO8zU
xZqy5yEPAqppW4fJg9/ORxruScC0wbFsS3zieWavzQgmFdYX8lpoQSqYW0i1WgjXsUj3bW4bq6Zh
Dp13rX7s8rq7Ajv8WSuI1gG6oKW/MFV6NjjdN9DHiiW97Ahr0w2zIIftIARJMHB1Q+BC3Tqvfe04
2hnUx4II1Kq4jl3vGzTldkeNTU6YXKxVExlshr6LR2YeApzwSjrJDJoz5Vv5vRkSD/NDVfLOrbrr
Wc748Rb7LxAuJg30WqZVrgoNPufYMduNIGK6VrvSk4lT2dGjfQKJcqNy6Szz16uRO3VFJjoCvL7j
jHSMZk0R+DZ42VvqOQffrm8nVD+HlESANW3kkSP6G3yicmv304Z2iyvZwA/YDS16BiPVz8rozZ0/
jYxSFA9eu7MOjTQuKJ7IAsddOLj5qq6RiNHsqPKptjVGJ+M4+ltTGA+cnRdzjmdeEVyV3B3pvvyR
tSstIUl0gCJkiAOSRjVKsaQtkbmY195K+Bh3WUxYDhXtrkYLhcLXUo++Yd96JIutJ2mYeM70bdc6
HhaaBvwjxbK2dgXmVZqc7KHARuYb9blV5jH33VeWU1spXjuj2PWd/wkoTdLqpmiXDAVGuwjWdVYC
IZXwx+vhE6MlRD8tf0lqLdnUaENWi2wsB3XMYMVnXgJPP16XJfOAxIAmyan1klXZbUMs1rBq+8ad
VhILwk3RD+aVRl0v2XsKwvcGGvMBzin/iCe5RGNDLoGsN2ULx3OdYAUda/coC+OIYBJ62lRQjOWi
3zLJia94ZDkh3FGv5gk91z1KTNXsbMRNIHnI6Tykoo5ufU61Dqir0TgF5XGNmGeiKu8eNFQr7baA
bjMDis/HZmUZCeM2lz5h5vgwe0SRdmDU5AjyHjkRuAzWy7MORN+339p88vIODWPQMrX4bX3/Xz2z
3/2oliTx9n8t3/id4oJzLun+z89/bX/7e/yjWgLIf/oLEtS0m+/6H818+dH2gi/9zSqw/Mv/1//4
e6T5X0zjl4H3vxrGIxRB3vbe/Vv1+W/kzvbF28+p6L99/R8rWMK3dGp6xOhYZLgXWLT+sYIlWoiR
OHJxgjp/c/38MZa3fCK7mL7DCyERnXU9w/w/4Av+3xZNi8l/XET7hB39p8byjP5/El9w+jsYeBBg
MOR1reWV/9kdMhtlzoR50vc5Hswi/hSxdsOA/ZAt+at0s2QBXLV6hGK+/27k7Bmt9i+MHMGv4qDl
V8DIwZiN12wGxi/qiwqxvfQpLPYVVvBz79+nNE+ELLQyNGt9XGeaLrA0RtdSxviXTbvcjOazDdZL
JetSEnmnL31H5fOABcLpkeCYQP60nQFaARkxNByhLt8Zj/KPAF/Ry3BEZGC4lj/OGJ8RAj+2qtql
RRu22mZ2AibFHZOhGNJhrQ/lHCoU6z39f2tZKPNIBLbKb7Ofhw1Xw35y/bAgGAKy5hE5iwfxX93Z
HS+AbgrjlYZ3lrGJ1Vntps1PttbfsQHsN1RmkPKD7s4Nng1L2xBv8apafgNWa8D7rZWNLbKAkKoz
oYVovMaevEJLfJm06CGrxwYRE37lTqKhNfVdKvrbuPWO0OneFBp3KBir2h3FzlXLo7frREjh8V5M
9Ex5hud61sf3EhBA7PbtiagmsP8oFaXb8sPUNs2tm7hAiPN1s/xXHxjX6XtTtdVn9/MR8XXb//38
+P/oWDHQYLAS+4+XfIeP1+SnWMDfv+L3k4SR0ZILyP8MFB1fPPI/ThKOETZ83MTcPj9DXP4F3tzg
iCEucJEFobriEPrPnCOcST8fJPjldBzF+KEQrdjGPyjugG7XveNF7tlJbO0QR+VUHzHWEoik+cbs
oDCdzALC+dXEcSnuVSqd4M0wvR8J4LB728uxLJNp8MBBgVXX09KjQ4ppx9zYpzSSpevzxFVtUK01
S83dBaZ0zMI/Hsf6US9rjPbIl4VVHPMgbXfDgHTu7JkJY4OxFv42bZPyUEQzvVvWo+qdDeqAQthM
6nxnS6YwRDmGwnc5oypm6rirT8KS8tT2pDjP7lBfQTIYP7Dwv9hF53/Y6MKfQcZ4O12m8qUpcp2q
unAPlHr0CBk2hslPKA09s0mOak6mvS4JXIDWpJ0Z6UVMbbyBjBHfAHuAKygempUn0QYPWwctAELn
dMxuGEabTwOIc3thnRvpBN8wTfTL3JbVpaNTXjMdf2IVFTxOzjTfTAstXYJNnybf3Qxw2CNrKO7s
TMPa0TfmuSmK5sB0P6KdIlmxWCDszoJjDzTxGnS10/Ney40Dh/FY0z7sRKUNVBBedJgjx9rmpSF+
FCRoL/4L4wcFGhppv22qfWCmP/oeCHwwptN3x/DJpohTFH21hB9bF8J/MU2iNxwvY+TuV09FWjxR
p6XXZS0JgE/G4TnqYJtZOE82dp56K0fSdSCILwcolcWw9MBpUNx7arLdMNITeViuyMd6IAvHpxpd
Bvci33tmT/ZS4nkdv/3grcsv3r0+WO68lgK6DGI7I77YuZHfznOrbqIxgaWjIObTnrIwSvXJ4adY
1WbxAO7sTDSUWSzm7kHSiZOzYPaT2bWu8UJmWxw34+3Y1M22bNvpnR0YvgFDt5hk5Jr8ZHUI9CYe
bWNXeNl4alSUwqYu21P3hfWf3DH+SMyF9S+ls0+MjqfC3EvvyEwiqcK083QilWc6IsZiRKlh9ik5
14eAJLu2/0YP0Y9sw2dzy6K3nlcTzM61iZ1qS74c0/+voAEWn8FxKAp6kO4LzTsslN4AXC+J2+PJ
q1151bKtfoyBihYsG0zk+b2qNr4vAthlPAiJqv1wFdlDKHkWgTeDOLRNoDlQa+H7sKQlt96CDU7h
vIRD48HjASdckAS6FbGjvw2w4bbkLLnv+cIdVtOCIHYXGvEiWQmbhVAcLKxiLY+8NWbpaNvTVMSr
MgdoXH2xjf0Fc+yTBySJU6LIh+2jbr2FhaxqUsBdd1qaV4u9OJyGC3leoAvF2H9zEqeC8V0m7Eci
6hgviFlhSmb8ThH4DIEDXpJb2eRVUZSTE+eNdagWMjMA1wxaRcRyfeE2DwvBmeRRZMKoytcJPNOw
6ezoOllIzy7oECPym4eUYKJLYPX7prTUzdjrI/00OJee2zrMWIYdQJ+Me390q9usIKbOGBeuNDH1
8z1+C3ldtGCnzQVAneqgqOnQorAfG8DZX5Bq5Lge6qoaqRSpdtYk9esCmLW+UK1jG771vJCuOTz1
cwsyhjSmMlkBgLE4FOpgHVujflC18WGMjnuWNjwn3GLmoWgxE6QLTHsqJUhzPuRds2C2o1Q+aJ6c
I1IhrO5eLShuDN9AHTRvZtte2HfeXAO2aBZet2VBioCglO+8fpJrwoe6UDdVxxi1nx5LodvbWpbx
ykW7dK1PJWyihQkesHpdR2THPluVnuznhRuuTazVG7ubFwmB4z7zEFR7Smfth5GBnJgW/viMEuIz
izSW4TBsL23NWE8yXOwWYnmsingDnUEgsxqQOA8YilYk0yTPpoq7U1OIS1tVPTNqt1xZzBqO5iIY
VAsSfVzg6PqCSW/hgdWLiFpt7JihMJ7qFPMF850298GTeIn9I55Bro+w15kGDyyxPdxxAMaSVeM6
2inRbOa6qGqfgEyB/FsQ7q4PzL2zKve59xPuDcuVa8bp4mCk+XRdLuh30qPp6p3UfskXMLy/IOKN
iPmR0ivjdSxie41Q8TFacPLmCFgepqEkNgko1T1jtQnvq4LoG4iLgklP9YAwBUaNu8l1SBrIVZxg
7aXD3UiYwxOqxWKV9ZTB80K5z0RLFqdWg6fRY7e+ChYUfgwRhJXCAsjn3NRWbaefEItYF6X6W8yP
i0ZYJzVvoes7XHsP2YwTBuF5yC2xcPwNWKiKBNTA1y75jLlmGpuK6thazEALuD+d3H4bE2m6aaHw
rHQ/OmW5zHeV24Ij0qmkS8VMa8QIeuCGSrb9EhAQkwsVmpOoN4yUi1PsNBzfYzS+AmRH4kPA91EN
rfdueEK8NcwFzk7b3LVW4dwr337UZxt8ZBDVp3Ekp6/pNLXzew8IjeMNuHmS/spxi2XQ2R2SzGPu
nKMSHKDH73slPDcke7u9Sk2INXYa25c2LqtbVUP/9HlyDWQU3RlMVp61sRxPYI4GJuxGNDwZaart
obw7p0Km2RVhJNtqCV6AkH1DxuW3CRESM49CkCnJfMwDZPkQ+LFcBiL1jfQ7YzW10trqdfTDz2OO
QIQSO79lKzDCQtq3lVCnxLbHo1yCIYaAMa7XYkORStRrxETq06nFQ1KAVjHZud+DqXe2nYHfh98P
ZltmXaOSKkGDGS9Ry44W5Ghyk8nqJEZtvp7c6YRjwH4US3hFnRFjgcR22KVLtAWWvOilIaIFcUra
vEwaOtc46MkvG8zh4I1ZvxVu+7JsFhmnsJVFlUWielxsBPkZWu/M6waFbugt4RpBMIdeHovj1B09
kixNxDPkPtmiitkrMbJPdE88Zppb3lNU5cey9nnUO0uOR/oV6VEt6R6BF8uzYENXuJZkSEb+B0aD
cl2SQLBLMtJB9MSMT17GVqEhhQbPxJIgMoyZe1s7kugdWxjbyScGYc4yh3iX8QUCc0bgFAPo3Tga
6kaOXkbiQmNcMeYpt3hMptf+K7ikXTJMoq84k5xM+zIkPtZeO5Wa3kvcHS8u0lgc3e1rEQfRml/k
s+iLepsVZVCt5lJrDoxGfRA7OdRd1SB49mpSrULDzstrOZn5ysL3Ai2wqJOVZseAjBpzbZcKKUDh
ot/HAzFd8jy7oe4FFaXjqTVdtdUjyRN0jIwrtYS68BCW68T39T37av3T91isdEv6S99hQCY4GwDh
EgtD6dFsWpJiHOzreFAIaTtGEY7JujSzAzTF/qUyiD80p4gI0K+gmRiwBvLnvkXQo7Xr+rc0miWY
pk70haBNXhtJc/qdJ3kgheMcZ2dj7Iz3SXoCQTQdsD6YYmXBIN5GpRKlce9PUZ9Fa8xxSfWOFpw8
EdL8RFA8eFOS5/ZV5PhpfuwmSHIP4zzwrlXdx6SR5R2UVMph1riGooEXhgdAEIHe2gnS3FvPSUzc
Ap7KLhziefohXZl8jAG/ITWC852vqV60GLTXbA7yEM2EqYbG4E9rvfVTbD1+fV2jhGOm51bP0M5C
K5/RNk5MBJiM1+s+JuSVIa+swlhO5UcT6cZ1lU4+20+DMevIUOjs9e6DAs2NRM5xP2whYQ0oTxHT
4QTjxsH6d2kKhNyZizRdK2Rxp49orV0L3yRax7Hfs22h/09QIVL1EatkU8KYY4vNKE7zvdsscY7C
MY962SJN1xtKAEcnEl0k09pxZwjgnsbP03NZPU7pYD8BMgdNiOWo8GC+aWZY6yIHEDVmF8yxsINF
Nz+jEriJM5+3VYckcD+NjF4HDC7RskzSGZzH6HA6SPONtaw8W+QnPVRhiWn4a+JPpdUfstYg+qrF
23Q1FVn2EPuie+4oPemZ2uE8lyq+LxzVbqH/19eI47MdA5WFq2gWyRnTIbKIqpyGjdtL/TBnbX0f
RYXerRkFZbteBc4hb5vywm4bk3Ft1N8gaBnfDenX38sKnGLh6Scb/jgTKXSre8uUy0KZ2S8CTv0I
5kveD8lEKkcUydK77qfEvsPt+uopEpRCqSamT1qiq5U/6jz2U6yAyPMJ0L7JxSyeMpaOjz50uJ3P
aCwmnsAw2VAO3WPOdvxj0AyoxyZyubaIJckpcbnNmoybEIUX2x6XvW1I60GtU6fLwjlxxjdF1Qfl
XYOjDetsvq2BzDEpC0R6aWKUhjpOAKCAJGxtWhxfG5Px/GEkQpBYMZWdnGRIDwX4k7Nw2E55k8vF
pGtvwq/UI5TniJwgw+XFWTOHhk6I9FPOUWFy5Y/sRzNP3WgzvErRy2jXmYO4lEudZIEqgB7Hmt5A
kXsVmXmKhtwESZHCdyyzyFhltGUV/edSyBpOcyLpl8zdUneWEyzeYEsavYTLjnTq71U3+sWNkWet
BW7bpRkjKYbqfWDxxQ41YcE6spdw1Yc2s9O/Nb5IXSQD8w0HbX7qyklOD2rUMp6vmK1xYt32emt5
jAV7z0TYFljNNB55Sxrf31YxQ8WV1RoVkIj/WdhDm9idNp1VPJHX69UPrMamb38a/9z+Izr6a/L5
J2ec7jOb1R3fQTOND8dxlsnpnxTTEoAnVBJjPMNRdkA74r0zTBbPU3HQmM9G8YtZWLshM69Qzmwh
X2ydxNj4HqPSXpHXQ1bGoO0ClbH3Sv/C1PqLg/G33801dUTaHpQV8xcPaWEMdalHEOqkbM6epFZE
xj2c//U78M9+iGHbNsJx8vu8X98A3AgTTe8wnlMTxwr/dzWxJXpy+/Vj/nsk+RebDsMCBP2nT2TZ
pfy+I1mWNf/7f+zxl6U/EaV//5I/ZpKOzTaCixPa2B/Ogt+3G5Cj/2baLsNKDF7LcBAr2++mA9Nk
WmlgA3B0z0Y3vyQ//r7dMFh84JLmtAC+xezoP5cq4/xsubSZRfrYITA8uDprlH/AhulAkhWKf/O+
bZdjW6oClzkBDVWzUgKMibTj5o6omeYdKob5kCS5djGDet6VtjaTQpHyLBMtiV+E8YqRJtxYdYga
N4SsyudW1/k+roabOtSGKmXzPElaZulYh4p4t21vM1REChvA6tVBaQTluE6zHLEz3q2Lyiy1D1DD
sorU+h+lgpiM1mS0b7QpTZjkiRS+TduNr+B55lfPSuYU6j1v2yqJB7AwmLZRKwu9vmL1Lt9ohLJX
pOwz4xPoJ6afzc/IHBrYujFsZQsa/g/impAJS2EfYu5stL3undFpoCYBaJqPvTWp/C+2O18MuL+f
YV8fgUtXyaeK/R1m1y/e90LZDB8xhd6DCQkOjtU7G2lOPAqCakIuZGFNoz43i+C28qR5KmHBwBRw
/YoqIoc5gb5v3nieUx0C1Q/XCvrN2ezt6oMWWXsqa6e9JLM2bZw0y657pzOS0E868U2IyN/FCeCi
vrWqG99vHjuwmHtHMu2KR2YribkjreIjq9367U83yT85uIOfh+G8aHtB7nvs7nQdCqD9y0pL+q4f
41Es7+lQomdj+fTjqqKsMO3pVvN0RrCZ1RyKbATvDXzYZLrYqW2LpYXwokl/k7nB2xA443QTY7u6
GivLuY9m/lRbpvnDlJVxjDVzvEl6l7CTuJ5uHT/6FtuTuQvSVHzLS0I1MMDr+5Q13i7RGm2XMwFd
z1XTbZRecE1bnT4cdWV9lG5/GhvT2H+ZxEETtzBEkcyl5NFsJmc0NzqjyK2TPgsZZFfITMd3KKzk
VyDXfpcNUKwvuk7TQdaNoASt5NBvu3ScLtyU+dkbYMqKNk/3ufUB/TRrQpBSbrvOMyKAfPq9VRr5
U79O07YOKw9akq4gnpgptCmvLBEsl3xKYVem2TWyxPo0+8J8mhHj/vBFTSNSok5zsWDgJZ2UZ2xL
OE77YJLpUXSdfh2x4rz1F8KQk9e8ONMicmdTJyrbI0/KApBLsXkBFTXdtJ3BG2qm8TZFMbAfneXe
1HJ1Vwxj+2QnLWLEOI+RRzXBSo+n6a8eeT+fWTzwKfQwkLLOAaMHTW+xUf3poc8iIIriwdMuSaej
zgv6cqeB5v0GFh31kEc+FQYwrh2Q4O8jkjMGMC10Z3uckw+68uksXTO6qju9fvJqGz1kIvRdjWdz
CpasnN4tkObxXfKhcUSYDVgpBZ/9qSKjO9S7mMLBiSdiaCrzQnec26EHtYzClGYf0TRRyhD9tgOG
suVArWjmHNkZG6dDDpzqPbr+bBqmM/E86u7rspUZcTdp6s7XTU1EDICW6LMSvv7d14r2aYksfSoh
yhOPlOKeLUCQJwwQy/St1PMdU2oUJf2EcDe0+t7d2bPCjpn7CW2CXlfz5l/fur865Xn7l52Fp/uu
a5JI4C239p/efga7rUZnHV3MRmJP6wzPCOem1u4zFfAKQMvqK7duNcZaKTMcB5ODvKYYT6adryPR
CS3uQbY3CDquEJXI13xw2R4E9SjxTLLseSb4jxejI7U51Gmv/VbL/CZ2+Cdnzz97AeyZ+bUozqhW
nV+unxK3GTPY2LsIF/vvlBnTGZQY8yo3Qi/VlpwzUT1yXpguR0yJaHND+JN8JW7eORqjG31y76Er
NOfqFVGbcXLHiWAUU/bRlk1a9CC8uojCpIxZKv/rN/8L4/n3h8Vy7cMmYE/Kto1AChQJv7z5BVRu
ZY/OpeqhTdP+ttEnV3PkwxkA62aoVF1n8DhuBHDfXQdvEnsY2OCDL9PhqoLnthoDszkIZ/FWeLX2
0LkFwegjkKFVU/fljfLb9OSZvP6RmagJ8GdsPzH+Sj6iFKlMNPYHXSmf+S0SvtveHvNy55HfRvYM
Tr3JpHPq+j56MhMj22u+5l/hZSG/CrP9VrRWjF4pmZ7hTKsdWrzoQAIBuzLo3YxbTHP6YcSgKiH5
2Lh6W2kaGwUrbmtV+ZuBia1NrLJmSiDlQdhD9Ax9vzlQE0y3X7deFGgxQwItoZ/Fq3fbl3nEHqUx
L0RnzT3ROMjGA7NOPnTZqm1GgN0zV97wwxbFcoIsbw1GwCswY+p6gbOlCLc5+WTakFnKfvZBl0zF
Q5tgt+/Q4N+tqqgORHNMBziG7Qo8NCFJtjBPyTS2a8cT0xkHP8+Sf30hUCTySf90JUAfoGZg+bog
QXTzl7KBs5porXyoL4kwOpBNOjdY+HU2i3GqdzPz+5WXAGcNE5XEW0ox+YpDE3kx84J8A+vnQOQ7
sDSRias6FUjj5kJP89WgZeky+Ci3XY0vkyGsp7/Noy4eOf67N3O0hx99ilxzTfhh4a3pJpf0Wcqx
66HsnA3zgJnrwC4x+QtLRGIrDFI42E0XGKtibVrPSoJdshFKI85n38zchTUGiG3s49odq5F5JNVC
7z8YDnNE5kRB4Oas9pOh2p3NXYvSM11KzuVzZfDQPbVTvkdbDStyMoFpQfh9MqTEKV4BauH3SWCN
Z9wQkAW4WDMTEyJJ5947IJJi3QxDflUZmQ6JSyAvxWhW71RtJtU1YzmieGWfJ994DqTfWrTTIiSu
1cKnnhIG0BLVi9sgr914j2lWn8gH4zSAVcscTINeftGGcSlwmgmSoA/AAOYiJiJyFmLWhICcuikh
SYu4FI48gd5DD7E98eeo67kN5sRUC6CstW3iMIzyIY67lhG/zVNHGZn1llhROq9iw5X5Ueu6pfwJ
5ru4A5+zUXGtvxWC0ItVVxdgcDjZ9ZVWQi6IAWtDa69yn8Vr9YUYAhrvIEH6blQq9bmeenXHiDdC
io3n99JQW+47DTZD2OL/+DTd3D/4+BkYRBdoSX03YqakN2rckCwGuZ34L3aXDbNldpdchWlNlbkw
UtYdiV9a6MhIh3GmxCfc9QuLKJGuHMpWEolzjxxstOlnzyuSW5NNI8N+EfDOBLO6+7qR/ruz/avO
dgFs/+nM+YfO9lB+QLN6/bOf3vjta35vbX37bwCTke8v4BzST/+u2/P9v2GnDALUcqj3dMqEf+9s
AXkDnQL0RUPCYARX1L93tpZHyBItEF+GrO/Laf+HhPH3pzrqx//wKc8I5OcDErI30kC+24IUc33z
V2ZRb7ZJqpL/y96ZLcdtbNv2V+4PwIG+ea2+I1ksUhSpFwTVoe8yE0ACX38HZO8dlryvHeee1/3g
cNhBCUUAlblyrTnH1MYxdma9cboSIGJO5bjq4YiSRjMzYVlNcqI+7PmSrouEGs9PRXU3+zHqdQvl
H6mL2fA1QHTyMMe6RiqeQ5VIwBFhQQY9u9FNrHZVPdefKo8iH5KV/SCy0VfUjcK5Qw1D/VnkFQMb
4Bz+PvPDJ5Lky5sA7/hgDu9VIzjUyrR4UYMp3kCRDtjKh5LdsTBb/Y7SBQ4cpEjWVMNJ7JhUALqF
HE2CBAO83xWfMX/QQnZEhUh+skW85fScHQn8xjkTl1F/R2MeCEhvxjOTFGGH7rbEVuasOW8io8vD
3Nl3EbvESqdxenHyYAi35KdkxH/URL8jkCiaLy0NgreGihu63IStH1LfGT7M+IXpXf1G+QAMEQjL
dGaU1D1ObZ68c4BECp6TykA9vRt6whf9nupQZ+GI/1s3V/qXBE+PIVgYdp8xwCiZFfehU+lHIhqI
ICW1ZJLNkSWiRyeDrHCoybRA1rsf7Sy4Wp2MbCSX1Rctsas5ugqvvmcxaYCV8+RMbMGEgskttb9z
iOfWKrGKM4XzFBE/+TT3Z0TgcGdmaXWnYcajtDITjzUu87rgEpqVXa+FMZUvTtX2Tz08p1XeW/jK
+2KwXrOgiF+VwcirHT2UznVkXMYZfTzHMH/VzBPuLh3Plzmx+o9lMbXd2otAjI+x6M4Mj4bvEYKV
nKBFZRQbWTI1HNy63LYINXLEpRHjL5Rtw11paLHoHfvivZvycptI3Xl7Ug9p1tr5KD/lbEvleoyB
x62Kzkmg+WCqP1BPZLe0LZyPdlJlj9HscTWO5eLJQsa/67vUPVt2PpirtG9SMGIqYbDdtBtbDd1h
JJTplqRVufarXL8ZdSJORHNE3xBZBGLnm4zWV5Yzhhn5pl10I8YFBhEujcYgAsjxr7iCa3QuYUy0
cCTn4ovbNk606lOIhYlJnGNENwLhE9saz7H4gMAjvQY6l3fSmtJTQC0Vba1mRHUU1y7NpSmpNryu
zXPodFhAhCKq1EBIf7GaxCWi3O2bLQ3s9j6nBZrJ1VjxLX/VtZW7OAsS1LXcHk3zvz1FeIj4V1Nb
iVIrHQ1T7iNziLRZXmoTxQVnYEnLAW4r4qF4AEN8w3HrTCey0OBEjP7VCkE6tm4wr/EeokjivPuk
qR6HrSRf+Q142AQHJiZDKehRw+EytslbqaT31Pdej7kusxTO04nwsRpPAl51fVFIzfZul3sr2ciF
gzDR1Y+HYhs6aFQE35dbLDVgxAwB3wcdj0518Xtl5tcgk3MZbdx27s0nd5ZjJUqk87WHabozDmMv
XlxyhR6NIowKhiPOeHTEcBqS2r8jggbBhirsTalLMkn6anrsmtCmCUN0fBN6CaIaWT5igEQyNOZ6
7RZ5toudqNwSq1ttkG+vqpjxndWl9yQLr/pKLWflDCDIiQqNv8kxun0fxN02yuw3nzHMCtblKc/t
FXHo5oq+GLGzvjGudSfdlxSV5zFGNbe2uC07grzlQ2a6b1HfJptxBkTejINxh9k2Zv7Maj315sfa
Ui3zMcT9xfRVyAHaBvcwVuY5z2w1ra2oMHemTD9oJ61XZd68YK4NjlXYfvF4Ylud2TeTo/wmpj2W
OOLBH/P8qrr6lZEOA8HpTESluavM5mnIgHdWGtL1aE6ISUZ8ZRiBIfYi5wkPQWoViG7qkhmY7PDO
p/5dh2roJBx5xgWJezoKca05A/pKOSGcAYhnbgJoVSeRBG7Gr9fOb4zN5B3xZ+7OH2lL8hqdfZ42
KXyC/COjr2+m7pq94dVwUGlfrhVjpXtiovDLQwDFF5l57WM3TdGN4RIjLsQn5WMBhvnBj8TXoEnN
U5El1nmuom4LHxedV+tpa1lmO8DqgGqTZ5pxycYjTQDbpGdv50xW6KGT6b7UM2KnwRIf5gIxteGh
D7Gj7NETRsdXokDWMwzyvhJYlxARVU9DGcePnh2jJ+9pZHiNiTmdxwRsnuQd20nhIMfvKXSWR7sN
xqutI33OUJTf/Cyqn/qxqdbK8U8S0eNa97w6KN8/ehJLHRhVtK65JiDL55PaRfBl1IO8hdTg67nX
xOhMc7RDel5+h5ayRCRuZT/T1VMu5xTRS/eeNca45CoLmNamVXfzaAxtuqAuzk6ApdGL7XYfaZl+
ccuS71bUSEKmi/7GS1gS42SW19xbRn/QYrdAA7D/WOY1IEkQs3JOP2p2nGtJWuTG6CfcYKP1yRsE
wVqWUTxVWLFIOg3sj4rhM+QD8rN5M9ICfDjCHEhAQb2bMhsnKVaBvdUKxHmDH508OU6HOsz00Vds
kbqY/aNBfqv1e5v6v3XyP9TJNIp8jtb/b1H6/bfx/7w1ovhzofzHH/qjUA6s30JvaZktYSZ/yM//
5XCJfgsQmDPiCXwO8q7PoOePGZALmhA6GS0fH1l86AdU63/MgFzzfwOe+mWEyMzHp6cEX8YzwcH6
vzIGrcHvBtNMmuMQGkycizrxHhzi2+7nkn7qn27Nf+i9LfPYPzUtflyLkZXJvYhcBDS/tP0HadLH
DK36GDgjyYrDZN3nZH69TNyBS9fN0T80K39pFS/XcwliZe0MUP7/RXMvFnpSG5pcrwJhvxrNlsYc
BCvrXmmiKWoV+86W2bv1jDncfv77X/YvBxDPZ37nM+zg6WHi++WX7QxT6gbpxBGsoPrKAkgDvkT8
cpmsmYZ9PEcvsW3+06/8H24xx3TahByjGCstr82f27NKqlyMYVAdYXjoa1Gm6uuArBUOUCYYspjT
//iCPrxLk8vx9ppYJZYP9Kd+cG4aeEKliOh/xM05QKCLKkhBegod45MTD/7b399W6y/3NUBbw4mO
YAluLseVny84Scuck1gPh77RHRuuH0sbnzE2pIWeAuN3IgvvPixrl6FLYd26watf6pYdBY5UQbo6
I8XgBnmLLrQYvB5CTpvKi8Vu8zrZ4T+8Bd6PhvhPLz1HXeZWsKR5mnzZf/m8NfJpiPKqP3iBk7jP
Bkj1+CwT5pK7pIFOjLvZGk9Wk04lzRXlWc98B6ebgXv3YJup758ADDvHamq998SRTAZTv+RdIgSx
OVdzaN0zDoWBPtAkqbb4G637CgV8BcfEm60NB2EOhobIFq2YPYe7ZYe/N0RgiG0fmJB8jUnfLOXr
a5yRNLCIuhvvczg4AJ98MSMNIkfCzs+kGOirzyrhbzIY6tEhNwfjI/ilCCK7sAWvXJx3Dn4EOUEI
htWdWhggSJajOkbFmes75UaD+6jraaTITun4EA87robIRav4YyEQU8X3lJ2bKeCo9DUqOhGuSUFs
39jv27cZrNLRH8iNW2sCFt7CyhmuJrjzCiImLBG0/Xm0hbjgvYcCIR8wLdy31RC3b06q9M3oDOvZ
U0zNsjnz3mmt2vWRND/9hlUZNyzj+gaLG+XerXcFv2lboEaqSskFozqLXwAWFGLThyOhDT33MZwH
7ptwrec+4qHNYRe9wAb13n2DQJQMJOe2c0Z8IeD+VbiOtIFO7Ud0x+/vaspJqV+nIEn7OyTN8itl
6dJ09vhl7Wlo5V6OQzmvDTFRG0ZBnFXHojO6Sq18G2/+Vrl2+jEdxuglbFlPN6roieWpOI34K/L9
3PdGhu1binrumnRM9CMK3Je2xLa2cuuMN0MXOIDdRDdnQR4lDjhGZFfiOdtxM/g/NEi2bN+0zmG/
J00xd5zkBQ8pSi3nSBoL6OwRLMstW0jxqzAhJuLH/Xe1ImOxp9uQFkGwQcycSmSPkXn/42dUTMht
NZk568bM2ZPf9TENIHGOnNM4mkpe4HT5evgKL8MBj0gcny054L8b5Ngj2EGsCHUosJjFqNAxe+Ab
yLruVefL1luFVWHrp9avKV/J89LxsCtzc1r4QvwBtAOWeRzpnJMaQGB1nZ6khIW2p++Zj5suMab4
RgeZAWDaeB6EubRX8cVmxPVG4hW6s8noBmJA5Zxdx4lB80fJ7U/3sq6HvbTTesQRCTPCCOnnNGZB
7o43eNxn+dw6ccpZA4JIXEfTLnLKdZd2+jg6HRQGujH3XkgiNvyjA0dIfeZArZ/9qke/28YZj92Y
kPGjbJUcM16laXebFrPNCrSOBbAkVbcx7WRC7szgfVJuEbm8X3J0wE1l+szgdDi4YZNUq960m3Jl
cmQIRZ987STLpl9lwanOUjwPJt3fVT+708WqkdGveHchj88IFPd1O6uvUZaS8SINJO0bXu7o5MYK
c0mE9CuiaRzEL04tVb2xDPcDHnx0bKJ7r+km3+fYTlzO0A5LthU4vHTCXBriUwG5MbX4jxXrsr6x
zfEu2zF07YNvxOzSM8zZSUK18CwVvSyQJvR3SVhxmhwGfZvpYL3ACbFwbFjtG0pashiGYnzXTZi8
5J7PgtnYxTPnhvxjTgryvI6gA9NQlxkyU8dhThaZ6SqKwMyyjTbPjDg48gB8QMXpJjvLqULv5JUz
Lp5Zttaniub2fJxTcBRHpxKzM3JilXrnCBTWJx9TIk7TwfO3oi5OZdTGl9Fok6uQeXpMwug5SNPu
pVTifar0svpn1guufdJXeu4TWdvL0L61shMxsfan3oj7hfI8mndtNAZP9D3R4GYDDjWHHubGYTi7
5nsZnN24ESGRQXb9oHtb97vZtV+qNGw3jZZARMjMGDfuZHM2NcrFCFw5HIrQFbqfS8vh51t2LPGB
dB47/hyFYyZW9JbiZjcz7CkhoRQ9GS6yMC5Y3XpuXcWpe1Ze8joFYXPI3Dp8AL5iYklRGbwXSFPk
ksbyrdEhtUirvPDiLMlChTXwWLsoEltmUC6LhVsm4l6EcjpOTh7eG3qKXkQFBWVjIIX/CpExunDO
YnkrfA6eq67nTZEJViNYIcur1CcMjJK0se4xibOWdr7Nmp6TSPsy2HwaX5FXxAnLccB1RKyDVZ/z
mYIQSk3WuvyPtKh5BbWTRACF2ozzrl2w3otBHKYUj9h68BJ4l+iqwkvUYkzLyY9krM9mgs0rCPW1
dbi87+Gs3P8QfqApIVeABuz7POUs+D+WwCDtY7ENyITi1WfAll7Baof1qm9H9zL2vUkquUfyAFYL
+bXmQN3SbltkHDa2iXcYIvoqOeAToeNlJWr7rikJTVcEN56yiXPN/vePZdWeKPddmlNJxIbB9hUw
jTp3JSE4w9TrqxqofSucNli5yno62Sjea7nqJ4CWdwSZQIQ2RdS8jYA70wfbG/jUWYXieD0uPdNN
LbIpuLldW0oUq75C07Mq06Tj8DqG5hAE6wQ/4qkvJLaNrPOmJ5xI3pufWiyskyCqfWyFxv5S9jlW
rd5KnsdgbmBtmaV/cWcnlKyLgfWE1dI8tX1qfFcC2nPaj8QW8ZmpcjIjiF5sPfJahKg1+nWHyPnZ
EUuyQ7KEXexE4BaQfXS23NGOoC9YIxPbet+GQForJD31E1Dp8JJj0Xif+4o3rqSLcm9Yyzhf2bNJ
noqHLybblqEXmy/IPJA2cZ8oLZ98JzP6J4wgpQ+makyTNLyV9Np8tqo2YobN1thN2W4qAPRYH/KQ
apnUnlF5q8Ci3CjNxkMe4sJRg3CbbdSIq3f0kb9XRkQNglWXZo0r0nunUuDBjXTa8k8H5s2LTmU+
t3c8/u7WkANxLIbUeNVGlJ0MRQo5Wly2nimsDokNNXvSoJ3KfvT4PTofCvqiawmiszvJmHas85iE
LOkOhIydZSYW00qrWgmtu2MzqGSVqNK61S5LzIoyhI74IGj8FVQkaAmK70bmeojNm/gQzU1FQm+H
l4Zv4Ai8q/5eC5ITSrIUtDseea8pDHp6uZFqzQevIsd6MKu1L6fqoHt66tTG8ZP2e0Kv2UQ3eZcC
jXXdB9dU7h0ykvqRp82+XOvyxM5X7d2K2SJmK7UOK3+bROVdX7jg/7hVD+bUJh9aw+/fRGM79w0B
qc3aSUwKSCbmZVTWG3+4OpV1o/KrtyTRmd89P/ZODn06NIA4RHPioOsA6nF4MPL5m9f5PBC35yu8
Iwp3TDdVb5YNhbYxtGt8EfhyJ3BVrCApAknGuT2rocqbc9/ZxtF3pq69k0XJS1qlrDaZL3gjZ4L7
YtCrZSqvUzHm2Xqg7N78/TFqOXX8dCphvs2Bw6OxgBIV/efPpyimX3nEjkdKp/ej6B80AnWxFL5/
f52/nNbCMLQAhlgex36Xg9vP14niFNtZo9pDSdh0tuqDwKLbLwyIFdpaCC3L0eXHcvj31/3L0Z/r
Mk6EjcHJ1OWk+PN1OZKXTt7o9qDz0n9XBtqRSupS71DIs341VT3dCGFkLe6Gpcr9+6vTt/n17jLD
5FTMF5wP8WuUCdn2dE8sv0EeF3MAmUNhP4fLqpsHktVeJZiIYG4IjiVL5W27eAZXPz7Cfzt2/9Sx
I3max/F3HbvP4l0WP4227d//0B8du8j7DUbDoktlC6cUXf6+f6m2Tfc3E7U2rHjI7z+m3v9q2Dm/
maZjL606wHZ0/HjT/92w+5+gI6AQ//w28b2hNwfUYiHh+B4f7Od3uaS442iWDhenmqMhvZsLAfcG
bTCToqm+DEHmTm0FQxs6FJbYsFsVWTE+e6Hwj3JW8VNZhfG8qvn4i0DPf7CpIi46R2HGoQnpqS0x
5CL6FKBo56x/dWVVUYMFXb4Z7KjfRSrM7m0dMgsGlg0ScpgX4TYHOji8zr1KKo9sUxoa5hBW16Iw
a0qZsb9FBC9CbpuS4kVM43haskXILkH89Wp2Y/zSm+nijQqb6FamYXUTtnqhpp2PMrQ0ZWOQXP3O
m2/kNIqbTpx4x8jaZxav9NYYHXVatlbssQ6yJbAYSIVd5OJZ0ZXPPf2GdwQkHaGFDVN/d6bBQQ0r
r9g10o+gG/ppbTZ5u3GSwd5FKfVF4HXpzdN+jgfcHRCtm7W+CLTQl7CTH6h02f1o9QALdgfHXptO
Oz/XqsfYZenPhdYAIJ2hgElsDNmlI30F+3DryU+IyUb4oDzDDyVigPtwHNKdodL5JCqX5SGdnGRT
DmGwzmucQhjwjexqRxL9XJk8gKHL4QboAry8B9QLs8nBHJvxokHkXGrDIhHJqiDsqGqcnihp+l2h
o2KtoB7jFNPyQJ1f3wWggi6urKdDSFbne+46zQkarHqi1VaiW2LKv63tFuSwSG0M0a3bo1/ozF1n
Bcamjsv6kaRN50lNrnpzIrv8PtnSfLaHPtv4ha4fmGwa904W7BLPVK/cK0S3RLZEV0I3q1dHZAOh
GoiyamWb27Eu5v1ooq00HKG/dqOUD4zvmkuulV5HzpB1pHtMCcdOI4q+QEfvxboTzBdXxkyyyZrd
sdi6mLAfa5oCpGlHndpOcTUTs97A4JPpDDfUfUflEZ5r9uA9KQ/tvSvwkPU1RYZhzzReZKJ32jLI
Ah2MKL+0qPEPZcIIzyRR7FteJ/kVaXfNO5XMD4WXty1lfmx8ASIJbyVOpBWtGAZDrGa77c8M/gPW
rzQ9ZQUzIqeK801ulN4r/Ebzo9C5vvhMITnlSPo9Aa04HO/d8CiQ1L51ZWt7nMdajRU5S56RI3sP
YeeuRNgm+2EI6mtmSnWzwVZsC89RBAIOM6A1pCoB47Sun1c0ubyNL1WABg2YMScalFlHyJjxEfuc
OHo4/OjSdBaHwBiJCKgPEVcvLCPtdarL+VAjGtui1aAYNWAm0GKox30/ADLAWE+4CyXnA3KW5EGk
rr3xO9/5hA8DrhTfbf1RxukCsgn76cn3kaWsCR1EiJZb6YFKqjr181DXaPlJcVwPBik4u7qdzAdS
o2G3M8dE9MWAOnkJLJgnjK+buF27XRezkmTtvCH06GtpoZKl61vpO2cOqolH42WUhtNgvCSDpOGW
W5Q0YO4SZD+ZRY0358TB4irtZpjeYasf7dK0PgrmgP0ay7loO1zWjWdy2gHVqzngOknVa3snyAet
ojWeEfwKW2320nyKoQxO/ockqFp1U2j4BvD3JDXXp5k+uDGvVQhxvt24lBXjk8h1En5xkyJOa9It
SnP0PlRDPnbBNmyRLO6Mvlf51yloW6vYMzsRgo2Lze2/dcA/1AHWYjL5uzrg7j2rv/15bPfHn/ij
CPAB0y27LVQ6Tn1s9uy6/xrbAZoKGSlFNPbxsCzSt38VAcFvLpp4hn10+kPHBhr17yKA+oDhACMh
04oYSuGJ+UXP9nf6tr9M7SgyHMYJi38IN8Sv5e2EOpjvvzEfoHoy0vGmuzB/+NPd+A/Dur9ego0A
hb9FRPxSvv9SdSD05itkR/NhiB3YjCGJpeA1fG7pv2uv/4+rLJ/iT+MjEUda02ZC01t/ksanRn+j
bfy/u8QvRxAyQFyiurkEktbAfMQl1s2f//4S2E+Wv+XnAxUDTZeBm82bsQx8fv5FJHVUnoC8Rohc
iy8Nc9+R8zzWoGDk0h5xmXSrCSAxS3jfUD77nZaO3kLCtPaTHsZ91grxYqezY2GClvlGqODR9mBj
bNJBg8QQfrZrYnoQjoI5beGCecpMG6lwQAOLEJtQw2sP8rP0h2AdNu0nhC3IpUKJ3M9iWgaPGvtP
aq5IXPc3hRGkdwCVgNR2fbPyMzJVfdHnx9QsgzMIbf/NqIIaDqg3pXdmZ/jnMimn9UxYxTalmU1f
mjUSPZUqNzPy5UsfAbVGIl6S5J3iXA+6Lz7i3RMjC6zytMs3Mpg5odvy4ha2+sAYyH0c497aG31Q
bhugYEe3Yisve8vdQY3pMPK21l1oFtWWnozGXKCHmxMsx/wiVBdgpdO2mUMbyyJTwbsYpeeBJPmE
OUWfPsb5MH6JFFqmYXbAKfixJoNsyLleNn8baz9+TVuEKBt8DvMHf/Q9B2mR9U0IvSRPS1d9NzpX
p2tOkOoFeheYJk1363EYTP6i5QZ7LjSCybOJjlGLunHy/E3VxupS+rGjVqS4VNvYq4N2zecrSNRF
qd+XuUFwtftNSeDg46SWXCT9wZ3tb1EdeW/aJlGSlkL2qgoNI2LquCUi7ax9PbrfZtWIaJUyYjrk
nakhJbU8BC+eFcU0f1+l+Rw5ONNTFXnyJTPg3gIPCM5V2Kd3bTXGW8cT1r6XY/o4lnZ+TGpn2ESC
SCnMUibWS3suVhyrk3UEr2EbkoCWYwYNE1yUrn0gBJYL2LO/7rpc7ccqLA65lw9P2Jn6J9XG/DDk
AV4MxEePZYJeFjN/ccKJiu7HaPrtgA7vIYy4nUC5rHhTidbe2Kyd92oEMnXMbb/CJIJdH7prZsH+
FbF1c+HaP05JZj7lpDroFaoy78EurXyfJom5t1wRfwaUjL5Q20Z8b48R1OAiDYJ+5Vp1T00duw9Y
TewN5F5/DZHLPU2t6C6dEVg3q5qHox+1/jU2HGMv29S5BlaVXEbXA3HQzY+EENPC0t5gHvqUljKp
QOAi6T1TOxdZGn9WSMhWUTs2im5Tb+ybKQ2/u3kRfjeSWK0l8qqzCKzocxqZ1jbpOxdJJ/5IdFeK
2IAmWu5HbBb+BnkAYVWSOykHXZL23ZoHS1rToaLncCkThsgmQp9tPIXWwMU8ax8Gtdh7oFZeQzse
PtWYQB/NqjMPtHZLfwMHGbICFCNy47Ejf7EKqU4d5JT73tEkaOImA5OdRA9YLJznMlLwySToA2Km
Le88koZ85WAz75JWhNc8E/X7lHrjo5hwDWqijO41SCkm6MF0J7vIOxctpjmL8m6Ngtd/aicC4dU8
zcx8GIitPRN/L0zmZfEq7Vg9itkMagZmBAmuat/3GDA7MMFjGnBu5qtqlZZN+tSJIf/qzb48WAOL
ENw2uefV8DYaEThaYYalqhnRiMo2kxt2FXfbm253Lkcf3SvDxPR5JiGcDuaAqpovTUp6ECNVIjTq
+cSnTZ5t3A+nqZi6s5fb07r0YnJccoaIyNWqPDqGVAy7Js/9TeAmuHXBLe6YnBPEYibGXqQF1pna
B9exDrGqols01RZJoTgawiSXA3r9tItx5WwDIp7F1gb8sR6weqC9BnGDVYvZAbnP3eexU4plbCge
S5hrcHfMaa1YBT4Bg5ihAwXBAVXZ8C0wa9Irk9A727VV70emM+EqNPKWDkhjfVZBjYWnjLL4u4x6
HE4S7R8CHQJMlh+3a997qlIXao5OMNnOXjA+jHOuH2Q4kb0UFvgHeYd/KLHDjWsleFJ+XDIDg+Ou
8KVAzZ84qhKwoszPRaHkR6CUoKC9lB91BdDWH87GGjQtbQasVG6t47fcTZsX+qLV/od/k5CZeJvN
lrko+hgrECO/NnXPAK3p32EAqyPuMWCySQ95JowL85CPBUTuSQz3kSLR6XebnoCLe8dZdLiz6HtH
q8lq9IHgrMmGG8e0WiC4pO0WDtUJbAo2HShJqif0aJ5Jemv5wKbGXQTZxn+ytDRflRzmx8yVPLp2
8c55bYh/aFwamXPbc1naLPFJ45lbWYKApR+Oujbzx5F8Ux596OC1aQIsan3ppF8ji58uytx/qiCe
nWOrifaJD+CFtBSskjA6wz3VKNExrVG8jFEW7Wt8vU+LL2rroS9eh0rV+wSC5xpP8XyQkSVXRh5g
1vNhgjgWzpsmks6KJDV9dcTkvltVV27rlhccV0NxInYtWwemq7aVa9bfcvbwI8d4+Uxq1PzCi0TH
JTWSB5X30VOdV3ikXUmck2hrAi8d/1VRkJKZAMcLvBU6FSDjdbS3Y4M5ksKuNRvm8G2oY+MDkX3x
elYqtzZoRv54ToXSZGaafFgEWOPOdFvrnukVEa9xwSID/ucE/K/fGp7O3upeho9RM+idYfbeR6ef
3I+DMNyPuddO9+xU/i7tUmMzgQjbGK2bHoKY1KM5McStAdi1tUVdbbFH6Psfd115OGfRQ4QP9qIE
ruuGjU/mZ0hoFmEHOKDqHgl7w4u408hTz0FHVlgdQTSrJuUgzCdCRgvT5UscRNOpt6fyIQ6t5GhV
6UTHZfEiI8iZHyPDRdjDCeU8o828D2Qdb6sySBByIq1f4d0sHswur47+pP3XKI6HvcLVhWwhYzM0
Z5fHP3fzXSGb+c7q5HIGjRzITqhAWAIt65Ya2WdRTPiI02462pAkHwIxz2B7PHSgk2ynF1MjXQAF
N+bbmVzIXWAV0aWMYK72RZATHJsau96xCzLrKu9MHqC+WkQNke7S6ocOFU+zIh1C7YOuMZwlcTgo
NjYGXbKMrDTasjcNx0gkM/p4V7Z3owI1tcbI2TyjzKp3PQsONVAdyLPl2uqhS2bi+np/AGxVznfT
aLWnLv5Bz2eShrujNp5/R0ZgKaFidoltKgeWDfOHIxQCDZl+DDxzkouhOXXt4nC1akLYe16nqp0p
q6PM+mwmLkbsqpMbdxyxLkYhQi/y5B1SeyRRO5IvZgbv+zTrcX4UiFNO/uhO21BNAp07oCrAPUNL
nE7kow5RQ8NKV0tnfjRJgqP/5JTMJmP+45mILrqhzDiGS6+MfB3zo9fcwTmE/aOLDxLnwT4znRlc
eAzFE8jM8hsxGic+ArRSeo9jF9ton1VPti4YS4R5vZ3b1Ngrr2G25nikBk71Emdo192TgwGhpLlr
nJN4uPbtFBAVhtFzzI1vYaeCneXWr1j3LdTtU3zh1yg2DBZZORlYix2Mh3HblIm9j+NsILovVigF
PNGvy86kIdHTt2pnCIcqna52mzWM+P3qS1AbX+TsPWhbOjtmrNVSt3XHMEUpTQzV89ikZG+GJG6x
WoHdw7hrmRDjkrgSu6gIX43aEcC2HVIG4BfEm3Ckr1c4Qm3MUBnH2muxJAUtvy/tUkJ5ehs+Ga3C
O91C6qnTBC9+QlBkVgJJbJyh34NhSj8l/eCBZbfKmSEbMjVYlM1Ti9iW0W5idkSi2umZsXd7Jfm6
fWVIt2RPTCTcGW3/pR0C/wn1kKs3ZUhqcD9MM3TBiJxIEgUPRlp4egPVyL26oZiveeKLpxYc2Hao
+gCIrBbVxp99f6tJ61zHZEQyQpzz3dAVHMnNMjsluTVhn1QAEcRcnQEsOYe5KL1IbMYmccZ2FxKB
UJxl/Zny3noDoxLeWRF2jrWwobEOXY7e22768RrPU3NUUxrtc2RUOxX2fBWrysTqEBnkWwjBU9zo
2PtMC5xcniGdpweXsL3H2lPNrs8m8eYL6iuCfFL7fgojRep0GjBRzuqP8RSY8aqre+fFXHZI36qI
kUjD9KDruj+nWejepZVUH2sFIESrbjyVXjKcR2Mqvig3Z36cWjzcBo3UdQja6mslA3NpybvvCLca
m69IG5yswnYvQmH98A0O2HgHasJLMun228lQ7genDqptEXtWsdhb0vvGmL4VQxC+2k1QE002h+sk
KecF/5yv84HWHzXezFbICLFf9dgaNv4kWMnyMj/k7f9l70yW41aybPsrZTWHGQBHO6hJtIhgJ1Js
JE5gVIcecPRwfP1b0L35SgxGknZzXGaZaZZ5U0Kgcxw/Z++1h3wlHSy5m5yv7VGxq9hUsZhXo4FU
pKWb2CbFvZYnGIQ6EmRZ5Vc0bqD6+4pNsSGfGpGKTebkoM10y617ErJ8oix9p7ivsqK67ObcPDRN
SCmFn1qFETz6THo9ELR21IqA7ZKj/VQdnC9MsPbB6B3vsdNwdbHv9PbsYohi1RKGAkLrLvko5p8o
FdOXyRDVQ1pn9RfZy8ndS81WxioJ6yTbI83EY4AvCLij1pW3JBeM5boFifecNQ6Oxr4ZiRg0+5/R
6I2rnvbO5eR75YWgsv1eSrwEKnTbjaNl13NF8s6qFVq+7zK3Xo/cqkuIDMwq/Fp215bpRdcpxdAq
tchBhXRs11fkdYbrtklN4lrdHx0yzlXPNw1blwstVYQdHMqq7T9lOk0GK8rjR8YiCEiUa2yNsghv
W7Qx34Qmn620HZ8tNX2ekahaO6Yyw0YrR2Of1jMru9QEGYJ9/pmAiLFbo5Nq7mw9h7wbOi1M6V7f
zcMAv5InPtC8ytrHseNemhk2sRVsOPcQ46oIcBhF35hStWj+9Ar3hBbtvGhy79nq8D2J/OJ5Qdht
ZOQ/WYgSLnRSWPb8LSZ+l7r7bCXWDzf3mpuB7LpvEZGzOwRlHv5PodIr35/HPSRnrljleXtyigAc
aouETITukzvE1n0ywJFOe1rUZkPWDwmmw1oRaLuzNXtP/9j8xB7kkQU5u5nk7Bxr9IurbuycrczL
8KXyUa3kaNECkvTSa1KIUDCTCUowAuy6YGrtek2EYHlXzm1EhavdFkXRHTpPFbdhojmfXGByGyd1
zGvAw+KXEcExrdJRbps+gTKHsPGmtKf4Mrcz+7MlUx/ssJpDrf+agh0O46zdFyy320GCvJy7Sb8N
w94J8lH266rLqr0aRP65Y8VdkaQlt74/6Psm7++jHn/Q5OrOUUSV2ndj8xz7pRuk8FfXI4XgkYVU
CwDpDZeUcu5xBLVw3aIbov6tyl/0xUl3zzv5TdQpNCmv65F7g5nLvlV6muoXBsSNC29kxEK3BDlb
1Jr3vYlgbA0JzvavEUVBUKyIMMUv20AW3tXlNLM1ixv/ulRNfo82m2mErdASJe2SLuUX947Z/pwm
+PL6TKnS1KI56vP43bXZNZDAVUCKttkk1QOZF9D1DkXiG1u2E4FmmikDSc/+4hbOYxFRG6ORiQKq
wnxDu+N7C65ng+lpQcvzfWUgGvST8+KyBZnS+dJudMK8cofOGW0irfeM7yhqxwurIn3aqXHP61nZ
3EShEQxkdf+KHWF/snXNvG0n/1c9Wcw/ePUesEM0MUKlCsa730zhhmHqYuW1q73uT/3WTKDiO12E
XJ786A/oPG+7oKa/cOh8i1mFZ7onvVbkTyZIPa8JRov+HTO1aJ3Iimey3rMfL/bvt13ftKhBAaFM
Ql5C1guJDyc9V3eyERnDlSVTNLJXest/JAWSUSZ4+eafH8owBU5DG+wNS9/r9q7eOtBjJ4MTi73o
fkphVUfpYFzpHaa/9w/1VjLDKM50cdUv+fJYhl4fCnSorqAaNkFJEttllncLgjSl5OThXdXRVOwr
YKv/tEnOpTQNmEr04WzCc04OaifoVDRMs4HKuIoANflKN7Ts2JNaH5zfW3EMh0Kb6rquRdSbc3Ip
Mxb/WUoNQY4CX7HKQ41Bd+2lh8yko4m5rv4klUEHMZ/jqz6fpg+OvzwVrzv1HF8ALsAgs8xoTp4a
FVky1rOoDbwCLhpFF42Menx4/ya+1R9hOALStzi4mBWd+nDQNnWq880m6Dpat+4YU0VEaJ2vc1Of
g1mZQPJ7xs5VQ5H8/qHPPT8wD2zsJgxvjGUK9udIxbdRViHaRIc/ZmorBW53+io0gl2Cgmpmm1Rg
WHTC7fuHXZ6Q08sqgEFAdeB0iSt6fVjR+k7lJhwW2Uh+JKfjwYHXEUQOT63v8vy+f7hz775gjYEf
R3aU8Zur98fgKGpq3dA8xeHwzNzXZr1n8z9ta3QoH6wyxnLB3pwZVhC8ZDB2uaGvz8yf57/vpTP3
4/f297Opwv4HUoVppUEeALHg6HvHm/WXOFyaSUQx/AcPLWAMxCmWQA725qVxRTePkd4Ewo2sWxu/
/pWMWGL/+UXlFi7jK53B56laz4J301sFS8/vVWDAqby28CCsDCuVH9y/c2+hBSfEQ3dBsNUyRP3z
Kc2mvhwUoakBATVED4zVM0zD5/dP56NjnCxqid2ZuBt5RgyzA+tBopxX3L5/iLMPB8+fwc3h8UAZ
9vo8fD/1xsbsmkBSu15FmCqOZlUyKBvG5EusscLU5bDQChizSNSmBy+E3/H+j3j76glUhoxQeP98
WhcnK5plS/z1FWy/yEB10lWdsx6NrL7MtbQ+oJEqN+8f7+115Xh4OMHa2iYODfP1OddsqzwlRR0U
JQRgy1G36ETcD0qJty+4YIaOs5zWLrI64+QgfmR0mNZzBFwd9vJWkidRyQHwPLOM90/nzJE4CTDC
Fl5GzLAnjwnE/2RWCt8CS1tJ0dJegD+5l036+P5xztym3y5Ag3vFyvUbWfPHkkXsRCb8xq2COdG3
Tf6ieYQCZyWa+PD4/pHMt99YuFyWqf/rUCffWHpUyG0cDtUPPo17QsxW8FX+Ql0Q2TCU84OyqceA
9YTNprY6b6M3dfgVUqy27WazI6fZZUDQ0kYr4I9DO7Dm7Gh7qTx2JJsfyP6cr8KcfSDZKGLVR0yL
2Fd129yEvXJ0B8hnY9XTwVa9k69ps6XI2ZP5gxM95aCBJOILzlxPX2S2wj792OX5rAm/7Lmmbdw9
+UWpX+OxvQN4nbwUc+8e+xwSd5ODFZyyaOeCYWFm7Rwcp9gmBJavjZpcdrN/KMgMQTNHCExVQBXz
IKnSWCqqrCaSbqTfmJAsHDapMBdkFh6CwXSPWqr168mqrIDZ9rjpOs9cc5wUR5bmXmYWWoaUzAxo
BVW88SMCk11USXBQyGzxIlNj3zi3+jc3BEH6/hNw5lkzF481ChYb+tEppjEshprqQ3FdUq29HAxf
HLjrUxBBR4fDFYoxeP+AbwseyGzgihHNInvxTwueuoL7NcqCnCuvsw70W+GHgmi5dITs9qFHkkxM
6/XeSvzo4v0jn3l9qeZ0B+Q/xvI3e44mQvoV904Z0OZSXwZYGc/gPPF5Gk768/1DnTlJBB6sRvQ6
+Pdp6chclP2m6ol9HBqmIoPBEI9JEBiatGwODgRXb90yYFcraID+P1+mqKsE2Eo0wFTQJ18aoj1I
Aa7KMmgJi9nXIzS4KULqkarmg+/J2ytqLSuH4aIwcv03nm56QG0EES8PTM97Ugosswl9lrdIiH/8
mFJuIJhCGMXuQz+1IcglWSgaetLejX7czA6NV5HejKPtEK/o/Hj/7p07LZwI1DeWwRT59LMVJbks
rZxoeWQ1ItCkKherBjOdNhdZ+8E1fPsC4nagtKE0sBlon36+arQhsdMXnJlm3cdCe6pn70c6ifto
dD6oQd4W/ByKbanDqbHm2ydfykLECdEnCDGEzLeCXqlfYVx1c+Ku53IgXBed9/tX8vwRfUpRfxHA
nYIcNEti81uOWBvDMfPlS6UWtxUgG4IF8Mz25uX7Bzx36yi88fNSdXDE5Wr/8em0sbk6XehmAXrJ
I0ErgWVlN4mjf3CYt4WNpdtQYS0BAI2LufzzPw4zePqUJPzVwaCZGnleMATkxBfx/ZN5u4pwFEOn
2PBMnUDIkxd50sypTFMjCxpBR4tOzzpP+19u6dymNd6uHmYcYLQPVsnfRNDXuxiOysLh2iBDWS1P
joo0uvPZ9mWBbyu64LlPG66UGUBtnyn9XDLEbokMN1daZQHvIfMC23Oru/tuqqNDzhx5N1IWzcqu
7/w+ywjhlhQHS1lQV6Z9gSzOefDN0QlgVNof/PqzNwYzDU8cVL83FggkCXHOZCMP6E6X21RB2dYm
+pzv35izTxm6SlpKvgmz4/RFsmo+I1GVB2Xn5kSuDYGeGfee231UtfAYvbkVkIhQVeJPYg/7+jED
CytKWZcsRJMUCFnC+DA5+rR7/2zOrUAAC2jDeWzK31ig5lQ3J1KuM8RDbboaXD5Tkw1ytG3zb0Nq
/fMqmj0jMlE+GaQAYpB5fVJelwBmiHlFVRb+WK5dkzi3RRM+vX9W514eeLcO3jX6N2+Ma1NLwuZc
8fLkie19ypTBiC20fzBsqXZNZHvfx1ymB7qF7QefqnNrHorYBeRBp+zNpofWqR4La8iCKDJvulJ7
wQqPT/pRpvNn7v4HRzv3wLPtIeEB34/3pkmWc46uI9sskHjF9gVR17ejmWqb9y/mbyPa6ZPIRQSD
bZFcgXzp9U3ze8zhNi33wOtH/TGJ9WqnoThehYCSc2Zz7viQGl617qtuuKlVmV3buSv2mHXEdlYS
d3qEhcaoSXUDF4Qeo+/Tj3a3b4kvKLnx94J7JzXApv55/SMbArPssSj42kwWY4KufjG6Je4LY/Ah
cb2nfqI74eK6uMxLKL3ZOMDI9avnGEXH7MgOBB1JeHSRfOLENIJrYs7j/Qt55l1jpk0J6rp4X6gP
X//E3OU3kAaA4a+cf8jZ6Ha6REwZ5uhX1F+K/n/LNj3zIBq/Ncb20qil6n59LNNQ8Hi8jtI+NH7o
NBwwgOsvQJTLwIUcuaVV3n1QYZx56aCVYRTlaABdTz+/Q5OrqSGhIRhT+0ucAHMwUe0wx2jmFbzm
+qFuxnqDGmMI3r+u586VYGd/6UhRIJ6ulBamnAQYAEgB9KG1Q1gVaVy3dOMXl370qGATflDanLuT
lGy0AUx8IixlJ1fXYdrYWuCmNT2q1zAwUSWUorsFUlAEhcNG+v0zPPPN4QSpoRZcLcXiyRtYAI+J
E9I9g2kgVSC3mnEDtr/eCBSx/8mhfN3Ho0jB6J1WNxKwYFeUbNEMvyo/2XlNQJbbORdJbxgfLF/n
7pvghVp8CEun/+QZHZDEleQFs1cp+vs+rn7aNhFQoK1XSVTfen3Z/ePNEQsYpgsT1Brjk9MX0JiY
tZntXAbzwmfXYUo3JBBK+gAfHOjMwkxLXQeYRucZG8dyP/8oEeU8ogAL2QIS2ftEvMXem+v7Dx4J
wd9xsiq/OsbJM0ESV5ZaFsdA0G+s8J6TPWy39p0J7Aqm74jHMdJJ7xobuWmdNHqoxsZFLMSstvdA
bYxGr0EcSZj0WhMKONxV29FTeZCIrjnicYtvTT+a1qUCoR9CetkXLeIsdrdqjQw2PMQ20R6zPpGC
YEAeWqWM7+9mH0a+XhpttquKttnrQx1C70U6egPRheqwwiRfZklzE09uvDcaGB65jURzEHFxNRB6
GXiZf59UWbvmCme7gl4R9GOEggHixGJVjbPchn1sIxbOxktCFokrSMjAfP/ynns2+Yq7Bs+JYE5x
8mwSTlF3yuHZRCb8Uk/dC+brG0toO1FU21Abq//gtaPmptijfc9A6OR4dqxKmLyqDLo6XnpO16OZ
Hcau/KB4fdvys+iVMtiiNqFN558cxpqyGCulXwaIyG8liQVoBr3vdfbAEPoKQcq6t83nqCk/2DKJ
88elS8sVZXN9uq/wZVEXAJDpiVRq/hJPIBK8xtJuMbro+RbNDHuc2i7CbUdcwSYvEQmCLmUhr4k4
tVH5wwDTDkIn6cPorHIdIgzlgZN75p1MsP30m20MbNQnpICZO0cbyB6QtAd33kRG+NmE77D2ZhvT
c5da2aqbZbRN+T2bLpc/8XwYn1JvodpOY73D0cX/Xsw2zs8uhb3imo+1sD+6FefWdLAD4B4Zw3FD
lkv2xxqBS9MuymwoA717UYDYF7zLPjO64YMn69xa9MdxTgujQQ7g/f2xDDw719cl/YZ1Ecfb91+X
cx9ER7jsVk3mbc4pb0+vCVOqraYMGDoRDEDsCJvxpyqL0dS36gPT2dmDLbR2Cl/cbaebCKdhMSpz
3hUtdgp2ovN+sOQOBSha6i754PKdWwgc2v58LbDsvSl+c6WEk6KiCpq0uTVbF85qqJ6qvPlJfsJt
ETsfXEnj3HOxzLzZwCIhcE/nNBCjcq4vdVqKfRmXl2kcvZnIcpNe/KYSWhxYsu7Wk/TFXQKWJVAR
poaoSsorL/KyHeHv6sHFEoQ9I4yw8L5/p8/+PBZE2kj0bxlfv35sgZW3WhZT5oy1/Cn86DE2h8+5
QEfyHxwHHCpGF0Qbb4qDlnjJWKLHg+qWS7o53UuptHFT9c0HH9JzZSvNKUQb7B98/vX6hMTo4+BA
exl0eEbiFonrWN42lX1MPeMmr+r7Ivc/aFSce4D/OORpwZrOVo5GTy8CbZz2UV/99K0ccbtzbKqP
wh/FueeXHSlDMspH9sIn+yICPsF9T27BMmOq5y6Wv8bEd9ZDTnQx7dtorQErWhesyNukXrwGmrEo
MxtEf/7QPlk0VZ7C2muD3sSxgKsNn1HcNZ+j2a82XglSHqi3t5vc0Xv0bFZN4MbtYt9upw2+c1qb
lflLH03sLJW3maT+nBLHixRHbjtKPiiRsBOVSLZ9oczPEtE1H3ss7u8/Teeugr84dWlx8NyeDmBz
8n7bEn9CMEtIbN1srDrderKlfUHP9KlLwHq9f8Bzt3hxZiGUcWm2nl52mRqRglVbBEnta+jiejL0
fsNyRbSAe9pFk/7+EX9rJ04KQhQz5J6ZvC5sM0/uNDhCEtS9vAgcCCBrIoudz1ZsEMUslH0RV3n+
KE0SXlIL5eRvu8DviL+iJ+CqQ9K316BxxB9chjPXnWJjsUADYWU7cbJR8h2AUp0p8iAjVmcbN8q5
KmPKRpVWLXA9Yw7QRX774EIYbytjVAl0fZZVGyCf+fqNjiZ7ltD4WTrmECkrQNUdglSxa8MGIJvr
kMvlEKCY2/nWj5oYCHub4byw/uZh/9s9uDizVi6+cOQYkH0ZtJ38EB1phFN0SYFvGaDb6revIRH5
fIu2urQvuDLuARSvfYHFql1FOU1kQwMCvCL3ffg0ilHfKRXqX2KLwptcJv0LZTE5hCOPFI6pbIeo
z94jyf+pEGOzZA9by0njLVpha9NoZRfEDhCBKe7djRddmFUmPmeinG54bTGhQYOfn2KvBw2mu1/1
XmUfbMzPnT8TMDzo4Mm4rstL8keJQ7sthYoqOP88mz7HyNKCCdLrU2Jo8e79m37uUAiv0RrgRuez
sVRBfxyKoVNdF8tnya9EvJG1t7j5SBI9+nEePb1/rN/37fRNW7q/gt0rn8HT7X+pOZDRioTNwWCH
MFUYGGP2mi1jTwL8sCnd3LgwKj381E1k+5qmFt2aneavwcjLvYQ2evj9g/4P3/ABvgHp3PLO/X+U
wJuAouufw8sPOmc/yy7p1OHH//z333/kb36DYUBqQkJJUwAgFNtpntB/QZyWJftfxAYTbJMrXJel
9TfOgRrhb2yTAMGu844j4IMhjhLF+SfEBsSir9cu5j0oHh26EwJkg4lI9vVzHHfWNPChEldu2LqP
CmsxiEuiwVb2nOtAs4samp+sjo7h18aqMuphC+m63Y6s/Hs08jXcS703v2B6yK4rN2/ii3oahLU2
JdEMm57cxEcxWAPG8YKYrYgpTywRGq79wcPVIdFlYJWNAdT2ZLvc9aKtvpZDONxg2A6RRSO+7wE9
NO6MFbEZd0nBIMxtUuIlmwylvYuZd+8QGkoEOVkLGW6Myko3mhKk7ylFvl88Ye0JWC1nJM1Zqn9L
+3zxn6os+1G7Wn2TRMioV+NYTDc49YDUwvfj3AtZLE0Gwn/cQ6Uaa94xDp7kHtQK/1S0tjSPPeFC
n+rYxu0WIWbGtl+oSTt6/MAKF9NMXgUcFuiFpofg2IfjSYJwRtM6H1cyhZa5GePCi9ZhWw37lH5J
gO+/xN1rVXMUJGj5PgGnysoNMeFTJ69EZj50UnbuLDdjqFddHeA1BnZahGYk3L2Hhw89SZPos45+
u2hKHXi+N10LKAfscTtUCQfrrzx0iWodXfciLyJUKvFyLYeVQ8xwK+6GDLdYQ58CQiQqXJJBs3qw
/MUvmGD1l1XUYIcHq05y1dJsi9aEXaThTWgoDYt0ZWBLt1mJCVmu+8HtLoHsDwBQa32R/+jtaIQX
ZhPnISqfdlgeHJfWzkRY406bUIiussIZ8+HYkdooEc+oIu1Es2radhjh5WSjObbGlygkzGn+ChtH
lc2Pbqy7Agd1Ns95+Fer+f8WvI8WPHr2lFj/fsG7emlU/lL+eLXk/fWH/pU0wYJFfbjMdumfsfD9
75Ln+mRG6Agt0SIsg02W1r8XQEEGBaubRxGz9Cr+RNYQycbmiX4S0yWLDAVoNv8AWbMsb39+Wf1l
JriIoelA0xc5/YyXkLWbIs4gvUQGSaEhWVeXCFjUQ2FMeEIj+yPuy2l3hAOysHuU6PzytyO0jgl3
p82OCoCXN7e8FZiZnTHZ/3ETPv11Av+FEeITu+yu/Z//XvaQJ6eFA2kR6xM2Qe/5pDTvkCYMtR1P
AeS1ZD+aU32bVQ2EVteSW10b85XR0tMH1afdtaM7Pbx/eNs/LYmXXTSVCtpPz+Qen/b9+l55yaDc
jrgvOGS7CWHeLndj2A8owy4nM26OcMcojzF+FcZKhiJsV41M2Bq2fIM/k+9EdGMVesAbxnjh5Rp4
ML15zHbKzPj/YneFeSxyDXLuJKEhgE5olQ3oSqlftFKzO0DN0OnwXwYxMGlQgE59ZGRZfwGfoPbh
UGCYlxFLC0s0xdyKr+Mc6PVk3CNCltfNyJQdtsv0qRPAcUYA7i9eUSQ6xrZB/SIeb94NpCs95n2p
9m06lZehAaMFK7JnrMfKLEkI05n3JUp+NSKdPzhOCZDnejK3tCDAhw1u0W2GVurVgUsFujgydP5s
SLUp9kukdMvMoAXWgx/3XlWKWO2pim9srGj0oX1UtdhmMRS6SXNb5QOBe8PiSks711u1DlLIWUwJ
nddi3JDI2Ryz3qxv26IjfbZ3p71TG/mhRle5NUQ3PKZ6MTzW6ex85u6QqURDDfYeCXq9M9XfFdlW
68hle5eMpXpAqV997fWZO1NTYAbOwhNyxwa7c1dCqCYIPajrWP0aMQQ/6A1/ROlN++TgSLsMp8gi
nxYWcp/PbMsgTF9OVeVfFgW7t42f1kSjWQV2xZXTzzqei1xuWxmSJlcO5raqzexOOjH2PiPiC2ZW
zXcr5L9GGYrodQQIJgq0CelIafU1KXy8zp7Wqb2T9PmBCDF5Ddps3JDWBCi6FThatrrT5geJC59W
rZ0B0tCmvWaE2V2EZnnneHF9TXq8vc79aPiZ6UpflZAFGBboOouGUT0nUz08Mt+dr/x64K8SsdoT
7OKtjIkz9gGsX4fZ8rIDmLvRIn1Aw865OFbqrzo/Bt+Nf7JYDVRCP40sUXuClaybyOJOhKhlyUUg
+aLQBNmw0HW4rlkkwW379nrCbJZuuklLSrykYXjn6GH9HbXNfFWOsXow2TnsS/zWG0wssN2ysvuh
p45xn1gY1OLFvGrAKF+3EfeR2ohLvTyieTkNP1XD2c8YO/mOz9wJy8E0Zxk8/xRf8mseEUtMRPzX
UWv7Y5w0xU3k/dJ7H1J5ohVOTEewMA9xaz9DV6m/EArdP0YmzyYe0yzZm9jAN5aVP1uhO/zsLFde
E9jMQzmRWDzF3CgIEh3J15a8kYWwQDKP9k2voO6XSUv8BvD8Z1y6PK0uPJDGDKtngXXuIgVA83ny
lCchUXggKsqxeok8kAfrRBCn6zfkzf0+OS/mJSDXTrublCypRZN0vmIs1T5J+o53quoMb8X0KV8b
nQFWI6fydEY9CbrKdAEvhFOyBwvRfKeLCgIQ1HNP8HHs1V+MBLIBiBQXo5wp6uvOgWRhPjFtMjLn
61CVY/c9aXrra4IFNYuCQcylha581sotymKyNxQ4Uvs4RqK37oBQgCOwJvVgQEFZV05PXByMbnTS
9UyINZsGHR64iXewmkgLH/ryuq98srJ5wmCcZp86vdVuoZffaXZ/bVHd7jDL2rdzQ/Pcdidx3dgR
sPHwusDUudEZakDmnuNDYWYPLUqNbZ8jqOgt9S3xin5rDf2PLDaLAxmM31VvxYd4ZgBeGr28rIph
3Ob2MK3pCHc/DAz22yhpL6auDnfYKwzwJJm/MVQDCMq1I1RbUXJtEetwpflEVqwbuAlO6h21TNab
JK9L8Px+WB8QGmLL0CZrjYHUXhVJxhCmyPNfEeEPHsPG0oUiZam1b5V3qnSTrQmp/CIFV3TFTHLE
ossLC+PCuEgUxpyeGJzDzBxxbRqDftBLcigKF5KC7IRH3p1mruXC1ByIa9zHOspsUyv0i9FO/KCP
jM+wNP0d3eSWOAoyM7Ym1/57K8fRWdv04ZBqz9xDOi3dEMAucHeOMT6XANMu+9bM16Wp94jWfRJS
ch92rh069UaFLQneY7+P7IhvHh9wb4d1fljFJkr2tHTqO/QoBh7+rN0hU40nVAdaCrdpevbsAUW7
yKaLclq8lHmWfcWWWblrZ3LU3k+GZFwj4fGIufSQ0w2WoEIUDL8N09tZvS3cA4MVk50fiwj0l0ya
7UryXl1ZeSsvxjkE9GPq5gGRGNmIccxb1W6jCJFlSYd5pTrDPkqnmR7mUaRr9mnDmql7MOYbMWjV
0Wic+UUStcF4oZjvZcpWYm20fjDNtn8o+lB9SjIxb4awr48ZvNe1Q4AQj3s2rPKRdNmWEMZbt2Wm
VoWLzCpqQD/o0tvV2sBQGWraarSF2li+SL+4Dpm4nq7GnRUqbOj+oO1qsE04A4rb3ND4lkPDOySJ
mAT43GETaZH/CFbM2OcJT7wjqvjgDVO49cfQuqoYdZAIMGp3RTd510Y9q6PyGjz94O4BOwFeL35a
UX2N38q99CeMPmtrHMl6yRHKokqMsysS3o2DZLxM6kDsNBf5HApihFxlrVx7xI9gjoTYxtCJvXVK
/vdPiXU63xC150wbPdWHw1zXxH8XWrPvjdz+OuZ9ktD5TtJLi6jU74VIHf3KaK0ByYFBlKj9FfOz
jkU0IwtTr0pkd9qSPeDG9vCtSo1q3eXjUhfI+haPcQ4/dSirLUAi4vymxagAiiF1efyK+IBhqLn0
67aysBQwKVmNlZ1AZPDCdp0mlX1DoEYSzHEpv5nS0wiflypb7g1B2UuJRI4B3yGEZPDZ2vKSJA+b
xVl2P7wkHCXDYXqGOz1r+eBgd1C/aBx6CCa08E4yZuUdyCgT3FCX4SaySUxy44RMqVjaNzO8nTut
IhCYGFUR73pw0zAVGH2vC4q8eGM5k/w2yZ5xfoy6DMoJX2d8IPXxr+KrTkzjHjpG+4OdeeptTDvm
/IxiaZ9PSplbylDn85TVlGVLwQjJZ7BgvMZmfmBSWV7moG4Ci83tpqhGFuMmJcmokCZwkdgmPWDl
F5V2V0Z+/5iYIrqJCiqN0nbkdTT//hV+/UVoC8eJzNxlUZ4L9atLqUkS36U88eva+MQyWP4Q0qHt
p0V4wVvKxKMTsRCtioafs0B29rGh9Y9xonPvjFrzyrVeNGofFY660IeU8++HcUOjRAGOSOuvCOuL
dauW8he75Fe3m3L4S5wCnWyUpsWkfuGsSvZka1bbMk1I0klGWiiK1o8JK1jkuGT9+q8997/tZhvn
9hAGKsClEYaN7LSb3Zh+VkWR1gWRZtbHkJnVUg6Tw16ndQOCbCnvBWFMAzfmuVUNlIyx5GL3nf3R
hsY4Hdot+5nllwBXN/g5p07kvhJE+CKEDqyEyn+N59K+cZ3O3EYd+CxlURDGPle2i/TpkxvhM0lb
G7JKVz1HYcmDWYr62IpBXZSjrL/0PXkRYPCmh5GKe/f+7uvNYGb5sYv5FJETctQ3tmna1Zk7aKIN
tEToBG2UzmcledF0I41vtJ6njk8RD5gx8MRDR8NmxXfqmJVT9ZJK6mYX+tjV+z/q95bz9ZZUIASx
GGgz3LbeDNEjOAkEsWJwph1WizUirQUC0NeX86gN+6bp4w1L87xVdNZJoeqpoFLJ5pVkBF5TJK53
6WjVRzxkMFNDu/ohk9y99ZwIukMHeTLUmqpe1Z39kRyVhuub3TTCWo/mBf1+sahlXvdI7V4TMle4
QidoF2tCyGW6JbZM7So1sTolWFH8WLi/BsLRAiiB0U4zzBdcaU/AyATqGsolzR6jTY8V6WpoTOvr
QI7XVTKL7ELXC/FsIm6f8M7KcrgA2uMdQsfINrqVzLtk4oUmGS0NiMqyb3QjhpIxFdSrOclpFJDz
rpyEukCwN26aGsNKtawwJrTOuyFqnM+a7apfNBl1HPQkpGgrWqxsaSyHunes8kPfs4DFYbWkC5Ec
RxxYxv9pJp6zXDUA+IB6LLX6VM71bYlRhTUFrsjGAkj4xS+YI1l6wuRPZHJrTqG8ztAUXqZ9TQ1q
0HIAIjc8RrMWYSuzzfy5EX3mHLt8dofLOhwjLlJCFp82tfDz7SiLyXEnjSwHWANfHUYTJFONvFpO
qDQfqxBCZVsL2EiuM+fRgWz6ZBMSZZMdQgr6cKO3TKfXYYLCfUAI7JkXSDpacCliAts9UtM3ekx2
VhjGnHFU+tV2YhEG+jhRyrsTvD9NUeSzndaxcbMRaT2rfdJhLa2B6thriPJVsy58iUmhYePmxZb8
ptI+2zUJgUr9QHWlZyNP5NyxoYhLp3/skvzZbdg/zpMhv3pjLpJNo5KBTSXXzl/YLcd5XoZudqzd
AbIRB4MPx20Gc34fImAv157d5YeOFLaXSWnVi6XIje/MnDR7XttsJzqv+cROlCTPWodWNbLpd/Ky
fSoL9jIT+J6DPrEadcveroz9fB0T2TOurTmfhhWeZ3J15oi4xJYoK6LKxYrayb0tRNM/6kZvbs3S
rF7slqwzHMfqQhrsnjdNOfMF6Oj3PpkpDaUaXPx15yawZwjArl66sPQ2wuvYGYWWBUGksmfekVbv
gfhOBv+w0+f6e1VOXJVizlfAGNuVnVgw3xklHmtJ0gIlEZ+cyV8+oTFB3jtbEaiQF2b9Be+Hd2mM
tFmgo/qXEZleR3Kfyksn4sIhslD7UjftdeWVwyPaD7b3o0r23tIBQpohr4uM/pCbsE1GhTH/8nhL
Z3rhs/yaOcWnYXLlt67v2G7rdnRjlBb8rpGuOew4e11qS+G8/OrJ8mlieShmm3WF0OFSiTE/GMur
Oi3ru55l40b+P/bOa0luI1vXr7JfAAp4c1soX+3ZJJu8QTQdfAKJhM2n3x+aoxNkU4cM7esJjRRU
aLpRBSQy1/rXbwBLPnq42+9x6SrwL4KksCMDAGRkbV7z2aSBz2ZX3pvkZeL4V1CKvJzFrUgFlhSp
vVxKaLTZWvSC6zh48gCs8u2qYLno1F+u5xF07WUZYgtCIZEK7FbnwcB7LgXxcNQi718QH+GwfBDf
VrGPbR6ZSXTBOOXlx8qloKogdlwNiQ8jbYUHjNTgNqBDCWIAR279CuTpHNvQsgUQmrLsWxfq5Vrz
uol4XlKKkWn1Kw5T0CuzncsH2cL53FAAR6u/rAd1H39IRgOAc6LnEadEjZ1mbFQ3EJXI9ko1ryAs
MiC4xCeGJi1NL24Ho9lFBUsQ505r2gkMcgnPqvHcLfEMpeAxO4AvWCQMuUEEcSyUT9pxAco8pgOf
8UaxdzjtLW8JqAC3sbvqZKzgChJetjU6+uT8gtRg4WBuQkqNLiZ6hN9U24A9ZHm22Fly+Rf85uWQ
nEuwW9Fk7skwja+mqddyOTB4fFVNsSQVjNLvSzMHumxdoCHRWMkD4SHiqiX2b4smL7wKeyWfGgsM
zVIpmBp6BXE1oaG7HV06rTg1ezZ3w1ZfEOk2H+eUYqczZXQ1BeyzzZRxC5lCdZ9NjJPxMSoHC4Fw
DZTjU573Be/0up4lkQ4rJtOoS6UqEMkoD6h5y44f5xBdLjn8wcdsRb2pS9ZTgAbtoxWyJFw9qC+D
TJrnzErS22BogY26df3g1ob9GjhkRTLnNlnRr5fyNoxASLG3Kx/qaQRFcjkmffivjy9ng9UDATM+
y24DtnxwJ0DUkbj22yA1PI6KKQqvZEQZIpfSfpy6ZYyjGmNXv6ESdmmHyc0trMfWx5AxH3iQTFur
01KZ4gpjbXHl2RSx9foMMsrDDwqWd7vvdENxPlnsZm46Mu2kTG4JN7kym8omBFew2bKPPWHHSTyp
XyVn8As/foEExx7QMsTT8kyU37QtZspPxW7SMqOEfJyGMyukmSlOepqdeg336B0HFLSpeCkWc2w+
VrYBQM1c652TJ7QKPYWzg8vL1gZc3nHYs3hettk54G6AHC2XrnHT93T1C6F0dr32E2oGheqYbnaA
Nm/bdXBm6AnIYlQjN9Nke8tG3qMycji1/LGlx3NYa4aZPMwTeBnBKnV+Eq4nz1NbASKuWyUKVXvX
lU55i3U5bud+7oF6YWjsyIjzIQMy4Z3sQKdRoS3XaNWQVspg+BqIZD70fPSNoMBz4pyAkG1bNe0n
VXeUHFLp6lQIXrK8zQnqw1F/HD3umiYQ7WSHGa/KWHIP+oosNTFO8omqpCDBbiZdaIM9WkTdMnj5
zYQLr7WZJOVE0yRUkMu4bMeBB76QznNd2kDqL//68mIyMeSIMayh++xNnKmEl7gnoRmoYsW97Gsy
Yg/N1PBC51SVaeCxyUCuSG9RkcIp016ur1tf05FNwYIrfvltcHXj7zJFA/sCFAcKuzhsvR+mtQpY
ZklL1tp6OAAk8I2nU1AVmGmFLgHBaYZLGcVsD6CyG7yAi5XNEJ77pP8Psfu/o8o/jSoR5DDd+82o
Mv+MCOhZ/DSq/P5D/xlVhvZfDMsiFi9ObMwXffhT/2FnRMTbM3uJfkzf+pusEf6FSIZhl09zwGxq
Fcv8nbFl/YXLN9LdcKVdQ8zy/s2s8rXkjOwOnLBcsARYQC5imXWY+QPnSM4GAGqlrIvgICGTb0zr
fD523lojZqbwmWRlCx6QRWkZ09t8RihM85C1HIoROd1YrQvbAtlDRoc9f+FrNPpoz93iktqS8Dug
hTW7VCjmcj/c6btf55HrJ/uh+SMPnQ+MmRe9E4QpGtOfP3moBpIjO91dKKrnBysTRuxNHErLGJi8
2GvE8+8v6LzOJ+OS2AUgi8QXDaoN9+znSxp5hWH10KQX34+umj7ACbcaUTodELHAQyBhwpBHqzPB
iyYZyTke3DFwj2RjjsneS/EOPSUB88iNHjE5wEA9GfTB7rGwDkUOpt8IUkrRXlqPlW31+uAmgiQ9
tZovpGRrESJcJp2/kZ2sdexhLMQZMQnuteGPJGtqgAvbIpMbj++GJFgZcqkoS8Z01wUJMZ/fQ/qw
9VZh7PNEZFz3ahj20KGX68VnItgxtsMg06m8585hxrMgTMP5oce9ugsb4gODlLCqHcXzlO6s9ZOb
BNkyMMhS+9GiPNSb/CX5D+dM+YEwStK4/YmPMRMrMRPJYBP3PU5YPfqNLbPbOavJBXvJJl60lc1v
O0bMqCGkAYxgF5mlYPyhYLtBJ0OYpx8sfvtkcxhn575TrL9UraHhkJDGB90JDlynsuf3LbFqxkfH
7rlzucIPBRC5mZtT1zJujUfcdjTumnTUm6pdA5nbgVSRHT7zDExnLWniCE4usrX5IYa2wV0brA8M
PF9tbLznYkrJdFt8gnZhDBHdNVmY5EpkwCgT+NWmktykfHF5Cr7b9+opY8rYHl1t1vWO+0gao5c7
3JbcqDinZg+04c1CjKiOx9WJ6AIzucrOen0kwUJwc4QnKs8PS9FLJA3iz/OqNwK8l8bpOkuxdzZC
E9AeZtF8XBG2kLYpt5BAdwsvYcV4CO9cFH/BthntasdsjCA2T1orNjwvj6BO/Y3hRQSH1AUm15xV
A8OtoveulyX13xljYN1MY1vd4VyePtsT9VlDoHIY57YInkVaju9bxyxmGj6WLMHN8904jQTBZwWC
1rgmGYO83dkngRYfw+idgTipv7dzTfS8R64fSc1dwO2d8trvbs1+JkleefCfoGYP0rFwPiY6UjvE
X7mG/RleFc8ud1p3+rYUy0C8ZOvWxTe0LwS01yYFqA89NG5S1oii/iEBrYmsR+b8PJ6qNKS/MZKJ
Z0tTXZF8TcrJB+4ML1dA7IY+lG0zJXsYRq16UmtYKNQIXgRDB9zg3IbUfyipIy4e06yWgDHVHdOx
oGcuEhuSmOPJ44A18XzlEOKR4r8/cBUfqphGxK2MaPc9Z57sI/qaAV/2i8hKu3uEaGQY78iJ0fKq
tzuju1tm5gT7anHYfjXBd9Hb3DXr8iEZC8AjIHsZJyOB3nqEYLvRS8297Jgj5/FsTpT9UZRyI1rQ
2mNShfAmCLTl7WklVI/4ZSGXs8GDIz6A99gf15ei7ygcN8QNsocKt7Ef88FgCh5aYeY/zVU42CSZ
UdzTjFll8zlwCCLP/JBEaajbXNMo02LGoz7tio+d1QHIbDBr7784SdiX7zt2CIu0mUR73S35pIJI
vzk1kmgXVDja7+wSSv8G5Kw4KxnwzPuqs26KHubB+3BIZPnVC4Rty427wKrb1eZo27c154+WVHVg
KqdE2CEpD01DZukpsx0N9dAKiHsxkBMyVtfU93ka3ghYv0/eOCSrFf6bAF0qqeZ1M7yFGGHsQDGz
LQtjjWpOs5NTRQmcB/xrNzVR5BvLsRYii4LaOxJ54q8yvkIa+fuUjHS1d1vPFwVA9pIINpnm1Lah
+W4l+MVObX40xEhisKA4LxeBeXw2zeER3+j0U6WS4OsaAcnYsxO3+KReDVMnl11ZdfM9zoPpR88Z
xa7mkNoyeXEeQpmIjxb5sntbmGmCoQUx8WYfdHdRill/0Ja4yBN2U13nbVq9tQsVbCLy9fba6LH1
G2f0kbjb78Z6am/HStdXHoPY3UAnf8+23n4soiF7M7rV3RSYc3HoJC7GcsFs1iwacRjzJn+TKr96
i/hcpfuuFwxhOMC2VSn1uTKicg+nJ9+MciJtuwoCtr3RaR45dNon4dVtti20EvswN5v3Gcwlbi1m
s0RweYOIfRTnN63PMC3NR/KFMXX+lndBt63Au4/26k1AvI99g/F74G4z0xPYZS+UA1vV2eNFqro5
hJVccCCrnOa0OtIT3GjdF0nTHkxo5VvMc9snGtZ24pQa/ZOACzDuljoYbmTvJm+iNvMPhtJEHxuo
TrDC0iGcdt+/MbJeXtiwlyNiruU0GVaEMKOcdovqMIIHXozlsBTgEcp/HPNRfzGJdb9EYaQvneii
P3m3QqN7VRKhyucvi80ocgA9fq5PZFM7IUFJNHN92x1Lsixjc3I4hNY80i2DvuaS8Jb/gSH/in5G
VYSpEYx1qG64ueIZ8fNVoaRmQTYRzi1p0T7AAGFjaHubGuP39dcrevzLdRiY4PBBtWcj/f/5OmMG
QUFFaXJ2yzVbODA79uwV5fPmhA3j318sME0GMxTIUAZf3UqLd9hIKQLPYUVefLOiMYruPTbyIdr9
/lK/FrJQBQEKqcVNtB6v6dIyjYKWFBXso/3FunmJ8PQQdIER981FrYqjf309iz7EYpngSuu9Vm7h
csFrW9XeWc9Z8u77ESQwiiX2RSiqEZVjivmH27nerp+Ldb7cKk6DP8jDe12sL3Xq9lHXu2cwNKor
DFopfthQOYHFTFYRLCB+KjbqkT+bRsHx8fsv/esiDT0cTRHIIcOzvdfiqUa40pwrpgTDkK9WnAAF
szX9yXvoH6+CTiTC7GZlY75aNVViTyLJlX9OgaKOSw74E4R/1GX901VoKEP8yiJ4rq9fcx8OtCRS
0z8zNA+3fg5iBqD3f1gmZEGiTgjpdlZ66c+vW7lmfRKN4Z3tBHgSNQ+LYlwgdpI+21s3fTuP+g8t
3a/7F3s6uwlfC4I3l/35koJg52WqfPdsNIn/ZAHlnbU5UooMqH93AgTV3vhKs0R+vzh+3VkQ3UQO
TD4TU5Nf3gi8nCC3tySllANvd9KwT/Y+SfS6ALP+/aX+4SuyONARUYMjcHu9WQYwlbhUbYO3rQhP
TTS8Vj20N5cFU64d3Lyumt9f9J++H3rbEHGI9w9+cCNTACcjXfNc+eQ2itp1TpUZZgcanT++6Ss0
8epVj0AnUCm6QRSsrtA/P8QmC7vQZD85604B0RVW7eHgEJjVA2na3U0DQVJA/6BMnifquolaS92M
EkbM3mUoR3PReM8MJtQXlKwOVacWVXYXln77J+uhf/qkQB+rSbaNcua1Slnk3pRDA2GF1w4XyhNA
3WI2OC9xjWKpFRFl/e+fxEuY6M8b4WobRV2JFTAEhNcGM2kFXpJwxp2N0KDWnUOH/gF7ZdgqncWR
mbXJut6L3LqRQyU/AGxqi3jfaH6QypYV0QuDlnuqJJA/5nXZvz4cIugroEG8DDy71yxvU8JBHkPe
+lqHFN2mV3y0UsM54xwocpBS808wzi9r00ckxNsAlMMShWz383KRuVqLfiJpRjchRYWZaLFZpGCZ
zi3d+O9v/z9dDNwI/0Xc6H41uA41NvupJNFqxtDkjhDy6IrZLl2OZ7Z0Sb+/2C/bNN8sDIHpTNQG
bGev6iKCxq1WJeZCIJlHY5nmPSuLF5Eu8fcXsl+RCezQZ7tciwePL4flzfpJfgDxiFzLZ78NJiqI
LlN3Jj3cEBuh6vHEwFpAXdpiBAlxU8ZCGeogzOfbwOk2slqPwUbOD1leghMYE81SrCxGlTrouqNp
+EBZoF7O3sQ5kvZcljTHLzmJvYC6Vv/bjfjFVw1nG841PLBel0I5AVBtUCt1tjXM9Am72wuz0fyQ
mmT//v6m/fLycynWgIt5MJDeL4ZLkGrsfpwZGHUYhDOEIb2caDQZ7TAtRGdFeN+f8MP19Prh1cdu
mf0Q7R7/tDyEK6+ektA1aVKd5559Obtfsdgaz52bRO9eABE/wG59K3XlvW3m2f7DAWC/XiIuV0a7
6jtc2YbK6a2avR+WiFslfe7iMXO24BDXGtpf6OOis8A6cmxUBEn4CXpI6W7HRlnqJkob3kCnS/Oj
3S9Misn8WB7MoQZF1OWK10j8nWksho4/v8xdutpXBfxBK78LSGwW/CaiS48RcVQFwCVBl/deofQ7
BNMcdwaHwWHpO7LRxm5p1YZ51XznTTPQmEpKcL8S4CjZ5HJMV+EvVjLXnmmU3da0yvoeqWBx0/m9
cZgJzrzDldPQB9KTiGcfe5i9ZgDhlKihwiQ0KPAGomTdrr3qSxdeblBhbrRt0LbTQOv8DFPCihmj
egSbDlYm4TsPEk91sG9zhOTtkKve8M5gFKshkliV9WXqiIy8KgxYFTFCwRUMhV6Z3Y3LzJ9RAOrm
5BNshlYbzWF2xDGQrkhIzX/VMvhP8TmWCchLVK11jWx51zJReUhNhIJSW1pY/xMe1c1RecJ1en5o
iabL7jDvqYgvSuXY3ytH8UDsFm/rXWPVbfnQaJPzoht6S+7xsJkfSmxpr1Lfb8qHoLXUF+Ie+RYQ
aT391fHF4F530gKiCyZSeDYQBvhBvrr37EF8w/DPitxoV9qFezWuVFEQDRi9eNYS2rv3W1gtW3AQ
kKteZwDhYb34zm50En7j4GeJ9QnOrjjJuRiMNzOhnTqWpebUikzhAuFklaPsWzGNXv9g5UR+bUuW
S3ZHvwrvwVoCCJyGwZhtHDtFLB+DUCPWrYB44Nura5OGn3EWYqSRsIMpD67cMbGmUwZVIOFctcb8
pukqMK2wHZQ+zCjk7Q3pZ6CM6WDO3aMlvK6CveGxwJD1Ex9k5B1nw0sdAGbP6oMGAdSQ+Q24GZQ+
iFFkL8xkEhBWNn+Lep3cQXKa775DcF418GGcDNGPW9jec55kWbJTg5ra4/fXyrfZW4iGdE5TgKLo
WWAxR1Sah7WsNVtZfgTtBZu3e5dtvPM9VpEM15luVnncV1utmLlTqOHTkiOh2c85OPz30Qxm7M+J
56yFROpS24VN4D7XVrEisR3wPApR2h8ISSDwL8df4A+AjBnYVXDlEdaqN6WZz8UeJqSpLjXSFH2o
W4NJQ7W43FgXOZuzLyI7ze+VkHwQywQ7IcfYVkQzWXL+OMyBY0CtDryyfAgb/CSvvblCAlUUwl1D
jvPla2gwydgVobTd+8VqQYGzhdoYf3VrCmrOY8YAWUO8JzD4NnKZ5pS8wb0TvKcwL8n58Loekuim
yscWnnqS6Bps3qi84lx1CrSeYJnJgk0gdAgkUbjJuTbNGagNhLwPAcj0MBbT9xP/v3PSP81JaZ1o
dP7/c9Kbr9P/nL926uvy06T0+4/9Lep0/mLi6Qd4BuG2EdFC/L9JaeD9hZUv1bK9ajN/FHW61l8o
huHyMl1dLSlXseXfqvbwL9SXYDj8F5Mi7N+p2mHlvjq+UZVSkTCvxccqoHt7VajakimQA1R/hPGf
O0CmTr9bOCbLCxM27zITKzC+ST2SNxszz4bTiMzyPmuREBxKKOBl3MHqh222htryojnwUTvGL+1M
jHuauPk9VjXmISgJGUgjSbr4bEw3yM8yB1FLkjzOtvCefDE+V9YCA7KqH7Gl896QTKbvVRc9Nmvy
cIXRsbtpoJnA47KgtJHtp6+HyYV4GRah9aB88kH7tjefImB2piBGbj8IMZVn1Y39rlnTfyklFRkG
hI1iDDPf1HOjtpZhWQ+JxgKnZnzxTRHKZqLZdoj2G2vdnZh+rDnIc9k+OyODJz1hC69dhAEvN+ql
s11tUnj+OTu64qcnLCdPXtnp8ABRG5/TgoxejSFgHDgDP6i8SRGYjkit2Ph1VEfvx0LLNBZVaD4h
c9TXfksOMN6h+libsGT6SXWn0cD5V1shRj+igJWh8j5irNQ4wyYDgvJWl0HYKBM5p9hhhcN6fKbG
h2FAIRr2BWpvf3CsK7w4I/MweRZZ0mUVwAhPB+upq9eRajmb/LaqzubbsK2Mbxozk3h2CLeAcZt9
MSoFYg1sc3j5fGr9VKxsvPIL/nmyq56H8cIzC/xAkA3ckaaLupVY5RAGVN5wk19iqZn4YmYT9Ll9
lYYWx+lm6GH9XXF+ZBnTHAuNsa/6ztlnHsOzg6PX5NECi4CNMBoykN3mNHZuz0CnGId9n6f2E5wd
3GutdgnNA0tlpRbVrAWCQc/FQEIzV8/jSCkv38HWRTQLF/Fdx1T1DTP/5Um2mboKhRM9FrSJ+8xh
ZLYFKXLOggnPBVVd9h5LOzZmZroXo+Vhh35BsmLZe3k8NnzJQnuEPGsbExjwOndTerKfNn7U+xvs
bfUHLablAD02OlSV7XybfAJEiR2t64a5AJDlNrXJatxHhdlnxB03/C6C59q93/j2ZMcuzhDYM45d
ExRQ50v1kECrhhc9lbHDBBvSjJlc1z40B8gOU3jAYtfad1XmoLoNcSAOOfk3JVLQajvjexPiZ2eq
N33jPsGWHa6woH2P+8ECaXuUU7YpBm0wO2G6Uqewc+mefCz9Q53EjK3beCDL7pwiv2VciWXlLUYC
zZ3ydX2vDMfHaHyp76ARWecB2vDGIiB7V0M8OGqUADtsW/QZN/CSLFx7cuKp8py3MyppQtqXcCal
A1LWNONm4YKII/0CQaOQS8q9oLdBOdav+oakoGqdlHGQraOuBycqboEdyoswJu+u91J7B526fxFC
mIifmNUWJKtHLhHKkiC/aTaDp1Eb+XViWcjyuqLAqoRZ+sKj1y2iR4LgGdqg+sEpbykoKsk0N4Nn
DQUiJDCim8UR9YJ8IyMTlvs0WtluyEYnZ05IPMvsLeZOFzLDPhOqrTbbhvGwtxxsGSAXRlrZ9JDG
W9PYCTgCUKqqHuo2M5UdPAAP+hYbhQVEOJnb0UeOMmFgc58x5Hsf8f0dShZcIE7Q5Nc4UJ1CEUyK
LDYWdMCMf8Oy39RrBbYx5TDEzDIaOgTRdnFX2dmjH6SmjucKs1Ebiu1l7IsSXlyXZ0y/bD/fOD4D
wi4aZ7R8qYiJWXimBpe7Ll/sU5PI4KZZBuOxRHBcbwYb/mI0zYXDJUh8jDW2eNhxlOU5EACOsMf0
ve2P7ErKH5IPLzuLLPvkWzTX5blq1gx1i9ju728RTEUkqZo9CsUaSLBhsq2OdjOyayycMF3ji8MM
x+7UCrIReB0m+8Hy1gv1WTdvha34JNUI1W0yGe9vssmIxA3H9nKjurJZtk2Ds5YahL6Gp/cfr/v/
lkt/KpfWJvx35dJ1rtT6P8xLf6qXvv/c38wyOGLUNfQrhG9guvojswyOGKzpnyolh3Lq78rI/Avq
GOOfCB8FSiQv/DcUMj98BaUwj/PIqrCQ4ThOBMT8CujKg1x6JRbup7pAqx6kMM+hFdO76JqphNfD
xe3l6r0AqQl0z4J+627G1c2gcZvlrUaXKTdQNZCFNCW215vIWuj+ypVK0eVwPwPMzD/ollLBRvKX
D/qS5CzwnVAtGwRMqeuI1/TIp6TpWzKqkJsX0TuSO+AESerVvsucCEoUONoD/JkAFSkcU4oEuraV
Kf+irUe6SvHmzRzxvoAszcfkpCayiJomEnrPGI/NDuXOaWGqa238zDVEe6yWNh26N1aiB2x65ozN
aOGUDb6MqZOyxUeBYb8zxyTNd/WQzhR9BNJ7HzIzWoj5hpXcZ5emd0BINlMt2+lO2sF67qd4DN1o
Yq/DfYP9f/pALJ4PEFfW0sUXuTbDva3G3twaGRTCk+Wu/88U6n3wNHdlKw4+1jibFKENfoZLxg6W
WArejzWF2gljFOMWSTGb2k/MAFKZSD/Veklvx2Bpdg2sc6J/g0W2GyuV4ZMe5p4N2JrmHbgAimhf
b3v+bYVIoMMWcrwJwsJUcWmmzrECiLrHYaLBUSgZn3AyZ+ZdHequXmWkuDyF0b7txrDAw9GXl66e
9tKVLbZHpc2CaQOkjgOx7MYSJfejv8xvy9Yrn8wM96SgElnswE+K+7z0vhpiLh6AOkkMjWZJqLUR
7TNUByQDR84HFKHUerSS2zzoxCmPRH92k+oIJlg9ZFVR3o8zfAUGkgQMiUli0DD5Z9WI0xwtj5D1
cUU3okh98laGfY1qZjvDwD6VmOLtzKmvLww2FEYSbh3DW6veNiPUfmlY2SGdm+izj4q52nTEad2N
cJ6e0xH3ZHxPF/MmWkKdUZlZxhldCj+1mMK87xTSrAn9/TvHrh4Lo7U/+OjR0hg51+ecNMp3PhZJ
KxnN3aMidU9pWY9YDM/IbJzpa5Ko8FnPpbWLWhJ48X5I++dOq12h6futbKLeaqfL6GbebVWqau+M
2qHkTZPm2IEYnGBJ+deIu0lptwf0yBSogH9Tf4qKEp2Bu0SQGhv1qKBB3jqT1xxLp3YumELMN9CL
qMTT1sOVObNuUC0VT1JkxQeeaHWY58G5DI2ujoMQSLowEP3cpj0p20mXBue8c/Sd9Prxqu4pG6AR
WeMmacPgYSl6EAHDcNhWMB+5JgvTuY+06SNL55U4VnOXGJs2zPOzQLV6O4QDQWCdk78H64Jo7mBK
fN2WY37dZ6V8HMpheoPzYHuGyiZ2BgYqH7CbLd51o99fiNnFmHAegoI05EDbe6vOqNDMKDlhQTod
ek3KtFlE4Z52z/vmjZ08gPwu7+cCpUIaGSdRtjWiquQafhiSsCGj04ngvVkiPdlRe1k8k4jbyNlQ
fg9fBjGB5ZREpJiMJDbCa5utZSnUi7kI9nZGrLueffkJreVwMeWU7yt3oUUT7nRfNB66cLzMj003
OPfMTpenocn1Zw8Cyz03JLmdgeve62Cx4tGd6i3vSb9t6rlAPO8Wh9YtfImuoCnfYqNdAaBavC3G
6h8dlO0XhMP9QaPVVeSomc5u9mcXWU/X3+HZImxSy5fVKoVqI1Se/U3bWWSgtUkGlvLSbAkXeUSn
M15nSX3Xjn10Yzd2+oRFU3VAmS/3SAzBiVAXmNd+XprXUV9GN0ZT2/fLPA4cFMT0XDWNVR2iar6t
5NCineZFZYafuluNQIqM9KmfTzlY6bltUOBB2chjboa4HmS/iQKHrUZUAoIsyJAtXeuNv9SeHZu9
Qbq79JfPEBSJMp+Ics43dJ3FUS1Kfip9LCcBts6cJUyEyf35WCC/OFXKYwRHg/FodYV6SEmwvgEg
h0aFOBH0eCnlWyWG6Gb2An09qtZ4bpvB5ESzpocqb2S64e0JrsQ0LV+obEmLBcn1jkJ409lI6/GQ
KGu8GWnqzgjxVlKUlO8mz1N31MnJdkGCf3DyObvnZGs/+NHQfAp7EXxbQGSrjd9jNQfj78tUzsWq
/iDgpG8xrA+HyzIrb4uzeR8bDZ8zjgxlnEKSvaeNqarxua1Dq4J+CvkXLbIBkEbn8Y4AAFCBAAIb
xrh5Ent0c9+EC0iMta58H6bC93duk9afnDQND0LOyfVgJeFlDIWB/pHaM4vCIzlKqHmQm3CeVG5f
3fQEfN4WYa2uS2vpdwPRF6QrGf110gMGFm7p3UxVAA93FMP7EEsqkBIAkljhooMTkTMN922qwitt
RMtX2vFq2ERDznEdcY8v1dQbj1nm+R9kTmLNXBL1tMGQpcCVZ+pJc9E6wafdDBukQsK5wYOaVD1y
WrdlWC0WPbQXHoK+eVkTE2iPHRmQpS1yVuYmCJ9LZvh7M3eeoQk110YqwA7SVIGFzs7V1Ecu2+Bi
3zFhMGO02tfrA4Qe5VgH3Q/xuIh8dSSyrwcQh1NqA8l0mWjumtR23gZhP+7mwKj2UjbewfALAYsT
VJ2BjQ2nLieEr3Ha06JNdR/g5/GZWr7q8e5o9XaYxuiN5RXtXjAu3puAvo8e7Y4b10br3pWJRABj
j3N0X6X4mjBba+LJdK5CfBB57LVrXkvTuu5dfz5HvR3uAOXl12zI7R4J6xQdk14GR4jvLVlyaolF
sqi7VlctAUWtPGJcYB9nLFNixC5GPE060ocETdd7agH7cab3XKC7omsOa2P4UGPJtU/K9smTVbAz
iugePEHhtNiYPXXHhGOzzZZHqnNfZCiLOuPk07OAn7l+l3BoS/05b7tabhRWD2d7mLdew/FGvgMK
p9RV+7oovbuE2nRv5RzWA8qyYj+FXVBsHXLqinhmE75xUJJvlezeYWta30JcdkEctOkeOO/EfnQH
/CV6sCQjt4KjjfjqNrDQGoIX5h8o0HwFKZB2XC7JcWiLJE4B+exNYOF0dPKq1IpZ2bAnSXXN4s7F
khDyWkP5OiponUY5Pfhdl20m7Uwn31wgfSJe4j1hmsviiIIvFL7ZjrQ2+1DioXMNTkoxPVOpCuS6
5vRmNKv0rVk21VvXpgZ0U6Xd2MPx4bYt++iiyzUENPWSE24zQ71JUWsgVmg4wTbhmJzyYez0Fs5p
cS76KJLQM618oMSMmmMt7VR9deoiUBFkVSgHIS69EsOtEc0/UHp39qpM3qMpcK5dt1tuItlZ26jM
07hP5XzOxKR3KYX/k/bDS+H6j6mPqnyw8xsIGBbf0j3XZWB9xEfO3uAMWMUy8RnBBTUUID3ap4V4
us04gYPKAfVY6+jnLsMxKDDuwxZv+Aht2rZCPYCIG/1h04vpYOIeHJcYjc20CJe8supdRXwIj8XZ
4yPnAnFFw9apKG6MKkcRmTvXGBJ9sJTLEGzswUHo2LdlGXb4olTcmHqKgPzQzIWO024YqwDrZNLZ
iwEYLBXLGXO622xx7XdOB683Duemjk1fdHsLQlqsjRnJQTk4W90s/aYhkjYIAU91XjgfFsOeD0Wu
WyTg4SFKvOAW/9Iybn3BUIrl92zg6Y7IIXlEsOEfWyNZzp6tzOsM80ygyckFSeg45lSWn/I2gJ+q
eh1DP/DixR0wBm369EYgNthHZbHceiZfrgirXa77mj6h7frvqO8PXevd99n2j5aBryfeEU0pVovk
liMwwkN5bRx/GDpnibtUoF75qSBGhRJuxtoLuJdd2kOw/8Y1hfyMazdaxg6cbPv7i7/ietCVrvbZ
+BRCYGNGsAq5fry4zkXnL7rNT9aMmZsuCATB3iG7DcuofPj9pdbJ/Y+TfS6FAQF/r93vrwzOXOaF
j5KFSyGwFzvekQXiPMOBr7+/zi+mzeuFYCxENP0ox/zXqREgMotLwnB6Gtpk2cO0ck/+8GKslvd3
sivhs4xRZuY89Pq5DVI66kmjhyV4b22uk4xP9/uP9Osjhj8FfYdMlJXeGbzq/Qez/1/2zmQ7biPN
wq/SLwAdDIFpiyEnMpOjSEobHIkyMc9DAHj6/kBbXbbsstp716LsY4tOZiaAiLj/vd+FwM4pgxEv
IhEpg2VvZFvgR6AAa4EaJ93rPE58zxogv/fX/lc/+pl+RBsT/o3/Pm67yYsvSV1++YN49OsP/SYe
ueKD2KZvOKlpRGbcxiX9HRqtGuCg8SiaDCVokN16UL4jVO3t33AFbjnG3+lJxgfsrhhRLV1scpL9
j/Qk0/zBzqRhjgO1j6TEb0CK4kd/azflTjVbWnsSgzIHhih2AwI1rUWDc2cmVVIfTZdokEc+YzXD
vGOEDTzSzL7RHaBjSpmVrlkrvyzdNNor6DXd47i0xZUD7SS7HXgmf0bAtT+Zq1WdEi0urgaZ6YG7
uUtaNU1Lkkpo6FbuTsEwZRCmmlYBIZ00kFYWUur7ctH2pK4gBayJ3uxA03XuJ7ALhnMgh0XUamgX
62WS8+jcLrppEyNJk2uokoMIDWuigNuNOZ99mQYleSFp3pcc4Wowy03Pg/F6MNVkgPhSlCoDc5zZ
yeyVEgqMvLApJxO6c9pibS7IwbzdhPSRjZ68MOU+sDxQjhSWdasqJUMZ/N/4mvQI22sARrCMLo6O
4CZp1+LzZKlfylESIYLtyKI8kfPyNWwb6quEGcbKnSe4JNksVL1JiqbK6ignkdWtysKcrDIYZDng
6/yZPS+mBmoROGMF7D/F6ufWFFeNj3Sv05bJ+JHDf/ZtjZalN3N/YIdssnTVKZQyXUzxXs/nqLsw
2FOOqqy6WyxKkcf2CllsEp2X9Ul1TBRlAmLX6A+5Yo2o771KdEyr5J1WSHNnuc3yxW6yPJTFWNDz
tSRMtPp2Nzllft0xt93XvSiPdT2M+7yaOCO2VW15xVSMG5TNR3iDwFlWdWBYSXzDbLHyp6SYAwuE
TSAG0/AyK65pZUCYQrYqnyExsVfNyVZ5qzI1N0VmfczrMr4z4ra/lclk3xWID59gcs/oA/AeuyaZ
77ge6t0y1ekT08LottDr5TlnWowXaxw3sqweBVJL7Yvr5tFT0szGYU4s5UaBDjl4fYfKNdmdcR1Z
UbEnkpKugWZ3+fJEbQDby6iwPraWVj30C2KQV0YJLWiodMbsp2Vnzz4VVuux6nTLgtLQl+HIOe8o
Oa7tZUHfoMFo98pdt1C51pjyUbgcxvHQdFEWjHlXvGkS2I8HAtycvZiubixCNSE9ZvdItqt97KT5
mLV20GejgINnzPa1hk7KVp5cP6JqN043IwWjV9o81wch3BEpbOG7BqTe3SWFVT11/Uy6KLKbr1JP
nrHOTVDlHOfEN12GzBiFD5iM+vqlmO8iq09OlcDPEzMkfBmNtSy3QYv+mtWdeqWslZ15bWvQqlnM
7k5kzS+T20YHFPc2TOacSVBkZw9u7owvCEvF85Kv6bMhh9SEuujkz61SuYHMucMsZaASzoZt4ELG
3QFwuwIuYPlMzot91hnLTUUxxknOvcsIeskz8nCokjcaU0tylWuWeKalprcV3q/TrDQzfJc4N7iK
0cYT05kLL4VOFAiF0BfMxsaXEXNGPpfBs23qlGIYg43ZS3wGbhVQjKI/CcxEN4PSfUzX7iFrFPvb
bNa57qlg+kBASswWwPPX7BGIvLgq1SW6VgfReFbWR4GdxkdX9PYZHFXLrTH2DytSXmB2av1qjXB2
GrnWt0bkrl9byakBEaaYIc/J5irOYvGRxJvpWy0Tpk3AXoJ1deOz0LXx00bOquoCGH1eqv4KSxfb
0cwEjiTalx7b6i+FZE7QT+21PkYyNC05B8k0Gi96AvPPoLaMbCBayfV7wEHkluy9YdAV7jiRAHEn
v77raqo4SLQ59V2e9RinmkFzw2KctcvUpxvlJkoxriWlJFWiJ8N8X0uBQyqPpfEwDTgfsRri/hzT
ETffe94HkNNyL5TIua4n8r7jFtB0rS17DYyS59yoAsuItSoCq+IkmBclB2d7A1hgROwvNrSsxYtH
Qwa4rAuy8mlyxFpB5q9hc3iNP7e+MAFiio2C6g/qTH2dU92jPW/Qf7iH/EexhWRRj0GicWE8iPla
GbbRPOrvq6g7861WxLe0afVrzZ76wV/akgICF4pYlync5Ep+lnPinF0jz6+pu0UtzdbXRMV0B8yp
xqoxf6zV7mHeNApHo0Kmija/JTaDXUpv6F5FPbprta4OFUtPDF9gZACbl1yKfIrheqYRqKZOe2b4
I/ZZbKo77vfXjH7t+xbSn58QB3uE7swTJOmak8zyMuy6yCzOaOnA/ftqOtcEFg8KCWQmLiVio9A0
XKI1UedKdeVtyhjoWzv3ior6oxVse4TzRA2OOPEbLoEuG4ofzcbkrJyb5W0ZKeau0Jf6qFUDGh/q
L+xCNb1WEJgZ6VT1fhjnMRDMMj7pHLmDwqk5Wtr556HXvmZtk3OM0tfrSZbx6FlQwm+F05a0g9ec
dctEp4hn7t80Y8rDUVvGh4yi6BBlFfdlTG2ZcAhrGZ0SPXCC7i+Wag976RrwV3vKIqc4MzSEeLdD
BKTFyFe6RDnK8YoZV0L2Sn7tVLjFLfP8HcaE/Fvp2FqIzMP36jifE6f4pUP9ORoKy71qU0zemvwd
p0UXbKJpHaZ0gDebFZh4U03f6UOqXa/Y417dDDzSUCTKHuuJglkgKu6yoUBiZJq2oy+jPY5sSMKx
LdyDgUC5s+FCBDREmvtcT6arFM8p99EMOXfQFCVQqd1hilFPoQH/+HUgSOHzu5MTRuwYl8Q6yMmA
RmqeV4HtsQJhDFDV1Xe1Zr62anM3jg5bh7TKfLCAex7RikfCGb6xWLwksVIMpis7jEK1wlytL3bT
3dlED9y+3a+yHD0S0NTHJtU9EG6cKzRb7GgccZgBbRGhtNLhQiUnODHxLhLF2SgV5d7t0e8La3QP
qP0xnMfyDgPC7cIsf4cJBipDrZA3LRacWKMWwPos9kRzako6myoQce14ZjJq+wqqMg9h27ghPwsq
zVXsR6yaIErJlPo0L/6CgIHFBW+sl5boLXramCxkecJ6YIzUW2vua1ouLT5hLj9kyYNFYQoSyuSw
GDMUmsxR81W3GY9z2bmHrIoV4gOrcyqH5Y468I1t/fHfs9R7Yc7PzlK2tWE8/vtZ6j6pv/3yP8f+
T40Uv/7gd/Oi9oEjua7hdKHyBnQLasNv5ylb+0B+FDn7O67l+2lK0MjDnBGUCEd5chu/O1Fha9SE
qcKGeZ/h/4MyCijeP4gTRFDIXgom8/R3qcSd/qiDtB3D6dJFylO4VekbTWq2OTwbwthxyzDVzRdZ
TtMZR36Kmal5oe5324Az1wBawGZ/TTY4kSi5K8rqlq7TJxCtMJCbosUmLCQxuW0k3mnEEAVa3S7D
A89EyL40OEs8oHGYqWX3BdTBmQKWMyCDPUOJKBg6k2GixItbTCNA9C59G9UxvZRgb/zWbnDhV+A3
VcWBRWDq0iOkd1W76q2l9Qa4dfmlnhlAm3kXLoLBcDekbz0j3aCkhHZr6rvYxrzHE974TVy9uTk6
vDbdRzMsMJGOO4Hje1zWW5GBsI35Uyyc3pykX5ZmqIMabdnk2QLg5ZWG+pd26Xc8BCljKBODNkGw
6p1jeVLtiQf30YrljnHpYLzkU/HFxoRPmae8V7v8vH0CQwlYWOTFW9bAqenjIdsZBTMyo6SYZoxh
G6I6P8aGvN+Ovj5hjvjYFe4rXi53ryXiEMeA+ka9Pq4b10KRPR+MqvrCTE96Muro2POjxaZFNuIl
MfJTPBdfujbDi2Re7MRg52KJPhS8Idgdb/Ww3IqC72oxhl3rNq2niM0vOCJ+DgkLns5eVK/5oPQE
oZ38EsM0XaXVN3cHf1S2gGSTLuE7Vw3ywBdWQ8ZIC4iFYeOGba/VCP4ACv2t7NXbQZd7gBhXmgMW
GHLzVWPXCpCu5M0o+GOmlp5zCOM6X84ByzgkQxzwqKTL0xoNrDyDVQSpayhB3vNCU+pkQYI57rpj
rMdR5qkTbcTmeX4sVTOYl0pSEtsNQVSnX+B/sRvU51enXgnrx/jEky6lfMh+gY/41WmNG1cSALHw
iy/6cAB90h3om3pcmcvRSD1woRqHuOQ7UlSn8PNhGrwRD4pVL0koJd8n0VLj5KKQh/M6cKQkT+g1
vfpUxdqryyHCK+cOuSIuTuzVHttufBRz8VaqTP9UUiLBWM6PRoSAnadM6zgLuuFqKYlPloYd3/a5
a5XFSVC81G2VwVk18ZcKm1WLn+N9IgHg4JCG9YLLYWE14XJUNEyobJQ/ZxGtbXaWLMD+oumOkHkd
FDOciKVl2764YORbe5mYvpnTsS8t5zhPinKTJ0sRtkRVbyqlWZgkUZ1UJm0Prb4wXget/7xMnXWt
OXkTc9XUaUtdHyfYLHCxgwaYauSXyK47Vq5GLzZEUls9gSR4KmdO7kxvezeFgQimJIkuoso/c3Ka
/HwuqPqzFn+FZtoMSxey800ItFgWG9h07uKTUw/4ge32UijJbYWDKJSKeKoV9pT9aLIdG80vc7V0
rxXYF+7KrUuQKbdjYyNuVtfalSzKAbvE6FYbzAGeJZf/mumvtVY3jBBKbHCTCtxe13aGzQLNbwGj
ZeUybBFGghkg8Y1Q7XE/g+H2ltx+sRXrMjKpOkZT96bI7kpY+a9a538lV//osaK2SLe3vBq3Pgrb
e+r2d1I6ArMYKbHiqDwpuWcw3abTZb6kZnteI83yfrfE/YVwj5b3B0F7ezWXBQ1IJRYz58caTlfI
sbJgnrLfn+qg0nKG0UbiWWx8f/JKP+rHvBLyIxtZnbDpn0tNpU1LRIZhk5hZ/sWNeBpuj+NMk4sP
hbFnKy8Xdff37+7HJqP318TEbxmbm5+//nFFjI3KTZyeie8ymElo9tNjPXNjU4RykAozo+39FgWI
jp4H4N+/tLHl7H4/Knh/bZfoKYI5BvwfI+4Nh841W5zqAMoQmhGHwtsFGun2uLjK6iw/qO78Kvt5
2uVymk4ZI8Kgc8kEMPJ6TSx6H6r1aoy3cLphHly3VPxshJnjyCuJYxRoCqZjZAqyjNm5srpdCRlr
LuMn1UzKAAPHZaSVjSk2Nbkmw9JPMScHH7bSEvz9O/2LS4ixACBczdKwBP6Y69WL1C1rXVSHRIeG
U6u3qrvekhRof/KJvicXf/xEBf32zF2YM/2JhgB7y5n5l1yrbgGkg1DYwjEiVAsewpXlZkHv5Och
1mhnmBaiiWoJ1YY1VKzxWzvxXN62Kph6YVDr8xV8yghP3vgI6uVidNM+cXjcmw240jiGAwPqeH6J
TX3Zl7EOijdd0qtR7cg+5fPT3LHsM9kUp4E+k1BaADxElb5FKf6FKi/4Fmen3sNbeovq9cmJx906
9CzejXFIFvOQJFXqx+UaeUYzX+V4AHx9XG9x4QHw0flvu47yuTMxINsae6y//8L+4gmDsg/HSmOO
82cIAhlO2s8Vg3phiUON7cTMkw2llYyINA5//1rssP90F5jv8BFGRq75Y/K+0xegFczWD2Y+3Ys+
PZXEFX7yEn/xZKHLXQdDwP8DV9l+h98/MRN801TYVIfanRpiIDPZgGhlEKi/Aklf9gPzqFyHzqfo
Fxm5SYgj+4S8+owJ6KuDSO/pJe4/p8iMA1ExFlmXp1OzlGds8G+rJY3QBgZ1YEy/eplpSFShtb8u
UiucnOajM/CPrZ4uGPxai0+uE64RdD0fV3yz0zs98Qy31ffUPw6eqqdvgItyD8zbeZrzU27Gy5ac
YIOqgSUytcavqoQEhTrc15WOG8BYf1LoLf7ijuW7AHVDQhm04o823kpvhpkGtOqgFRwUJuaZfjqM
7OCVnPec8AmkbLeCYnEupWnhkOg71Vu18mbIuJajHC8dedKdjFbpDZZWB1jfXmTWGIGDa8HLJ+sS
jbblQ9q/JK6eITDyJAK0Vgd2tjypunxde9XDTvwwG+wO3ZY33FGaBcz3aWEjRqVb0uwZ2u/dRt7H
pjV6GQq2JxoefDCapecq9HTSruHudXN9crGY/qRy4C9uEtaM7X8atYP6j/0RMm7tYpAT5TNOFbDF
mT1b8usIghNRE//kG9G0HyZhgtWCtnODx5qmbe3nP2TOWmEsBhSp6tARlwk1q6euPMpOESuVq/H9
wB5GU8ZIiuufx1SWsQOMi7OVswEcYah4deU2iIFTG7pkTrx0E5EJ2X/tc+0aueGmcMveT1x2+3NV
G4HRUPaSrfQALFelvS3GXGaxkX/BZsculXhNtuIQGitYxbXus10NCUQ4u4Gv9P14uYrZCJgY6b7b
5Sekcn6iIaLaROPgFeuQHGeHcO12CIpgzAeS+NqpGuVjOnCQdPIY03jLUc9c5WNHRh/sH3RvY3oE
CncLXe2E+QL92R6DtMoXRh5joFAyQ1/adkE247TTRNeH223UzyYdoPLRircDhJkr3E+N4hctuyUy
MecZyTVAWOrDTjFf2szkFhui9hqv5muHTVKOW6S0SM+pwZnFndmKwzV9yZLpHvOtRZjIPMCLPClT
dlqptCWjwg08DMWJQzHlqawsKUUqGNbXJ0sO50IzPye9rE65ZiJMTwFepwVImKQDBcCObNGYMbpd
SLe86KRHfrIeW39xe7PXwaoPA4Yr6k9sosXAcSZMGsXt5bXqp/teZd2bOGZFJrf1tv96P2rXWx5q
cNnpvd/zVTLsFtlLGq74sbY0gnyostCla8vBZGvjjIrJKutOFZL0XQ6F1isc0DCpe7FIw7Yq4ldA
sO656dyEKDXrIhKXe81YgF2+bVx0hWdMNixPk8F2S+2Mxmc8MvpzPACNdthZxxwMWQ8To+YLidlm
29n4OEw8QTt9uO8cjqQkwM7TON4Lc4TBXFhzmEKeDlq5XpWJfMwi4jEljADPrJdXEEJwu5vh3uZ0
cMhT6zKxiHDIHB8NktTbbn6wv6+v/7oVfqawYc7kufbfFbab7hcmhH/0Krz/yG/amqZZHyAloZ9x
QCBjorPSf/cq6OIDVzMKFxBlAMYWW/3vCGXrg25tAGUWM/u30PB/EMo8wOFMGZynsAqq7j/Jv8AK
+uNuRjV5PnMogypGFMf5EzMn70fotKOb3mYA0jPXp8R+3h4HuXXjRo0QdwLsUs9lqeIGiyJa2U1G
2qlFwgVGxnxp30uR7bzNvZ5Mw2Dco/Vvzcmmw2GPo2jelV4zVfkhXitV3g5Fq34r1YbMloemlzp+
pyUOM5JRq+MEYLOeOxM1TIIsIZT104YtfzNAzNceArrzVdE3OqgFXcvORQsmMybhNtjFvenIaB+v
9RoYbqHe5HlaT35lWOOIptGh4WP0JEFL/YHy0VaVr2y8k6A0CeCTCLUvVoJDOl3X7BpXZXq0kbE/
y4yeD4H2b3ldZSX3ne3kFGTW83I7jWvkBo0uyy40Gt6x53DKdqiKLBr4EAmt37gwIMlvTkJpfU3l
NHzsJyvJLqY+K3DqGvsmZWYivQVHdOoX1lbWaicJTSHu7E5erw7p8mCbw1AFfBPLS7RwnleYimJR
n6P4AVJT5HLKBC/gL/z6x9SKkiuW9fkFjzdDMEvM6jGmAIH1M6fpkbqjUtvZA+YAz4Y/+wyeo+Nk
0GbM7OyJ1aCv1NpTTHATfhmtDnYzaY+eUQguCUIYeubZc9KvAcmUHt4qNRufBtwp1i3vRFd9PZ/K
OYB6MAepOhpUSyDdlYgYb3ZXiDCJ2XH2qWCbFRugc7eA5lgn9l3LygtRGkgb0sbAJNQqu9NScxBU
y1a7g+1Lt8VUWqdIkKbyus60vsnG1YKZm+aCD2dF9lhqeou9eHEdbdci+1wLrKLLWa1G1W5Oeo7Y
2zDgqOg0DfkgcMmW5KyaWzoxMOWsVaoJTzUARFc4QVKr88ayF9domORxPEI5jsMGWqNtLygB6Rp3
Yx/zXa3aZD+UTYUr1FZmt3kquslueVL3W1k8Y1evU3E7+cY8bwlO/Kg1E5+oc6+tJk6+lahXDQu1
ndssF0upXE8mnVCbPMKQVXHS66kiYWVFlfxC3ZzF6LiXIwYCWmyO1DIn1O+QRSPnQ9tmclgy9LcD
/T6F5g1Y0zUfBx2FYTiD7V0VpymkjYUxdtJOxF3rLiq5syPH3s5sSzoEtLSP0m+iZpqu1zXFWKwr
wvDrhG8zaKZyYrJTKR1HBlwB8S04xJT8KGMi+wzeBYNPb6p7PH4jNaro2FxxQiE0bRP6QbBNyUdQ
y0sfelTgI9BUqwvKwpEvetoz3SQBFZ+E2t+vM5vyO3dUXpXVrbinFKum+d7MFvMy1Ea/7oaWsp5d
PC71y0xRk/CcZUweV+afNdzxpqv2/EOwmq5SDcOBJ9HyIEhY1UfdtEDZpISzrX2hJvq2HEfG0aib
7g0l7qM5Ws61kZr9+jDlOtRrmW/g8y5a5sBpFO3K6DGurlGm31Hfwf0YCTej2yzmaWZSvQARt832
62w4p4zSlDxwpDLP1++0RtvoK6A9TZfvHeoBw0KLI4bdfFf1jrpOdjGrMO7QK9VpZ4wJvYNupl+R
gnVDyKhgl5W02VDeG5ylWUUaqODC+Z5zEWdfu9bOvpAqVz4aXTF92rJDXdjVQnCviZluvGw1wlJj
U3vs4lj4hTFmfWgxqe+u+ANixBfR4CMwdbg4sWc50HpOoldMHdCfsM1GZfpSiImSYCuB4mKpYEys
LkammJrpoLSdUYfRUMoYfzD9XpRDVg2DEQeO6yN4IeOJovpnwSXMSayfobu4FBEdLEfad1SyaAEb
3SUY9KQ92m5lqyHVFHTuKjRQ+Nuk5L6KenGh42ic6PWjIvssu7o+r8NqZXunrY2XdkDbmOeJ+mAr
BSOkpdia/IlDZ++BS5nHMxWv2mVdtP6erGeGc4X1K76j1zzq4OWJYlmXQ2mQijGZ7CoRsFZgwdK5
CCfXdu+bhH/3Uz/bT+G9/Fv35+0vVdUvJHaq9I8O0F9/8PvEUnyAPunQee+gKzv83f/tqhz1A2w0
aizYQNE1wQjyP7sqnV0VrROItb8ZR/+TKnY/IGmiTmsOZ2OEavFPdlVYtf+4qxLgMQHBoEbpwmYL
+KN+g3wH6bNRlwO0b4567G24xE0YQRemRExIUBBgktOe3pU7OVit6+l91x3xYGjqbm07mflJoTL7
gDRfAOrGW614PSdM9NRX4mjRjdxoAVg51YBx4Kx5a0lDPIttT1xSW0iYWYWOecvoNSW0V6aCTMOi
rdMmS1aConqNRW1hld3YBYCXVOb56/ox0hXQBoJCq7B7Bx6wdrUPcb5hENR3JII2b3SEd1BC/g5N
qBkrMz7bWArlONM2mVSHlIb2X4CuxK9yVdLzzM+8mEudjfhUYTNg/AfTAOEF5cEm2ownaSM51BvT
gQLi4moia3OT1slwnjb2g7ZRICIVM4RXb2wIdnrA6m3qq3DiwI6YN4qE0sGTKPDN4u5qIlACG2/C
6fiYNcUGQgG+QN0ylkRXbBgVMNhjGBV88mIjWBD2KW+HjWqB9FXekSCub7MR5gVti0Q7cKJVJxy/
rNUbHSOXCflGhluD3znlubLpsw8X28LqRnh5zfwK0Aa28+F6rMULXQDDg9b3FayYDigUi2oWN0QX
IXZU5P2eYPvqu2w0HGhVwOf9iYDXWWy8j8VQmWIDejub5tTf21btZKEFk/HEJFp9Y2WsQlFq9/Z0
W7oF2HAqIfdsfG4FqOB62xsYF0xd46fNv/ixK435Zuozk+ooK6RIY/BNSI+enRCkMKq5OAHYjq7d
JqvuTDx251zozylmySCviTgAnViIZsXRwzKabWgpnMelSlCk1gY/z7PsnjC8ekPOxQ6iWchjbNXg
gyiOLmn99ZNRrWkmrEty41MdHTKyIrvRKvM3V8pXLXIVJvIiApw1FNo9F3nsIYi3RwqCSzbvrhHC
kJRBjqgUWJV5V3O1+fgWrmqVXFjptBZh8v4FmBa7fDJou4TEsWcuDr9lz0YpHpn1aaOWMhZPlBeO
WPGxIf5zbxZNc14EEHDb6dsgo/kj7FgW/EJ0ycWYWq4bLlukTGvR9xTIMFFDz4RJLth6N9Zohg7N
4/eLHLaSqJREIXvvcom1j+A553TXu5okd2Nqq2B6mMkkTpx7ac0Fus+iuM74oOu5KR9MllVTwA9j
0/GkCa6FEIZpemV1qn1HViFKnmexlkxwofmR3nFrsgpUUy28Pqw411n0Zxf3q+oVmYbjtIsYsIZC
q9GIZteosqOsdVyxBV5m3k2m0kG272qlmx6mFMIiPKZ0xJBGyWxm0FtJN+6nPB+6tQrWKa/QQRMT
xX9pLJdG6l6febKNaRx/KjWUO0bT1OAGxBXBcxtM0tVwhnnCoU5LZ96+QzkhxR1ZxQYcKWag4n0Z
HPFpfG9+t3+tgeczclnii3GoT+lQGTh0q4hTJX+xovyYqbWJeZ796BA9VvnIsFVtOfT6+kDZPTeW
Nof/rtT/H2+RoTEA+zvl46Eeh+R//C9dXaTVH9bq3370+1rtfDD5T+E4stQN9IG095sA4hgfNprn
70MZ37Ma5gddBQsCcdSwqI4klPF//A+MR6j8JmIguQ2I7P9opQan9sNK7dqmCtCUYSa/BwztH1Tq
EZ5W1dHUfZiJD8jQTXID/0WVuvukYtZBZJMihCrOnDs3NSgp0SFcX7h362AqEofWQWOksCVKjWdc
3MstHKfqYeqt6DM5qJl0qYGF0JareWi6rS6FqmLzKt0G02R3OdXImcNuMChzRhaCZAlpVqwBF5ZW
JuWFMI3TuLZFG7ZUBdONsizMt7jsOWGvhDve+hI3sme7i9jl8KdvEi2bb3Oya+Sk50kJ1Rb8MaeX
qvTIxVSkU41ET44TyUIgJot11pUuahByOQSNgKRZBx3jiF6sVuFctNMnlQ2xCyQrGn7hVaAadKJy
NZ9kNTYmhz5iWB+4DsP3FqQ5YmhLdGKo8zBlMT+kKiO70KA56C3lCz+YkTlzaqRUNNTWNPq2Wiba
c67J/rlZFeIbEb/ZM/Uj1LRKNb93c7p4opmePDlG1SM1c/XN0HfTcjW3c2xihsVf4kUJz22W/kKL
OHG2PP7otXHu5pzfq0U2R6HVoqjcTvfRzIh+tsF7rPQ4xo5zGxXMcDxUbFULIpdkJPqFrHc26W6E
fPs4N2Vzk2ute2uSTyQHQ3bv0PP57SaAu9c8fXF1Jom8TkYsonMylSXW0ap+0LTWuVOYoDKfhZYO
McM8lBpqPOq69hjVuTgC8DZORDipJRvt+iYn06o8rKwcoWVnGscvVk36hUfBVEI3+8OqlAPvWTN2
8KzbrxLl/lM31vozO02O6S6mH8s3wfh905TSCbshgUvGY9e9mxEbPPJ37gPqfHw3wyKLkbxJYvjm
RN0yJUA900KOe8GQKPKLs+Z4zHvNvW4aw46JnaqczeesSg+R3Q4rJckLY+Q0GpVrPVLoLJS6XYYG
ZNGKKCvbt+GYmKxpFJk24z04HxMjtzG7t42jaIan4Yn5WLFPPScYpGXsozFhlHYy3LDY8bVuNWCQ
LJArPPoUZLN4Ch8ErQRmWjuf2qkmXD/QUwZy3DIivh9FTp5wsZbI0LEdUDKQevXxEOHhGU6D1Yzq
sWjbJX3Wm94dTgTCTBJBXD4vNP0oD6QHMAfl0dkuSxzD09A/J215gXQRXxfMUtzXDKVwgr4KwVYo
JwA2dhXYeqF+NA0Vx++6IP9zGg2jbsl3KsgabzCocG3XWD6lmN8DxU3qc58lbdij3meweunB2ibU
dqZrDlidRD6xs4utA7e38khRdoS3uCO4ROa8bHwylU2QZnobWPlMvmrQ+/ibWfE7HBaop6M3jfoY
LODYr+jTyo6QG8xgcSuous71QFbimOHrxoNfzydYymNozyllWgMiFjWde9QP5Zu58qShmI4UM7hZ
R8v2S4rEwOnBvhDGeRjWPg7sWO6J/ptPWrdhAUcE1nUZ6xvpqPf09bFZ7jABKD0Tk1jAjJgKkgZO
Y+FmrmAgZGZ1pVZN/0u22Bd11aNPZD/lYZZt8VBRXHCTQXEm/UQ4WhT9dKuNkUGRKNqEpJZ4L6z1
krbOsi8Eu+8kAQOzaKSENuQtWCDYEGnX1Q0shPVTHREdWQr7Zm268yDzyG8whPu5UXd7eoe6XWYp
6hlfv7yxejJQyFBfXZ62e8RAJ0yjJdrV3cBuPjJ7v4Zvd1hrxjjFNClkqlPtaimWyRtpNapTvQ/A
F6V+bi9VoIO2YCRTd88ya+VBLePhI06XgQtDKvu4m9/Gzir2S5It4dBR6jtpevTZyE2lhFZCXYuV
0QjmKcxXj6PFnPRglMK8qii12LkuUTCvIXu2p/lNnJwIp8WsKPbdSOXzPl1Zmogsp9jlBWbzyVrt
y9K3cIJApaVZ6LTpgJ28jZ7c1uSWNUsAv/WYQGty2q9VnddI5XOavzR2Ue404vVelOrOruwHd1+v
U/OpkZH6TBBACYeJkqOaougLSbr6amnphC+N0rkz+Bfn3pqVG0wET3bckqDR3JZsQL9aF7Zq2uwR
ZMi1kzln8bWbl46LO8hs/WJIqVXOdeZlXouQAy2IbIg5iBq8h2ZcKLFCdQVfieaJ7Lq30S/3dmPn
J4ISFHCDswJhNCpPQ6P2BNzg/AbpSNpHNbp7K8rqO2yO6sWgCy9whi2CXHAZiP9l70yW40aydP0u
vUcaHJMDi97EHAyKFCmSKWoDY4kSZsAxw/H090Mwq1uklGLnXVeVWaosSyQiAIf7Of/5B5wsJ6td
Twtd1bLgzA2tY4D7yfSbDX/4W4/908aL7SXkrgtHl3PQ0xclBBGCyHTtbhYQ676K++E2Roj1PPl9
tFUBXgN1aH0xgv57kpTRZzAL7FZ0aeIF4t6TOWt84J3Cns/OBkRU7HOzrsP7qHH2UMu+hF7/1bdq
dz9XTreaQ0SbINSfCXoNCBarrI2UzVNdkMQ12OYRA8+MxsVS3wiaGlZZalQby7fTw2BBRl5bs3ag
ZobiY956zRYgObsphXdVRl15Cbmp3xYYMuiVxdSiI8S6GYlLFsV8Feku3KqCuOM0voOASSlFfQEP
BftCe8gPUqTzBl416hycCTr4H/VSzNT+umOeTaCVYW9jomWerCy7MywP5jBZDF9iSxLEl/jyWyOa
234Q30PmrljZ1Ni7yMcyB9vAUynBAcWUF4EO50tl9ggu7fqRqY/a0SlcjGUWsncqtR3I28VrfbAP
6aSLoz2oI+aMAHueuE9GnV3mrHlkG97irNxCski7mGg5IsGGXF1U3fTJmeOWDEASPvKBRO44nZ87
6s91Z/fVJxD5YZ0gyiDPurA1TJJyQPKFvaMu22I39eQJNIb/NYysz4Ie+dGsXfuayRIhgL6LFqlj
XblfC6sQjJl6KMbEMJ9UCRu5r61vshixkhLP8L3qGC1rrtaibMeDr0BKWkc526QGsh9IO99Tschb
YegIT+0x3QH6TtckGYYfm7C6aHjoVd7sExRmsW6x0pCKJQp3mXnEZG0akYorW6X3uN168Mnjfq+w
ugeIscrqto+xJksZgsvB49tFSK040i+NuvU2GH8+dKQEL8VmLcrrSnbR2hkD5tvVd6YWB6jDqGgN
85pwwuvFgi2PO8YDJLalqvgCI5wE8na6G9v+oxIdkr/yA9VasuYXwzHqwmmtdY/R29BHa53ymiP/
jYeNCx4PSVc67mWZ+v6lV9QlYdfNytKS8HUIPvNHqymzFwLLfyDadyDapXuj3fr7kfdL47d5yqru
p7aPH/yr7QuYexPE4rlwZEnzw0Hjf/o+nB//gD9Hbh6ELTLRXGbS/x58u3+QnmSRLkP8CMYbNIuc
PV383/+F4MTxF4TWs3FxWzrJf4TQ2m8QWnNptKDtAs4CFdNrLo7ZPzDsyBCEMBPWxslx8BtjRE+Q
ptO4xyKfs61Ufbsx58G6tXNv2PuVM28Fmy6WUz5VTVaNd5q+jWkQ4xFRdz5EDHNwVyEu8Wvy7NO1
9MqYEMboNoIe6UC7Z1LUoDFxyoexzz6OFvt5Nkbo6NCorYQH6seAA7pQUea87xnjldrJrU9dWcOv
VRZxqTB5rpxxaO+YV1NjS4xkNfL7Z9NgIOzb98w0vtsKWTwG3Tc60BSZlefu69F1Shz3++I2Sef+
olJ+fdISU4LVVBfZHkEYUFZeTpca2+xjEU3Ms9IZq0Gwyl3X9uwe2HR7WBebJrEV2L2sRgc7L7IX
FW3lVEOuxv5PH2azMbemciiz3Nq9NBv/wKDtVplCrmyIOR+KjKjmcCogYCGZjnwmPFmcabTNfrjr
TFWsWTDV1ic8clVHGaIZKnzkxc2ah1Wc5s7JdtI1JKQANMthRU/XO1LtJisCn55KAkQAhOlsCEr9
VLuc/KOOH2hbrXuUOt5xcuTwWIrKWsVtHSAEtKvwSjXaMrd5FScNcLsRC/M0lKE9f8L7O8v6bYIB
mfE1yydCOFdV3hszoGWbUpaXVUtcrls5NCNOhxwfGwd9W9ulTwRJgOXviD5jomkfajhVAPwHKE7T
XpIaCr1KOBjlFGV3a0Dr5RRJjCLuVv7c2gNqi8S9lFmDVa6gFNsa2UwX2w0BGyya9OzK0MzvDehj
Ew65e2aKc9N8IJ2KFArslisfvjFd2NDKYK0GzE3KCxmWndc8Vlbo3jYzW37GYV0lRrpoj6omHW/C
LivwQKt8iTminIdh3JH+YZKZ41A/LzUjLZ93P5p9a34yBg0HY2sEaV4EaysC+sexC4IzTQUG1JVr
Th9GInFUvathq/drkZviTzzCp5sR1W6B13JZI/NMRFqtMyOCMUAyXbg2+hYlSqIH4yHO3CRjKCqp
/zqvmDBbM9Fzl0FNnxIt+SdYQ9ySr2WoNTtJrVZppuKH0C2z4spItSXWBcPU63kYvWHH/HkM1z2z
/hK3sbJk8iHiA1mCBj5C0o7Wo9/rTw1YQrRCpDr9mSV5gPy89uwvdexgXhYV0XUd6/raqxOf0lfB
9Ypxb9jzAZgJm627LaIa0LPESTLRUAu8tikfGGvTnMlaLA2NThl2ML7CST1NwyORHeHRV9Jgetx2
EvoC4cEb7Oo7UmBEKXnkc1YsBN1Or8QQW9uY7FNqJVl+rH0V7WXtrGIxuNdBOkR3YQ7TTNFUupTA
0fz4HyT0/4SEQo0CNfz7A/HhW8MIpvuRBEb82PIz/4ZAxR+O5ETzbFO8DCX/5yyUNl42Diwvz3k5
1X4YV7p/LGeU5VtyMbJ5cxjCJ0P/QZq7j0LBkf/kMHxDaLewQIYWDKMMZiVzy7fZTswO+hlYBfEa
FpurIo4Jvotg7f9wT34hy+G8f02b9wSaCg+qG+Rj7sTy//9w4Ib4KNHURbjMpWUpmKiRr+fD3viy
2L1/LIimORICj4sNrt3qZen+rQBpufc/XRxjCtjh3DYyGt/w6Qk/zSdMioND5AQVh0jTjpxfALQ4
4me3KePQpygoFHSqMrE37ayTb5PBLrH1Gs/eEOGMPQi5dvtuQGtj10Z90WdVTHObQgZOc5zKEFrR
LkURgRWtxG3Xy8d3SLC//BL4yAVshBQs1lsDLbNxFLY3c3CoZ2yzJqead4VRACPKUd/XTGvwSM6k
vTUKxGjQ+NTjGKDcdCvMavAbDhboFVfqCgbUyhxmKvkAR/fBxxsXwhlBxwNIRJH0cGZhXwA/FP80
zBG5MIG0ZInBliJ513srrGkdG+BQYsXI8TVuSJPMMazDdktSu/x+ub3hNb5cyV9EYFDP3Z/ihF2w
rkIJrjTY2OzqrubheX590XR2fWO64LC/v96bl+h8vcCUDINZ4lhcLSvwh+VtibYsMeLgelHS3LA7
kEPfR8E7CZw/8aA9YjAhmTERsRmOOG+mFUHDdpHj9wqnngxFwnC/KztIDlnr3/3+6yy81LdvjGtx
oBLjwb7w06aQRuhSRtYgKdUiP86y5ewJWDNa8+B0AcsIijUTd9yIsls9uP6lyj1choDab2M890+F
69Y3jfYAq7yBPk2JxchkwOHmEC0xz1VeAiCzNu8JSStRzM2mg94yHUE8nYiLTMqxGPniTdBaXvvn
6M3J4fdf0j5rEF7rr5YWgNtpSfKQA/dNFxASZoWyt5kOI/YWqyKqIIRFGJfAZ8owLm/xY7Cr7yQo
GBuXDHM8cmV6yIu03wHWdLtMNc2VypJxyUOHse2VjP0hqF65NMlf5FgUf1JAgMmM1ieBtBQ37TEX
6wbfozvLzDD7xulvgwXddI8No7WBoqf3OGkJTvMvbGfZwetcl7AvC7p+UlUnTpf4UKgQ53icKA+w
8DQmIkmxjS1H7Fu78u9wKUmPhLthQyJqKkqwiK8x7dS6gCpxdNQ8XKtcjPVqmKVzydg8x94BJxA1
WA7aZ6ifHpBjvu4EVlEZxl4PHdzRHC48uS/auHaxqXrW+GAxL4i7bcRwdu+GDvOr1MNkZAZW2Bhy
dnA7s807GqniT4mn6HeFAe1EQFegNfoK8KDVWJk2Io94+iz9EqP8wmrONvjHVKfTJQkc3rWXo3Po
/IR4EWLVx+uefuhfZZq7T4R9biFcwpMJs29GZvgfDGo5nC4SqlLZXBQFUR45RmyYOwWLKri8qkKF
HfhUjuhmG7S9WHPuCfW4XO4nmAm2sDSl0GwqfHpEYT+6McQWFLyQaLOiuIRYqO+NPOuIDSvM+Ur0
Bm46eqnKTM4XEoBGe4/82T/2EPmeGmydPqbcp/LYmT2thWztu8zZ4cTGihjAkfratp8qpBO7LLYM
9CuTT2ofbM77Urf9usqw/BjCCfxnqqLDqPtdHNs3Vlj0W/a24QgCqHHrx8d01cTWs93wzBtPqBvd
5B+S0CUnZBwybMpyeLZh1qwgTZLJZpoXyoIcaUaOs0qDKfpUptEHBg9fYiYuh7jrzNtQzHqbNt6f
GmWFRcOyYUCS4hTrBQ/Yg/s7u2nEpZz6EZu2LFhVwzytC9OOSH+tDcpWE4db3P/ZoiCUiuLslVIt
k4ko2Gd4Y8F78MNHQ8WaD0N6LrRvZ83slQygxqwHFtcwyg3HULZL8MVGszMmyaaPPGvftK1xckHi
Lzu8dtcN3tJP6diaN33SSvoDzVh5ZVqpup5hhrBNtYKGVwvnGENxOQg7MQ+y4nXxDA2tZYWQbabP
I38nXhEGj566i8M1Btrl12Zwos9pKPrnJeLysz0040Xh+8MxG4IOqodyLnF/Ufu6Y7YAAjoce1xf
rw2d4a2Ua2iPBK3IVhyZJ8u53ogaL9vCjED5jXm6dwaz3NkmA1kzw8HGySsHMBk9GIOsZC+8urxM
yK9alSacDxf5/GVa9hlTIG+qLwIFJcfDDRuXZcafdWtmuzAd9PeBiUJ1ZWrQ8FBRFMyDNklTweFd
YdyzSSJODjGH/soye7U1h9Ha8o2bC+nRj4+Mr8inMTXdNvj5HIzONaHG5pVOzLrfZCHscche1fBN
pM3IrNScYR2nzddYMpTyqkQ+xPA2Lktk4HeGSX2RVyqGjT9SnQyUfJAuTSz76Rs3cGOY/vaCoBwS
5LPbnHHR5zS1sw0W1eOGKfn00XCJFMgzYR9HooR2CnOqh6prGaxB0n2eSY845KnD3tPwJWtF+eXl
VXgx469w0NpWV3Y8hxeyRaSkcRLDKcHG+pcMebUNmoFvjj/hdWAW48btbWvLaBPGv+tE17NUYYtR
18zPWEHe/hkRTr3uG5tPkvXEaw1Dx1cyyKFg0idneP5Z6m6BZtxrwcawngnC3KvOmg9m6uXrQPbh
BbWKC73aCwBy8+Zi8Fivwo71d2rg4SEZGvb1yqovoNoOGNS5jrUXUOD3+PS5pw6mzq3mAvEGtjfl
BZNYPjYc8C8jJhfRCil2dwvZnf8FU/C2MZkVElsmPpu+e0I0l+7lUFf7NrUQOVIv2id3MvcAF3Tn
0NCIMKqdnYrr6VhkUGqGPI13lR3G26rs70S42Pt1XYJnyehuZWICN5foFLI4wvBfDTrec/tl9rXB
diq+bNqihvqtMSnophJHsa5oTNgSzFYug7CAZeRMGsN3BkdOfDWN1lTMx/Px/h8E9z0EFy05hNi/
b1j/fIKqwFjntXAJ+c/yY3/1rItwCZ2oy6p+QXApjX4QLr1omV6lGQb4q6JYxqbH9VDg2vyuf2O3
LhQgF2ItbFwaTADmf9Kuvq6BeUWg8AKRYDqEQmDxeH1daaPwWay0e++mIEdwXpfMvm9wIV0i2Ma6
/fLDjXm3az1fDPHW4u0QOB5f901ZH7nTQobtnJvY0OqxdDCC1+BwD6hH0bbQ4GBCYBJTGgzpe3Hr
ryvwvy4NIcn0/QX1XlDyHzuKxMjE1FXCuZkDWrmSsW+wHfQop63sPXFn+xMBpkhs8P3Dwocy+/ff
/HUDtVxeWvgcwtDxAx7c28tbdkKoGzTDmxw7PpLwjAHlhNn1s7pIquVyEyfhO+3Nm6Tnvy7KUnGE
BJiXb7uoUpVhH+G1duNapQXQDRnJKjwy44FDggfV0Wbgds7Fe9GjSou7vnv2FBttjs+fva45gPZY
R+OV2DIODrfzPDtPnm9hrBi6gylOA97TYpPglgbMrshH2Ux5advvNIOv4zZfvoYHYLPQ3UhQf9um
+aNvEyQbWzfUiKyVHm+HKe8JHfZbxBuYBlWnKeP8+v0TQy/4Q8v211URwXNq8GLw5+sFA5dBppPb
iJtUDOKuNOjWalnG3810qgmqnadb11HiypW0/SRNUWL8/vo/v5gSw+Olv8cvjDPlzbsyBEGJDHAS
mMGR3ZwsL4wO+uljNNTi6veXeiMuP39XW9BvM2vmgj8ZZ4RadqVp9uLGAde4pY4k5BfjQMq90LYJ
is4c52kwveXtNGFkKTnyshgpwQewsYx3HvevvriN1wxKd+naP61ayzGqoDZDKlAO03rt4GBbXVpd
Qb+L0vs9DOBXL8mCCPJe8l+kmwsU8QPUIFRqJoY9WDdN2/mbUscEUzskNp16khlOBS6pTL/b6lTX
Cas8IF3gqhio8xmqwpNaMa2vToY3TLeEtyzDEpOQ7Y6Kdis6FMRxPFBWYMjMW+Zi6DVeYMoOSeKd
B/iL7UVaPD/QDJcp+Ft3gDSPwt7XgbgJw9Ssd7NsGtxpWTdTV6jHpsEbBmkY+57mBhY+NliYCOJ8
QqxOfcDIAgVRggCUNJ5xJoBahGb77DfmdPv7z/mrjwn8gQACVyRc7d4ALgZBUgOeneIGLiA35Hyb
hWrUozBDcVeDDL6zsq23iwmKN6uaMxfwF07X2ysWXWSlZqbbm1HZ1emcZo4g1H2Ci0bT1i/mrY3t
tR6snJAYajjaEBZGSH6fkj6DDGqXunu2K2pn+N3J3jR4CRLbYeNc1sT5FqFh4/ASCUr2dpDwdgDt
Ls9J5ZbkCy1srnfcIPgGbzYnDmuT50yJ7aCJ+UkRM5NcIGvUlTdIAAEAlJ6bTUoWy3WNl1x3KIcY
EmEqh7TbWC717ToZMH7eBYhG0xVWKLa51pNi1JRaw5Z+SO6Gs7QRDAq/yVJE2l4ZoRvOyOKw8F2Z
8WjcKwPm1caUVUVK0lkt6QSSnHbTMnkz0kVKyRGwqCrTxVXWV+UNVtLxyW+L9JJmqboaUqrsjY/J
Z7/CCsz4LLTMrkWl868m/MhNTh2A0RyG1FD5pyF+1oj0vYtOx+Um6Ti/L8zAxcyntlP1sT5LQaez
LBSjUnPjytgHiJHSUA99mafjxg6l/ESMCcFbdYoIG5eAgaSTwo1QXSIY182aNs3/F64Ejb8uIWVl
hxlGk7Wq+95hrATH0TiGvnAuraiH66+G8MIE+oLiOIh+LTErb26MERYAY6WudFEYWVm8LuJIqY+S
ANVmPQVOHG78dAweIlitDypjjRBZyCuHbVwAeT+GwEtpEGwlkyo+XeW6T23gUCaUPrsNJSAb8aB4
m9tE82NatkShhzZgOd5VubOaEDDISz+TWc/JLGKBNnd+UeoC1yLbBXarL8F3EPNGL8pelUz+EXiH
qFV8/L6CGHnVKqJVxew3bTY4NEYQy5xm1+DNVtW4Q42mOX8msQ+XwQH/cqwsrX8hL67WblK3e1z8
w50129WXImjdz5VtMDXzVPzMQpm+ReSswrgClduYPY8HmKlDKxEpFysGOaxZWGe4AyMQIp20YWAw
XnXPTm166wkyjLpDRp1kjJL9FpJeWWJWcicHxKqkLce4J8pNIQlkZqqLvJJ0pBVkidDiTwEQgZ0H
InSC+LC4J+uV7LNMBOqzQViMzcfN0rLZ6FoX/s4wl+JnRn1SZRl3ulzsDc0I7Jjd3nCeagSWCLHz
hUJLxm9+PxktT0yHHYcCDTKBTjJYlLIVe0WiWZWonwWHqcN4FkqxkOoxaFqerAdmgLt3irmNyWh/
MwYjy6uMWh59BisQI+Doppc+5rqz9pyn0CXFOkpM6lWcz9mNihFvu3AOHkbA8ed2XmiOi9zWcNiH
pFME26LBo29V84b6aONsfj3MugWpst3qRFkXPvQQRDeZLqpTVmbWXY0xGH+pyoPLrhvYn9nOQgxT
SFcjKlJ0/JsIPmSLpweFD/wF/gUtKhMg3+XmNBYn9QovYf5GA3X+qofyHyAS51NBWQwuA1lNt39p
hs9ohAFXmxqOBCEAqJNM6waKsd8+18FyK4PGEXctjImegoNPW5D1lhI45DB0oey0YPIm+mN9rkWy
3HOa67KA1BxFA4GDM09kcKgMtcUYZkAHs7Us+AR9Qrth56mFyoDpDRbgCwC/VI/a4t4LMFmYkry/
SzTn0D4nFYsBo5f2mcGKakHUqT7NbHCfzu7gONq1zyrntK2DqH7E2Jrqd0pafXsuFOasJg5oSnPv
yZqo75lX82hrPsxk+emzY+cS/TQjg2NVG+YVLsbG2qtCk8jdPKsuWUY8O2v5tNifcvC0VXMgyGe6
NcnXrJHc1gGGmZl6DPvFC1RnCBC2IVnRTxiboI8YKiwej3Xb8MkHfmZYACM9XdZGUxbrc4HTL6VK
Nqfd80vzYy+lj07RYW8wqnIg2RhZjVMBwiznw4j+C72h6zzFkpnFnmOHDwjkmM7kRJdjCrFRhP9C
c8HFy/MrJADQp90wNUsZxMmDLH688Z2xfc6DlmekcFa3iGt/DiLBAQyJk72tWloVeP5Aa1pQGDAB
PXo86St0EvLI16lONiGat4nuNWR20juLzdATazmOnLjdsjxdGI9XZpRyMpHrxW9OB8pVxwcR/KBG
zMsPRYwdJk5KaKpXjC18YtX4DwR87AZWkGO4Z53wg4dpSORdmgHtbzsyQfYQrlgjeQxsjpE89xTi
Dt//vAlg7IZyLcEWYU08G7YE2rWPNfZ3J+Utly/Gzl9Dy6cc64R6JCgbN/mIp0q5Xx/q0OapQn5G
4M9Bzn0YKUGDMgkfUNFNHycdeU+Nj5VchqddsbWSmYS8yOWNb5qWT3JeiQgLRHsaE7YAV1Cjb0VD
ejo1bR21H4MpRKbvV8sDSmvMNncWydSHohEBxPp5Qu9NO9rCbCU+ZGX5iyDGGqPikzZT98lOU3Fn
GT49AKF1HE2w2u9GbM6B16xFz8I+H4DiJwGBhBHsqXUtxunj+RtyElEjtx47UFMBIJ4b3nk0iPMl
+eWOgBDrLmHrJiOTlvYOOF/cVeiVbcL5qNJmZKr5S8V4Pjb1bLKiVI7fsO3HfPfZVVgJWYwc8BkB
uu97OpnlroGmTQGIt8hn+Jp8nNjjW2RJ6DypvuN9LWMmi3lW8lrN2iYFwZ6JBmtzdARuG7EdYf+d
rC2cETHGaBuCP2KWPIaiWTjdxklIIN+ITcVBJ25ebF0MiNzbqSG3hBhZJ5vXRmO6T+BzrBr+dvBQ
TiZta947xwwmfrUNAn/ML4rB46cZoFn1J0DckSUSMihZ43orrlAYLHvfZKXGvooEmzylSLS05CQo
4kBRsCbON+BlL1oa9yG12BeWjRXLe06c89oNo8UsYOpUc5hkov/FKD68Oa9Ph9SFPTqKfg/118k+
yN5nifgmDriOmw0XcaQbQO7zgiDsxP+u5JAN66IZmgNhivjqauU+AeuKu/Oq8KaMlyKDm37lIdvZ
i7oUV1BvuAlZa6CmxYRf4KjqMuhd4xZsrGVN4t8eX7lkxiydL2SMRL8uTnM4LTtMTPaaQqjZ0HuK
K/ScEMCWzYG5UkW4Qh7xZsmw5oSRlm3vKsWi6dOK3d5OxDUzS0ww4plFbaLX7tfdyKZ93gHhE5Iy
gLqBm92FiIlxXk+5S7YceW2WA4hA3ojoWMhfHZtCFTVDuKsNP2C7gsaAf0ePSdTWrjXXjZSebgvt
NN5K0apBWNIUfm7E9+71gDXPCFnRINayQWbeUAvhjSH8ZDp0/VDG16JFlHksF2+Fxhz4FK7fcYWI
vFBc7gmWbu46t6cIIcw5eDBHlexLEmH4vpKUBKe35Kfen4pry3a/xkZorLMgbQ8uNkEr2bCzj1mU
fo/stoKhDIHbxiA/Ww+VzQs8cTymGOnUa52M87oD8gyoULT3QE4c9zlRPNDKHeeJJKXU3pmlj14j
qiFtxwOhw4lS6QfbaYVYc2oWRzr76VAKxTQ6V6okSpjhbzDl1AuehTcnAiNWWNNaGP1MU9uZF7gQ
5/FFGuJ7uQaYp6bqHTyRrbzMj0ZlgcKAspHinYej8SlKLR5PUyj+WQeCm2S78/QRBBDLcRvpBBM8
9qV6oMYplpKujv3pNougwDMpMSCvjbwzS6OcEc97Gu2AVzUgFg2fnIaPF84SsMkiRHLjhCOfdDof
JmHMvj0jnMq+VdSYnC6BCrbpcoYLIw0fQlz5Inj3y2ZnYiiMfWzKDKHp2NMqj9g7glKm5iDjKrhM
gsg5LtY7V9HkBg/C6NpndAX+xrPRs9GD8VxLz+L8RFPJai0idqvZS6y7gSuvz/smYcxsjgEH5lbX
Je9EvtSbKgz8y6Lxk4KpFfDVODnqEdbliOSffa+peYW6nMWThAZaj4q8pGjZmeeZiKQ1vV18sFwy
WZzBM9uTq3reuM6A/+9myPSMlwqjBiMxOJmLrPSdo5SzKY80bFO3+Mr1WDj1zZ7pUk9OsWX59Cod
g+ZsFne+L4DsXJIh1+A83BKJIQtYU2jRSRQeB4sHIfIO8qi3mWuoTMqdeB/maNkOziWziwbSi+DO
gpIV5o6JsvS3nu6sHVeO7+Kmn+4xj54vYyw371VPYlPLG8LuTLdDBHxu9RKpZWGiv3aU8bE5m+JQ
TmOQYzc24TCRa3ztle0+p0E/f8upKr9X+dRSbo85+Xlo108Cp95LQVG2zxffHWS7WPD0ZzueGnNu
xF8Vk0WXoOornOf9TZR6yZ+F6qJPHjX+tO6LnJTZxeQHNSNpmbYK72PcFb5WRIY1G/fsB5ScvYHm
s09Qjo+8WENwJTi+CQbvP5TEb/8nSiLpiaB+v5nwJO3XigHjK2c6++Wn/hrw+N4fZ5gYiiEW1q9S
HwLrDxY0BnRw8Rea1o8EfVL0fJvKAUjIseAM8jH+PeWBoU/4HXgGku1lbPCPlNlvgbeFjIN00nIW
AfgSTfEa5GQwEWc9J+VLsdkUcPVcwW4xa9Kt1l1D6/PDDfrFpOdXF0SMwJxnwd3gWb2+YMa3VpYq
3JPtWv5GDEzJERjBmcv9+hBpKv/fX+8tzrd8Qfz7uF+MV/CweYMsBqk3t9imOydZxd5TurQW52K1
dYf3gPm32BuX4lEzEmAggZ8gkvlXgHET4zjRZ8I5ZUsPnkhGVW43szXhR8auSuTVg8yQBUEdeg8/
/cW3fBGB+D6JIAx1Xl96rDPYB0bjnFoLWLr01QLDuyUHHOXzexy8n6YCfFFWIIIO1xPAOcs78iMy
PlWEESJrdQg1Y5hHC0hFshpTk2J46CSnRQkMF1/Amqfd0Q1NMntgRdsywZxfm1b5Hlb/89f3mN95
ULXwKoK7+WZWCcWcPjcKnZM/OnxdKGALIpvxj/+/ay2pmMxFnGXO+mZBReQi5zEab1QpI3iCY7TP
kpCF234pq3+/dpf7+L+0OUYPAQocQHHXlXD6cUh/fZ8JeliOn945DWH8vbVg7NPA/NOpyvkiDHjP
f7JLvXmYANuO7KzcIQIa4Dr1B5oZf3HBFdTe7007F2+Ln76SDdPawl+WW/g2t9MPbTHMSNNPqYX/
6+Y8QIHzQPWdN6169OuMjsjTvKTLwEnHnX3EINd+oSz8LVH5FyvYM/G3RZHEq7oUGa/vbIhrcxh6
mXOaUMdc2JgPGiQ3UBopEu/xOgloorPMolbXM/baxDvx8rrLBJQd5L0J9K9WLz5WAZm9PGlm4K8/
TJYH3lRkipcXGtrtuU4dS2YDdDLB9vcr6leX8jBDZYLG0fLTnH1SPi22rO1T4nJ7g2AxucdFlK3e
xzj6nWnE662e7Rs+K7NDQoUsLvfT8lVxV2EGoIyLEIyAtBEiVx9LG6BrHgEqB9h3/jsTwkVB98Py
Wi4JYxcrVw8DMh7w22m6ymaIw5gVXZghSILjE2e9apt2ukUQzqy0DXmu524g9sHOsIAEDWV6cJJG
STmPHyXa86VYPu8gL1CPnkFTML8wMLtLFljmnSdyPmL/9y1HVOChXl6G2FA6bJTJbx5/6U+pMxVE
nLe5WezMGTJXlXjGLhJt1q8qs9DMFGkWmipcV6nS3lbwy26gVgIL6DSn8ySVjwcZYoD1PMNdf56s
jKX70tVazDDiDZUhKIwraPNWIgIHPDc9hJ408Kb4sWZB0qTm54jjtCBfWWn92C1TKz9y8DZJuYEr
gir1xyjJwRI9wK4HTJoNmKFBWIuDILAVJymJnnlTBLGXrfMmCW0SDhMbE8iy5hoLQHW2b0GJZpor
ZyCKnkhFQLk2rlghyqGFArPvsE6j5PYuzrO5tosKcPhGlPFFBhf2mSlS/Uj2k6UucETSt5jNwWCz
OgOsh/CM5IvQAY9MzraXZasRfOiBnEHWXpd5TxlONMxxU8t90iIAIBdqOaEHgNsCmPSrmkPrMNSy
vm087LrckbaX9EvEZ+y/aA9HvE0RIy4Ag2HT6IBpMPMLgSnsyZluyZEMHzRJb/vzgPw8Oj53qDDe
uD/BGMrbto3mBwuy9rMKFjig8BgBialpnzMCIxYudEe4TxviqebrJnjoleZvkeeOZUxY8luKpe1G
vgHO1i9w7/mUKzmpd6r1SJDQRdykaDCmDshNyqVRjT1S84pSz/IiXgqT84z+DL6bqUX3yzRt2mKF
B2x4BkjrpGbV4E3lPkkv427CPlQdgICvSbs1Q+ldnFtJA3yr3bfOwIjYmhYCCCzwJcWx41z0qpj3
rzIjjcvw7Iur2GDwtdFuASQDoA9yIbXDeQOvk4ZZlDZreaDle2jNkF/rd+gqJgO8Rgmfs6hDuzXt
dM65DBEc16K1sqEizjKHFyiSwn3CLMZ98haPGCQmDR5wrhbNp8iercM8j5HcWJHnfCmHobzz50R/
wHsn39QQf8UKTED4O9jzzUWSV8MxypdRQptPuAeVc9VvzDb0QOfmBBs+j7nYCgNLfUXiuXkqnJhc
oCILAkxpWoB+xh5r1B36LkNjssV9V6mLzCTCEqfkDGMFZLE3QEYEHKZhXwAYNN1335mro2vJ/ops
GAwf9JSi1e4zdqb1vKC6o6kabgKEj88Qtpt217ra+zpBndy0iGguGXU20W4hcoyroFfJBtEf6bhV
X12hWxP4Lc1t/CVaJnCy6vBi85awklKHJzxsZb3329F7JMVkEaao+YsXjdWF7ZDBDOPLmb+UeZ1t
Xdea160YeIw+VB/86MbyS6pS2W2YLbdQShu5X4rRdpGstgjhoRhsa2rAFcYpxa7wLWLCIIuuSljD
tz2Q3xE6izqmDa4A2u31txB5wDY2EgN1bVV8TrIBH1VdEu1QoqZM6zZZodl8QpjL+wHQvQmx7F1j
oCF2har4Rb4B/szAEml0CNE5a2zSoTzJ/An/vDqQNrYSkHuiannyaryk0vUPeFmSNV0mA1z0kMwO
XFGCcOP0UQworlpg+RZr+kobW6uo+nuVebVaD2W765eslTI2v+ayrT4HeWKtkkBMu9YI7U2f8zkC
DFtvOJVIPpvZ3i89px5xFjF5ohIWwiX4Q/kRypfCMaJjURs4kndP57GBAb+aiKNltLOtYLmmJ4K7
KLAtewJDZ7ftnqPGZEOq5kDcaSLl4GR3TLIa2cM58fvJNbdLNjiAKnHfzJAZxc1rRv/VYygYmJ0R
L6nz5vD/2Du35rSVJQr/FVfecaG79LB31QHfHewkjnN7oWTA0oBAl5GQ4Nefb8A4FraJs0Wdkzp1
qLwkkNZoNOqZ7l69Vi499mO3sPrUMHQzvoyzSFnTqkSernF4ICUUqUGMt62Io6SkrHVkz0nczBOT
V78IrfTMrKB+OlsVn5KEZduNHZhmOhNydd/1OA04z4Voi2sgcGPV3CIhLbDGoZvcL5K5qUqL0GBE
Ti6PZ2OzHIFJSVGCnbSsr9A8e+dZ6MkzEPkQLc2qQBSdSBuHd3Ke+2PSqseWCVFeF0qZVH6LlhCU
3EBBFRtnrh66V3OyZV07otM3LMv0bNyylyfoLCW3IBmmTgdaqvJ2bmXTT5Qo7vVo+a2i3eOaTgQS
V7Bwo7TjQd9hFok+DPIwGC6FKG+CwuHJ8cYjq0teFqLLACIytFGEarmOpHMBZwmiHFUZ0Xktbfx4
d1LIoDyDirl9aabxopdKCN1t6GBg3Z5OCq1j8xRgxyWf8KU1o7P4uNLyqFdlmXkNp1Z0TZtr8Wkq
3LSLsrEcIPgVHcf50rhDF29+mdvJkoxcXxd2R7oGbDkh6ImyWJZeh+4Y3AWckLDXuOYFcIW7ftIq
b8o8mICjK9o9mKusH5PShvEzi0KPvVJRc5PDDq48kmY9OgGMi5ZXQtcezgPp6wLalykEo8czCC4u
6b9s9TsmguEZqOqFOGlxmIXQWNN1pINRJa1OQrCAn+1JkiCOQQd4IkK0phfF8mOOCDGslUH5vYjy
tDhuS2mKi0pUldV1YzA2HbdfupMruyLBfeqFhTwjym29HzvL+LYtMt2j0b+YIsvTctoT8qJueVWy
w99r81T2iiSZn1ZshJezsZxGR4kX9snaa4QXIc7tFEksTVBSVsojwdyZfwz0eQnz8rgPjFri8r5P
qhx9pkVkva+Ejhs12mjjdVN498sjfZoV/W40i/Ve7iyWVgcEFfRGbuSYOEStHMU64lsnHnKH1ALI
75pmCg49spdnsnDEJznV0ttCW8gvbgSDzLxaojQ8rqiK0GcJPwhpb/jTxg4NLKUjumT8wyEAHfah
vE0jIuxgIoKklgT1fEmcQne0k3WtuC+uwYdVt+2sbPUskdM7IozUOHFbRuZ0QIJadI47VtmNdeHJ
04K1ew9vePU1cY18UFp9Z1jaUD2ftCn0wiuFRAk9OHHkwFfkkreHjCsVR1kImunMyZN7K6yCD3IM
rKCzFDKHobJCUyCOYQkIK5EuOiaZdTjPZtl1C1qVY71t9/MjL+DMHiwXVQWiKHbgJCnM3EXNEqKc
lunMv6H3FwOrCZbja/LCThspnVl0PfOiCLEavWoBHDZ4ahEJJJPOLRTciy8VGPu+ucbr/h/t/iu0
O0zQ4G935ELBB4F2r7Vnr//PBuqu+Egsgn8b2CztgEpldgN11zS+UjXbRz6Sn0wlbYqajyocBhHf
JhHaPiSn5wB4c4FvE8/qvwN3r+daSEW20dIlCKfj1wRdb6jI+Qnas1+UGvw3aXlVTIeBjOD8uXsy
Gy8kPutg5ecX2ErRZZURTZOKC7hjHCctaIXni/mV8CjSDndfapUYehJSkgZD7YQuAFpKPVoCtjMK
cK9rkcUxuTe2ImJvjqYt3YAtr4OU1CS1fshxFbiDEE6vHFxXosvWshuD6hCzCxCAaTAdguxSBBVB
YYZIgZ32s0AVI2bFSHDgFdP3RQZrvXkJ9Hd5Hklv3M8+u2PamWxAuv3PizQ/IcFjXch8rH0YozMo
CCD66SzvAjinCmZkNKzocxuRWmRODC+HtXuahpOb1IMXC/CdOSP2PGIQtGQJaip0ZxX6RUawdrsA
430Z9VP4y+i5isqTKZ7PmF468IIcWRXEda4GJeIPutbsDpwXU9EhyZMhh45Iy7XZcpLl5Tj3wtZN
CVDJnB0b8wBWZOg5J+O86p86BK5yjdn+n/EaDzdy5Of+8aoy8rEYZYtPI8k+KzfS0urbD7GY5Z/j
f/aj3YYO3lST0Q1b2+66WQ1qNeJdNiI/F3kxHP31zqBRhi4ZVfjAgygn8u4giun6XX/dcrxDOK7x
OWSUVx/eVRzfk0l6bRp23+F6Pnf/ZtcdrCfofPjXO3LvrvHEKTw+mt+ZBfynAj6DvFjPAo0OT2fB
0xAlp/Fbdx9mCZf5h80CTR9sIrU96XfXgg5vsmLm0I2t23eps7kU3pjo9SJYz/d/fhEM4mKWq5cR
LEet0MhG9bab37Lw5EXwDi1QnQ6EJI/3WFsCNJvRamKr3PTq8+ctAZvWlLfNgj/kfHLEmTMTg5yl
/tMdOIekVai2KqqPp7fvwo+N+CiVPJDb6vPn3T5g2jcugtdvXz9kEkmd0020+uBea7MAdw7lCSpd
JGXV57/1ImzdwU9vaFDJ4bzWyA+wJ1Bp5xHblN3UZ3st2IcGlHmmjRbcHzoLFjX8prPAq6DpdMVQ
k3hpFhwXRRh4R5Uq9uqznvY3OcU3/OjxqNENRTQ8VicRMZIvnUVe+8Fmc33+/cPGqnZP5ThrP1Sx
z/ra60Wl/v53bbmtNv8nX24OA6vrPPz3hxt8funatTZ3tfnHMzHKfBr3F6svFg/DvPKnHFT+Ffl3
/hSExfrKq51/9f79HMlf72rjfPL8f2FYTrbsqkp2Y7sZPZ11mQLK5CyS5oYn/kz6cmNpfQiycFVN
LXf9SNzH2ZYQkmV5nAca246jOPOH8caSGjU9xhwnm1uezUaDXAwKtrK1sZVxYujN318M6B995K7V
cTSK/NLPRhtLyrLrqk7zpsPebL8H8f0BEWUxvavrT9EKv4dVCNlFJob15b0+KjYd/+kozoL6kLX1
FtzU8hkzLsRmhlfL21ghwpoaPh/6YW0BwnipsYU3tkvjyCwW9TeSw9ge1t/5bCj8LS9CryZH/caD
jsv6soAnj+CvqdnL574J4NMe3pdLRlYMJovNEFfrYn3kbTrm9zFEPc+meR1XNrXd88Ws5j0Uh+Ie
XuyeT3Ldnw2fToeOTs0eHmHPl9IfUDEY5XltTYMRMvfwuvTEIBSBXw/gNE2xBzSebcFeILdoomHs
UJp8zW1LKfiTJDXfpAPe3JP1uMi2Te9l4FCFbvkQhULymk/J1eguo9ey5kdIkihd6aazfTWa+/V9
i7SsSkU3N1wenPnTREKvXHsxsa+yX/uwfzHK5GixsaU8FTVzRfi9D+O9USUGtW0M4yr5sw/j3+Ns
srH0MG4lR97YNKolL0t3PSQx93OB5xTxmFcwzqbmr0NRn3GT1bIHs5OIE0k9qoECx9uDk31dJv51
uP+bTsQffqGX2tD8pzAejg7O5bO9zbFVSN/0Qd78UkOu4fjXF3i+EB9EDpqO/zOzP5JyVPNcD0mf
5rarelRpMOg9eNzb3A83T075FMME2rn5h38emu0gwW74DL8IIputKNhYp5SazvFuIrSG4/46kvnB
i4OnyryHYOTrrh6fpmN/vWa+0/JLmabH+tTz/NOm7vTSf6sn19QvBtHIz/7+NwAAAP//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69E20D6A-11A5-4CCC-9EFF-2F5469FD9163}">
          <cx:tx>
            <cx:txData>
              <cx:f>_xlchart.v1.12</cx:f>
              <cx:v>profit</cx:v>
            </cx:txData>
          </cx:tx>
          <cx:spPr>
            <a:gradFill>
              <a:gsLst>
                <a:gs pos="0">
                  <a:schemeClr val="bg1">
                    <a:lumMod val="95000"/>
                  </a:schemeClr>
                </a:gs>
                <a:gs pos="100000">
                  <a:srgbClr val="0070C0"/>
                </a:gs>
              </a:gsLst>
              <a:lin ang="8100000" scaled="1"/>
            </a:gradFill>
            <a:ln>
              <a:gradFill flip="none" rotWithShape="1">
                <a:gsLst>
                  <a:gs pos="0">
                    <a:schemeClr val="bg1">
                      <a:lumMod val="95000"/>
                    </a:schemeClr>
                  </a:gs>
                  <a:gs pos="100000">
                    <a:srgbClr val="0070C0"/>
                  </a:gs>
                </a:gsLst>
                <a:lin ang="8100000" scaled="1"/>
                <a:tileRect/>
              </a:grad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0999999"/>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163D6D5-94DF-4419-B973-AD7A75E07A8E}">
          <cx:tx>
            <cx:txData>
              <cx:f>_xlchart.v5.9</cx:f>
              <cx:v>Sales</cx:v>
            </cx:txData>
          </cx:tx>
          <cx:dataId val="0"/>
          <cx:layoutPr>
            <cx:geography cultureLanguage="en-US" cultureRegion="IN" attribution="Powered by Bing">
              <cx:geoCache provider="{E9337A44-BEBE-4D9F-B70C-5C5E7DAFC167}">
                <cx:binary>7Htpj9zGsuVfEfR5KOeezIvrBwxZ1avUWlrSs/WFaKnbZHJLMrnz189hV8tWl3Vbvpg7DzAwhu1C
c6nMjOVExImof36Z//GlvLvxz+aqrLt/fJl/fp71ffOPn37qvmR31U33orJfvOvcb/2LL676yf32
m/1y99Otv5lsnf7ECBU/fclufH83P/+vf+Lb0jv30n256a2r3w53fnl31w1l3z1x77u3nt3cVrbe
2a739ktPf35+Ujpvb2+eP7ure9sv75fm7ufnjx56/uyn46/607LPSuysH27xLgtfSCMlZdw8f1a6
On24HoTshQg1Fyzk5P4f/nXRq5sKL/6Fndzv4+b21t91HU5y//nNi4+2jesvnz/74oa636SVQnA/
P/9Q2/7u9tl1f9Pfdc+f2c7Fhwdit+39w/X9YX96LO//+ufRBRz/6Mo3KjmW1Y9u/Ukjp3fOp/Y/
qBHOXigRslAYehA8PVIMfyGE4FqQ8LuK+Qsb+r5ifn/xSDGn//tvqZhLuMjwpVi+mu3/va9w/UIy
zZlQ4ZFK5AsWak2EUOb+H/F10YOv/JWtfF8nf7x5pJTLX/+WSnnpBtvZm/o/6S/khQnhKkrRg/CP
gMzQF6GhIWMh+a5y/tKWvq+db149Us/Lv6fPXDnfZ8/iG+9K+x/VkXwhueFa8gcd6McOpM0LGkoe
KqUOmKYeO9Bf39f3FXX8/pG2ruK/pTOd+pv69tl719+UX8X1r0Du/2EAfH9X1wjwd3c/2sPjMP1U
UsLli1AwYwC0B5c9xlv1gosNh8WDuRzlJn9pS9+3lG9ePTKS91d/SyP5aJGe1P/RBAVhkLLQcKW/
qx0dvlAmJIKHD4Asv1rGIRr+lR19Xzl/vHmkm49/T7glXwXzP+C2T6fW35YTj578N8sJbl5IwqVG
fvp7cvptVWHMC0JDrrgR3w3GRxn/v97W9w3k6PVHJ/kfKif+NdL+jni7m/5mf1+/fVNtPH33/rgo
Ko9efaoMPMju/Pbn51wohoD6e124fcnDmweP/NDfZF9N8ZsX7m66/ufnASVQmiRhGBJFJeMC2e10
d7hFxQuiCDOSErH5POJ6veUQPz8XDJqmmoYa7t+5YbuGBHqzCk4k1VKHlMnfq+U3rlxSV/8uhYe/
n9VD9cbZuu9+fh5i3ebw2LZJ7EgYzgkXRKFMNYrjjM2Xm3eoyPE0/V+udTZzS7i8MvUarEUcTs2y
nFRqMh+rSvDzYp6LNR7TtLnspOhu6bLY09mq+c3S1v7Mt5O7ZI2b3+TDYPaVpfO7bFnkm6qhHeGR
K2ebhEXEJzKM61lVKZFM7wK9zHUbD2YMjfiQJbOpmrOhYnmk0mlss4iUSfDaVGKsLpzPfWdiRqkL
f+ONXuxwNilJ5vE81QO1yXmi5yC/MDpsx+tmhJCvg9pptm9ExsQ+zSe/XkKWgr8Oi2SOCZbNorQh
KkorlrZRKtalf+crUcXDVNqrpKqy01azlcdTrZL3dcWy92vv+BkO5XblOgSfp6yy78Nc+DZuqix/
Ozt51c++PV+lTU8ylww3KE1t5LsqySNbeBsrkvPYuHEpdWzmVbP6Ik9HK3UarcU0s/00kbG9ZHqt
ahrndThfZWkxBufz5KZlVxRBulwHCx1WsiNpkacniWhQa50yO2fD6ZgQ17dnlKQJtWVUFWNbzO9U
Sax/1cydq6GFSjJWjeffMgKPbOqLaxZv0+yBhPn9z/967yr8e08R/HFx43D++OvVV/LnyadQP2/u
1B0/tCHC798FA39AiM0LH/3xJ0j4F05/4JL+xc2/hgiMU86eQoSru+nZq7vZfnHf4sLDa7/jAoc7
C7Vl9qi+4IZ/4MI9ZHBFBHzcaCVx6wEX7jGAc21CRrUGwQSv/goP9AVnhqqQU6MJoyL8d+BBHsOD
MVhehlKA3lJGCkTbb+GhzUW5Tmmdv/RssMuNcEJ2US10L/YkM0Ft4Nl+ypczy11XBeeOZY30sZG6
PnOTJacq6JZbz9OhigPSyHjOl3G9nGul71pf6p1VWvm1Pav7VBWdiopyWuDAXbaGQxqNA2NNd1vq
2pcRWVIA5b5Y1zwzr4kNev12dMNI+b5RvW+Wa177pI/VNPbk15LDl5doFQEbYp85UlcXNgymeA51
ELGxkstaROkqizl7qca6bcLrDM7npjwm4PPYnlaiX32U103Vve8QkOkeHs9L8t+21f06nNbNGLIq
7khVk0tLbTHsV9J+yYLOn+i2Wd5IVtY6Xpcpx6tqCdZPTU20ffX/HfAbZvZRAvLIkzazfyIgPyY+
/wjlbHvvwf+UemE05wqRlCtDv/E/qtmWohuCJF1KVFGonx7cT8PHpNDIwNh9/P3qezR8YTiTyNgp
03A/pv8d3+MowL4JzduKlBGjgDJaGQ4287HvlTT3NZ0KeRfSpEdwZY1ogjImzWjXj1IOTXEjAi+7
k7pdukXsejbLbI4Dl5DPae1FHcSOzYW+MJlchl0Bd23PJlOV3atSVk2wRK6YZfNZFn0+u12gVIkI
lWot6J2e3TK8K7NZlzdhKJvkC694q65SZduGRxW1HbaC+OOr1xkl/VTv0lL6ooncJKvqJdVLiy2n
VUWXS1bxOv8t6EaHd75R6XfyF+RGj2RkiGHCSCWMgvoY2fDrm/RF08oOmcrCu2Rydd6e9ZUoxVkp
xs7rs7VLezvFq21K+1tJEsuSk6eXpwD8x+sDfTc2k4ccmsJmHq+/5jzsFFH2NqcFL2yMLEHyLDKG
BW1+4ucp9f3OZ30qsigQwdrUbybBl47FVKxq4he9yuquiJxruadXRoYt7j29yS2F+yPFE5pwzkUI
E1IUfDjM8vEe58wGLPM8uFWBHwnbpatOdXtShqLnJKp9r9SnQpKkPyQGBwrix7rZ1hVGaMYkktuQ
H6/bDIvTLuDhbbrA5lQ0kqbsfslEwuo0mnI72Nd1ghZSH2WZY0xFTx8blOXRsbUIEf+YERLMpd7E
8o1ppHK0AZkzfhvoUrc8lhNR8gaOFPTnbrW6vLIBdfQVL9pluC46QtYs6jJbQihP7wTJ+uOdSIZu
hJQhYjiksWUN3+6kV5bkS1EnXxKz1tKfurapkmUfJFVnltMl9DO08vSSfz58qENQOxKELUGheBS3
M50lZb4QfyvUBC8/WahaaXEi/TR0Ym/DRKhPfoDU26hTWqtPjiyjN/vROtJMPzCEDai+NUBKOWh9
IraKhcIMj5x0mJLQk3adP8++95AuGQqCXZB54jKIZs/H4LphRbtZYz+57cM26fCDXdAjPNVEIpmB
rwIuOEA9PJJJatZcmqYPPmfW6yo4m/tsc8tqdhmaZsOUi1XEtuoW1kSzYRyykZZkw3XVqHyJ64D6
+tpUWeXrXSudZ++q0dbd56c196dtUqq0UMgGTSi4ALQ9tpawZV2/dMp9rksZAMNzoNc6ReNC+kVe
8kQC97t08MVNlcsaiOqbylN5FgZ5MBZRmwFtN+RfMrxV27UcL8VcNK76AazQYxujmy41UzpkkK3a
GjrfmvXMp7pB1cg/dwlTQbXP+64phzft2tumjqd2abG5QFcj7rmlrdyyC4t1Ca6npknOO+PLPI2r
dSXLZZW1dZ9EtSEKCdwgSVC+U5VJ1ypG03UGJLIgX2h9QVZT4lsLm0xt+wM3pfTITpmioVFGEcql
Qkf3CDFgE3U71mPzSUsncxk3JJQwgiQZjPExXXUAaE+WA3qWg8A9FL2Ak4YmIW7NU89VezJM/McO
LY5RnCHbMDBhijbzBiRHZlHMBUrJzDWfGg/7bfe8K0LxitGML5e8GxaIwyRjuX6ssnlZdDRkfmqz
GIA/qXdpuybBGUrcfP3og6FTV6FVW4Iwo8QuzWkxyE09ruMGJrSMWo7vGp8X68e1VMVUoCAvt6Bl
IX0oyNUmw0WOYnH9GFbzDN1xmS/46FaS9uGukR3vTpQeNt0Vc2qRYLT3y5swDZYpCt2c4ysckgfs
3KJih1r7RlbFzdwpZOMnZvR0vBbcrf1L74vER2VZeeTbQZpU81kqEFx/rcM6ER9HMlIYmQ5Rqfw2
trVDivK0Vx5DOKSviQYTwwUqMU6PTIMnS51S05SfVlp1Po1mRnTTRZPLXXnOh3YCnj294jFoMg3I
ZBRxm6Ij+qcVO0+6bKr49Ctfh80Yp0FswMM6XSB4q7GV6lOS8xVGOLGh79JXGsACO316G6CTHoM3
10oxjcAlGWECWfJjL1/5OLSBUdXHStRVz6PeDTK4c23WAo2yoqvp3ifa2TdjF6ZAnCaTLt2nYc9G
F6HhO5Vj1INmuSyTUF3P3JfhEnUTVeO7PgyIjVu5zu4SRkSyKCcisU0kEkU3Z88I7NCNGbKL8yQv
+s3zRyH5a4Z43ywRLzyfx9OnT3yMayFHaEC6gVNvJCtqgscnLlSS1VPb6Q/jUIMs2kvvGZLYcd3s
ViDJEmcZnWaY7VwYjo+0v89sA9VsJs2HfGLJdTKrzaRZa9fKn9mG8Q0i27Uj9KQtx6azp6tcCnhd
MlVbTk2XsIJ3atrCjZ4+EjtCthAZUIiABVSDBiklR1Dd8rpaXV6zD2GfcfhW36TbBvqAD5vr3vsx
I2TB3pJs3lwcWLlBim9aBJogo0jj6Sy3S64tuuKmNLkWZ3YqNzm0y+TUVdLOeMpmfDviklaqOykC
7flJE/qRd/GCeIHj/uBoRxUAjmYoqEsKVyFSbHzHoyjUzwXV5eCWDzwdN6TqfQvTWsvVui89CQtW
R0vv2vUjCLctPlaBo1DIrKoyXfZrpWifnhgeDNMHZKke4ph0zmF9fFyBJrUNDExMTGWzodsA2Dyz
rJkAaz1yASxo+4TgL9RYFKKoUgFR9L3Ogj6W5ZDDJTLDcvx1kM8GhcXN00I48tEQ6QLyGs1kiLKT
/CnVpdMq1KLa4P1YaQd0OKS3LAvnsYhRWWZp/SNYOApH25KCI7EHb4z/kNw9FjvJHVLIZtbvu4HC
Qvql72FQiP2Qj8gb4eQ+mQI3d5Eq+QKBl2NSI2UB6EFKk5/L/o1WXZjkJ0kvQoABHHJ859EIQQSo
Ajh+P9cIVA9qS9uphijnMqzhK/CiTR1pMW+KCHJL8WGW3IzviKscdiKLArGpUP1Wpz4tbTDkONw3
CS0OvwUBgASlAlnQcWWDrLULUjIv77NsUWUS9UPBmziZSJJfKbYKv+zbzKsmjAxjJs8i71vbXpBy
4LOMQBi3waVPq0C8SqpM8xgk+px+IbYkZ1MyCLUrdO3KW5GXq39XOVVhhm6l5fRagN6e112Y10Y2
cYv8sRtOpkmG45VvwaO7SFWkoi858dTs6tobMMlzP/gkcnPYrnmU1aMXc5zOxQhnGFc/LWU0BzIX
+YlhdBDXquwXkcZkpsM0nDZmymiC/C1J+/M+08jMYr2W07qirIUpNudzsSRD1HZNrk5Go1O+k1Uw
r+8n5Zj9OIgyTXZc9IzGC+pTt4Dj7zuzM5ZNRZzKMj3TjPe71pFpvUxMTcgpnWjGTtKgCzOybwpX
iQ+LHNMi+GAcmef3cz/z/lXQ9XXwDhFDD7fSK+U/rHpMaxc1ztGsewuSvSxOEwt242R1IqxcZArH
WRZrv3Zt+JlWeVjfZmhfjPMOprK0d2boQcPHYCE7mp/1Sd3KcIdyRZbqNKmCQl0ZqoOiOB1Vw7oy
u8vCmveQ8kx56MWrlbsRJr1S3zXZW5C7vSL7uhZNo88Hk9isfFnLuWjTfT6m/TS+nGSSWgsqv5oG
+S6pGW/PVS6yNDyBrSheRM24EoT1sgvtZKI0EKrtd1ni13w5n9IuyOzpZCtEm7gwkwDAjo0d5C8u
GJTszmEcU5DEE0faQq+GBlmXifqFh7N6XTKt8dEfLgbWlrhHDKp6H6+uE+3ndWgNGy9y5ZuUndE5
CLSOl1wWgz6d65xWZSTFuMVFIgOL46RcIqjczMmiiIlzmRmZvl6mZmr0mzwJ8qk80QUPWHNeDIsJ
x9cq59KaqDVm4yS072VWfNRpkgTrpRBlB0kFSwvIfgXUbjN5GfDE6/Ilta2l5Zs8n/Iw2U85gCDd
O0s59g7I2ra0jEEJGpek2WLbHWmK3Ie7uieBrH9hKauxXpWXxnwY0rBtY486GJJl4WARQWKqsu1L
sH+kLFHbmi2nF1mH08dNRmuuTvJs2iTGy77Ah+uyPriuK71Bvhh7kNWxmXoHA1hr5BunvfEVnmsO
R816uUJ8bQ6CXyOWdAlWKzOKWrimdlMP3RpY8r9pOW9yroXJwSUFQ+ChiqAuwkzctS0KmvbEW4tM
K55Cuug2tmEmhwAaFEM7fOzzerA15BVkqzvNhlXQ+VWY623LFppu1msFy8IKHLfaz0kwbwamfLBp
Xi4BrpWm2kQzjug7WITYsJ2wh7HusGz8cB7vOW8/g3DLcE3OjVPXhRSJ4bGYDAigqNEZhSwerCdZ
O4Ov1HmwHS7pl3thDLAaHz/kuEaucvuLd7J4xdHHCq4fRB0cHv8q5MNzqNFZ8UqzpsIGaB1k4+fC
qsb6U1vzBYdu2YrR5ShlPLXkGgV46kwkD4py69jD1FB5Dz49r6lZEhnRIhsXhT7k4CClkVUlHmEN
ODYfg2BIRhMVaEpA3Sk6a7hY6pS0n81Bgq6BBwHXDmfKmEWNFjeuVhM9W4Zwq87JQbUH81BJUUI+
Sli8sZe63A4/qyWDnabUb8tkIlO4uLiW6OzDGlgx9Bc4Kd/EezCkdVgG7BKH3L6FWt/hPQwbcFhX
12fb1g8CDdZpxR+u5E7ofUBkXeTnK5N6bk5TAkaL7Cc7OPi0QZsSBE03Qb921Kz9TFVaw3w6iYwV
h/cjkt3XHbjs7QvZuH2IMQ3xUdZkc4dqldv+60Gl2fRhKNMytSd1GuJ7s5bTlJ8V3aJpf8kPtmLz
zvT69EHkJh89tjNbXuBLEAEcFs8bWyDOj7RdFfmAzC0Px13TBn1tY9KlCRaXeeZQMvVlA26zBGEA
ZglqyoZz7dLNnQfEV1wrlkHl4UmBZHFeLrjpytmd9cKRqopLI8pqjJIuRZ1PDR3wfNa3HT6QNMry
qmoH/H+pJpBokkwUjFYLLr+8Gos+ASkw+Ryr0yx140dVJzOqgGRZN9ufMLsFknjmLQPChD4rh3Bf
Vgix1X4O6sR05+gL+nX+lag5B96kpXNFcfZAJ+d9mfn8ZMhK1LtfFtEJzs+aPIM4Tvm9z7QuRPcu
6pKpSNaPPAvd1H9o+ZRN6qw/HH02aQcR8WZeC5yoSKdO7tVKKFCu92ITH52bzWrAV20mfuBPw66Y
IAE6sO28vbUMHx4GjudbCyo0iGy5glc2ghVoEoKyWFT1ijfU4wm10K2GHeXQwa4OJMtKZemTk6Fu
fcLO06Rd8R3rgSFMUJaDr2ulKMCXJrRA6VtVqJ3quC9BTMjLqlCbP/VisiDh0yLsAZVcJQtiXrcA
afIT1Hqb8AbLN6qADWEBLj4v6xSv+6XEKX+dkJ4lwcWUdN7bK8PzjR50A8LdK10kXPVvBWisJdnP
SR4s2YmaGll2O1AXVIlIgwRSn0TKKUpyBEMD5a+BWHEqVVdb2KhkspmbZ57C+A6SzHsHJppbYvl4
Ma2ySvTbYh2m4NojmQarsDatUZ+At7CvYGpWSCAXZDtD0tQBwB/l5cZSlRb5KjJrU7mp+aTMkrX0
s5hLVV4phWZkciKY6/rgt8nSfE72iGi8lFFXgv8O4rCk2n8EIzkV/XuStnmaxolceDa/mzRym/bW
jHZs2a9dEoKaOPXFMFYmDtjaFR9XMTDhogHRYUaxj0kN5JRaSzPQAVZe5YbFIy4Geoz0hM7UvHs4
yUGXbZODmo2l5Mt2rHu4Kctxwz+zpBuaIPvfnNd21fZEfc/eJznbrmGqJsATS7psDyYc7ES1R+W+
9TZsmTRw5RTZYnK19gtt9jkcdfNKTJzgzoPJIqcEEqFpvd068OEbnAZp7OfFcx1R5kn4Zsh0Orlo
IjXYc7GsiWHnU1tvXp4G60YHdugT4UMgLevP25XAvgVB/+EKvOW288Ki0/jpYSHpDUJaC1MJrg8V
W23zVRdbx3kQb4sDYBUHorHF+DasISjbjYTsvPJC7Kq0al0SZa0aguvBygZn7id08cYLy9ItjcvE
jDX0WG7bGu4dLnAF4kiUyGFz8oZtbcZdPc2bTepkZYWNZNbVVbXP8hLeeHIQCHjgDfSKEHNpgPeO
Bvllxnipwx8QX0cFPbgc4AMs+H7ogf6JVs56sPfgq9l15pzCrnWazvCGyQFm20BsHlSOIF6yaLTt
tvcfVHePa7ttecxhYIBo+0WPguM+Lmz9MLtg6jSoqgM05uCAsQvUAfCkp5c6ItDhTQQTflgLlBX+
r7ay/psO1RQWbZgglfxqI6SYnYvbJhHitTboWQGRVbYpdbA5NOyEF1DZAzg+vZfHFIIkBPYT0m18
HO1w2Dl7vJdk5Az0bZ5eG3TV1Ccr6ZaPdx1+3rRfHVLnH8n5zwtiOHkbeAkNA7lojnjFIvOElhVJ
3rUYBlGf0gIR/1wvBWDuwbOfPiDdaLs/ivbthOBuidQYu2UYAjsmMucyF2ndl+rdA2JMGDGBES2K
L1KezKILx5O8SVb/dpj4ku+qod7wnHtAQ9CtAvHoBzt6bOnYEUqp7WcVGOSRAhTdEdG4GBJMeuHt
u/LgVBPyOvj4PBQJcN2Go4UKMjEs8EzDERyQWgTZtpG84e2AsbwWlf2JrLiTJJoBLUsMqG/xOPwj
oVd24agn4+nQdmsOMPv0IY7VCMWJbRgRHRNKMah4rEaVtT2bg/Eq64oNmdb7RKjpZD28XYJwEPjF
2u8zHG8O+vp2YPF760nMSN5Pxm4/dXhsp3pGNoJfqQxXD2FvTrM2j4gDsjpM29n036LWJAHlTzG0
CcfAT/jEn+CATwmY6NHmV4ewhCR504YuSvhF3bVbwHj6gBu+fGOmMAi0nwQ8EPMoAozmEZ85Lets
PaaSznQd+ELGuqo0/6Q8HOZHLvjnpaC6EB08/FAAReYx1FUJq5YhVenZIRUZJdgR2BFrK3w8faqH
UYxvDgauEEsZDMgQ/O4uDI/bhYSgL6Nt1p36lZGs2zM5b9MIAxFscL91a42Gduy6FNyqiapkRbUY
9TLtaXWJaI3xtzR2RQPm5yUT4B7ImyqRaerOFuQG0l0lsy3ovMQJQ8vp165tK5RBPmeibvdVOays
j4kjqqt2oZeg2l7ymTqu3phDP69QKEb466SuaDu/KtJsNBiZGUZlKTiRHKMaZyg0tK12ZZA3UMVD
gqIDvJZFxSGtQIYeIlioexg7lBoFJl/R8sww3SpjlIZbGjCNLEBC61iIOqFmAx5AiqUGfcW7ckvm
gkNu06A5Cm8nTUhXGxVdX9E1qjtvartTjS7zIfpKebQIm5ibPSQy9xkUOmsT5Lu24RbEdTuCWUJt
UShMxoYOS1YFqorxgqBbYdO4nKsO9RT4/DIvP3CkvYZfqaU3ojnPFQk2MqAbPXjW5VCHmWnpeLvL
iqEC7QoGRqPLEOVZH7okDgaXTqSKWo7pIfbGtKbR0z5tlZDte7mYcXXv0W/YOlrIAQlTV67v0ER4
bzGXK9IdhpDQyD/JfEtpHlcUSedvC0rPLryQap7YJyrnpQ+vQJslzdvamLxg+7zuAoJKGL9zm/sY
E9bope9rt0C3OwzYrn6JSABmYoyRmmHqMV7EkkwvC9P13RqhHT1ZVNMm9OiL2ox0p4KU/fRZkapY
sl0ikHDXUaXryv9Sg3kJhig8tNwesKhFPzxVL8MKuJ2f1FmpMHr4kGeB+N7yxKXut6BzMI3yPhus
dVmgZPMGEzFNNHqiKgokS53GNlhRsGgqgtG8B4i78LqpTVCeVFamMsrSdLqWi5X5brFTcmrFyM8s
4et55efxDEyGe6e9YvFsZHalbV8ScMajf5/AqM9EKl0Xwfuyz7lvyl9SYt1uNjRBLVry/hTFLigl
VsvLsCGfXAF3rKdGvVSTbXZaZBm0SwJ/kutZ7HNnh9drXvZkj6y834cL4SUsVlVfsma4xpxqc+lF
kF5WY9fvZQcKGoMo6RnmN80uM1P4VjdZi75+Y29t1ya7MmvSaBF1vZOJaS/ClVUnS1KjC1w3UuCr
w6WORV7rkwlfeR6iHvvsZzecYu4huW1NUZ4WMy3XaDG5PMly4q4bjPivUQmKposC7tIP07yGN2VQ
S5TyQ/V+CpndE9aTC0FMZiMXBPylAE134vsOP9/KdfIW5KHFvFLPzS1Fqwf1DG3ou5HlmT1pljrY
067q33WjAOEAKNh1yzxc8M4vRSSrKYwTbZIs/MWOzCznmEAYvnRMYDrUDU2PMsdW2RKNXIZ3YS91
tQuSwF9UBuMIO0H7/O088gJ1UuUuZdfTNk7CzN2QvGtezvit82Wn6Gahidx6qOk4XcxIZ18RXYzn
YL+DC1vwjO1CoN8tnSZeR+sa0gxlcxP8OjXtdNcGwRwzS9ebrssdw0RBg/HBde1guVnZlBEmpvyw
a9apmC/UkLZpRGhjrxaqAcQoqeJx4iW/ECEpmws/t/6ENQO7lGU1R2B6P8pp+UKGJLkSFO4zdkO/
A7WIQfl0rka9k4vje0wX11dNJvyvSzMjJyNob6ddNBSYgShibVPZRMHAxQ060y7imLE9dSAKIkaq
/u1M6+Jtly19ERd9n35os6X9xc9NxaJ2HuY4ob7Joxz7Q8c1BOcGx5uzNRZzOL0xrMvKuF7H/Cav
mjVCk6f6WDvbRg1+WPDWoIlw3jAfxoMnyYWwtbjpQjW/zMH3j2g7iOH/MHcm23Hr6JZ+ItzFDgQ4
qQGbCIV6S5Yse4LlFuwJggAI8unvjjyn7jqWXVZl1qRmeVZawSCJ5se/v70DFxUmF5bMOJFaeZ1y
MjV5H3bZZ01Q1JQc9Vmb03aZ79M17Q5Y6NO0yJqdXZhwqu/B6YDtWGv9FE2jOjrrw2OrXPpZx+Jp
xTn5aZ+HnR9nlWx5Ow/y+4YHcqwNs7ZCGbg9Gp1RketkhmLbSZMHtXOnNOsUPA0ZDXPJluwpG032
JfYqft9qMX1xu9u/Wwzw0rEpukkAFhwD7BTl7GfziPqS5HQd3TXRS/dpD6bxGPehABOFdvJtvQUJ
9jKPFSlogVhj1+7SCzi9RaGWsT121OonUFUxvr+LLsNgjA9tGi8f0Zeb77Ox1hfh1mePwwCjhlza
ufIMSy6OwUNzOyaBudQ2We/HRej3mvPka9w5LA7RvLnbZBswedDTugtjY6+8ZuupWX08oW/Dx6NI
h6TE8RiEJdoe2WknWlwLUet3e8TrJ47Wycd55+Y9Nnx5gcnGbvaQGDBMaXPoM0GvoXCHcWGGrC/5
vo0xxrseD7sk032HFvy99JOaC5AhwUGv7fxRGZtIHK73/Vpnib0CqATKnAzTexnv2YA1e/BVzDp+
EULzK5zakzvuZIzOvCbfiIiAyl1vNNmbrNgGj1q3ZBYtbX7d0dgxUwWT7nqT95kS1ytR8h5dlv6W
JNv43Bv9GX8j0ehtwudlQAXTWtbe+qwFfklV2Fxmk4o+WSLsWvT1GtwA9bFPTeTcfKyjPk6KrA7Z
VSImzQ8ZuPbscqi5KqHjJnvuoHeXPNsHlre7yVw+xGK8nQj0/quNzAzPOg1Wo6/nzEHoCb0O19OY
zMNd7BPyjo1Zo4rUA8av6kzph1Y2bqgg+W711dB0U1MSPVIQkUKE5MjcsuwPGx+1rY/n0iMos9lP
/dThqU2r7C47nMl1X4QMlUtBByvcDbol7VLENpTvV7D8WzEFfXoNqlCE5RqiRLwyOIibZ9rg9Kex
jmhlaIrCSY7Aii6cSdkljXwwtu/3eBORyzc/B5m9jLDYBSeeQBE4zv026rJ2C7WPGYEVBwSO7DOd
ayJk3xUkyfxjE4OayaM66d9NW0j244qDJqwFbI6C6zVr/VhEGn38G9ZjOS0ByO3lhM7WZRsZmIVC
1l0asvmlves3kmZ7jMc/Bn4o0aeBuQeUlorocGdM0nJTbmmb9hEa7MuE+cAhbxY23KKhSkLb19dd
DXU2H0a0eYvd+HnM42GD8MNs212MTUKnSkIovOkatEnL1jf+IpZJyMuUBzVDS6zV4amTWkGOtJRt
ebRC/U5NZG4JzTwrhlYkS86SLkYrDj2751AR/c1lKE1iODOi4zQJ+DSkqyMbFSjhajIV0OaBoq05
q9OHjSQTQ2Fm+db0BVZSg38wBaSBvwaL0MzTqla9yqmcQ59V3cBCVlcqgvGK3oTEpfYJYu4gLtqZ
J5+lc5/2vZZPslafZKZom+OYMDyuYDsqwYU+Btg8AiwSqYb8xfarfov6Wx039uBqnRVqVrvKGTBN
lQ8DHR712Kel1umWW94kWF+dGb4aKfYDm3rIeNKLGyiMPChCv6xzuWOzSe6zpY4fGQAiXTYOvR6M
BwyYHDzc+i2cVPdOzePCq4UxeQ2L1vRo58XIynrpxAldY8lyMvjsNEztXEbj3B+6WdDHsQvCKjP1
dNUJSm6izicw4UG0nOQC8TrDsaiMIuE+j5bZ4+6jCO4Zhk24DDI3L5UK0+kW/OAKdFGvIs+WNfDF
3Mm2SNLFqTwLBwGGFECkPS0pbq7a0OR+3AWCdQR07/nYQl8rNSblmu9bp2+xy2Pzb9KuL5sW9QW+
gnjArtMcLMvSwo6qfm4bGX46W/cOgHay4xRkw4Ep1t6TNtCFG9L6BS6dp74FCSZxcDuwSLQfpzUy
U07jafoYB0Jf2igWPhfat7xo0By9FCrCTcsAHe7GuwKH3fiuxbHk0q1h87WrY/apEzJ86cJ4vXZQ
bkuq5ukUo2X8jOZ71J3XNK/yuA3mm1SIGHUrFsfzIEy+Jt35MLyNw3nX9tHyZXKcNFWfNhBC0Uye
0tNIx2YqFt14A61pn9AsZHD8FHGPdSRPSdPSm14t0Ze6rk2XRz2+Q972rOZFh88t0P7CmKg3RU9D
aiNWmhogp0at1cnLQU3mg8KprS46FcfBJ2y8q84zwld3QUyXlka15KKZafR05gYO4e46mzcbUXeU
+vaLdVxhe8DJ8zBZARpqEjS+hnSnr9QGqCTXEiXNtV+s+tJFxjfFgjajyxvX+6/GbJgrmJQ4p1mF
LuY3B9XK5VDkXDW2Lr5Ek1oCmWr8jmIe2Oj3BAipOAysNlfJhvNbTlCOmLIXM6EVmQcwv8Hu6LNZ
+v4jU84X3RIvZR+QObi1Kwsfoa7xDFQQarg8NWvdH1cUVZdY/ca18nNdtyjlMpSeoDjIdBvXa0gK
K84k3jYEVFVaOTgMQKRgEBVJDX9m0rmDdCmklKEr2g5Fmq7Ox1hXiG1uItTU8Sj2l3GxY3cXTeG6
lDhViA5LWpZOuyp0aGW/HUkQtWNyl9pY8LwL5yb+3AMbJWPhCPetOEAw63xw09VTOmUFTts+Ubnd
62GxBcOGS7eyhn7F+9yC5k62cnSbGLqrjYsoDorF4gCm7nuH7lCce2DemT1oq+bmRcoumWS5YqpA
RoEbB2a33Pl5Ss1BolYbT7a2ZPixzIt3tKrBPw1jRWdobY8iiKC9HBVAKTOWektI0MKwqzq8h4QA
l7ItSGZoAA40Pm7/+0AyFuA5Lu24lZmqPX2hUJnqx7+atUSdBQfTZ+fWaBQKr67gVD9L9+AFzjoI
5uHOvslEBD49gqveMd/mcMmaj1atNanzkaPRRXCyFe2aYovAcmyebY2GAr82KCj9bdBmwZYUVi52
7o471C28LWx57dR+ibkd3VDS3thtvIotbm/PkYYVRUsB6CUexGNsqGrSKgWo2sSXgbXzNoFDagxq
HJwd5HxQirdYj4mZyg4U0k0EmAulu8qwYm5ZgyKKJ8fGsGHbFLqwDp3UpgBSZfsVruLRJ01fqRXE
TYbewTjx6x2lH68E6VMBFcyJTNk8TOYsqdi2x8kRut/wrLjtnwjoGpNHE8xneWIxdyrQJsO3YOxQ
ZYF+r3VXTemS1aXT4FR8vkczxMc9tdu/KPvLrJHunoKOvUAfuLmeAhEXXZTamxb+7KFS8QBYy2UQ
ghXpH9vMr+w0o4RjeTyqLcn9uHbjUZsAFKPnah1hznHdN7UHosPSmgwiT7GP2tLE+/awNGT1KBBI
X6ECxQlRtIrSo04TM5Ri4P4L2YXfVB7KdQ4feNd0tETo2/hVBxCw86V1OBrAX+5wGtFtWFcoJ/Ry
YWvauW+S+HPHBRV1NBZ7V8sDfFpOkMNgQw44J5qzsRBBMk1VsgXLRbhM7GPv+iRcCiYiORVoKDYU
J1S2LbcDTwNbRgG15gXoA7AJMKyg7AowHbNDgRRG4IrQ3LqVOHkPeTKjDr/xENx8vsYdq1iX9pdE
LhNQdkthrgBbpwagG9Fml5KPNIMkRUx9hG8BL4Z5SfIYbN3FrPq5LSwaZl92AAsYGyJ7Z0kw4T53
dUhDBc88XnaZZIJnVQu24jsBvITmYavkNcEyvHzC4XKt37F20OeqK46aC1Qw6aVOGG2+YImMt2Ps
kvZhWmNxA0xSfpM6xJPn6+6BqwmLzsi+Nz5XTbA+cU/t/ar7GrcAGxvUYTZMWE3ZALNCR7OHEO1D
VmbttJ5CNC2acgUb82GNE/gIabckF2PStsATNX2chZwOJhqDl1QvYZ4xcIi17ncQ+su+5fA/bbfw
VEZNGdnFwdTVjwDks8ZlMOqnGnTaMu7AQaVYPb5u1p/RCJyGCzWyLTpAIYLOGsQwFpbSxQ5LL4Hf
ocmNYsALY7kgFkCO23ITW2WvZRQ6XgZUKnYACKHer54ZUMdmxF2CBmCfEl1zmcO6n9zN5FzxLjzh
Y46aemvytBMZcJRubuoSG3oL8grtkvt9QAcg31Ol0qpzAOzKOBiaap89/kZS4HTARgZVulj9WJd6
rCKx+GI1dPvIsFq4K29Grcp+dvxhodpYXI7SGQeCBl2gIZpu4l5EV7zuOwZMSGxDrkORXRFSR1+2
vukuPVHLPVi9tgADFn2GK8aO0BlYthUNXVpdsDVpttKuW7vkveZGVLZueI/1V8f9VRtGGz2YdKXP
RNTK36Jz1cVoBkzDlvdqCD82GYiHHEEG+nYCYRJUbIURutizCK6GWQR0qIawrd931Ou1wL6Jqg71
eVnHeubn55berfGKNnQcTeKW90P8MoOyOFu1+4/xMkwv2kxTXjcjeo8gKgFKSYch3+uPkqyBRG3l
SUFQedxoC3vPgr7Lp1FactItJnWpm47dGWumS0NneD00667RF2AXRAT8GR3jhmEYyPSLQj5D5ZNg
eXB6i07dMpmoaB1fz9VaMACdGdHiYcvCL5a4HtNyzwgKp6HJ/HGkkesf4JZtSo3mVqkx1JNijqmt
UL6EV+M21WAD1/ClFpt/yYQJc7XYANZJ2lUD78UPYMVBmdDEPHGU+8cwEeGXCQT6S4A/oTnxeHBA
/l/gueE3HiL/UTmDWcftZwDK5l7ZYBM5N1MQYh7s95kkHSqaMBmO2A/0iGPGEpfwu1+hi0au1znS
H1o0O0rucVBBase4574Op2fC++SxrWOkVyTo6p+UGkNIYSAtuzj+ull0/3XVKfSD9BdsUN3gSmjg
cDG94EQ7DepBJwtc/XemrWes8gvnZzZJz/A/AxLwWzvM0BogOE53yQaUZjuuEbwaURlPgTf1KbD1
0O4ngNybeRKNX+lXOiZTd9FOfDBJIRIdGFJyR5NVY/HqQLNA0wIf0WZhkwYlwLtwR9nIg60pdJfq
wJ/s5tHFzNPI00OSjCv/lI6jwaIyq673PdYxWge0RJ0HTqEkWyolgJYEjBVwZJTxoKo2eKExaYCx
JxQoaK2m78FMNraUEDQB6lWLWreuhmLZyA60kEJuBsQNjMEZMohs5R7M71zMDY4wTexTrZ8nvgrX
lhBiOc59sAw1vr1t22mxU7msKUdAQKBiu8xfbLe7cMvxKarZinVKUJLlu6qxMlwIGBTbrEDH+nwn
SSqDrD/W0js2f7BE7hHNz5Ep+P/AwrPUXxGz4MB81W6L6NPCBxln7vCGPPezQQTiHwzUGbyy55zS
LAX48LOsOgY4c7ReZV+DFi6Sv1XvKO0o5CcdDxK058rdOBTBkOiI5Uz3MCLlPXSUpTDx6NlT+y+h
68/f62e1F18LIUgpvLMZ9FdQ4GcP/j8JiYZusCbJhn3rJnX2Ng1/gR9Dl/UYiGSCXPaGUPmzJn++
ImzceBpn7zAk33NUwD+viKYhNwH8Et+Hv66IgJYzgBHTUUOaX1idWEBwLvAElo+mhVj516v4O7Dk
b4X7r4iefwaa/DPf5H/9n1JQfvpH/y+ZK/8fxqnAlXSGTv6HBfglYOlVWO45vujvv/k7y4EH/4WP
QC5SAOczQFWOQf53xhJn/4ViKaXnZIYQ2MU5T+l/Z6mECGAJEaUV4wvAsBDjjUNMPkctRQmySiHD
n0ObWBoh/+TfyXM4j9V/6N+YYAiNiJGmQhEVEINv+nlkydUHO1eTvYjQSzRF32XAS6G+ZdeJBXOa
o000XncpYO0yq1Hc/ONZvc1N0ADePaRV4Plgz4AL/dVMwil9h+jqzXG1kcOBZEgBB0d9uUHSvvgP
LpVx8C2wMOLRvbqUjlsXhgM1xyTUEJSjEADyUqsKWXfzf3BXeJRZnILTSH9hevYQoNiWJAaytUcs
VbzPpTaQfoxnb9nHf4a16L8eIAxPAZAJDAr46X5+fd7B5NNTPMCsERnc2NE7HAXTH96lpRxFW7Ap
Bp4jRAfbcDK9ZTn6eez8ffGz9xSjOPzFmWx8jbaUMgZLXpLm4DfrasTR8t9ja3AVeDwRXQINJcVi
+5rlWSSPFzcLC0ksScH4RSNOqdTPzFWtGrD4/3mc/LzUnp8ohWmPB0hEArGTvl5q6YwjdR0aewS6
CU2109+Bpf3gchpykGFXKU6Zbyzu58X7H1PwX1eE4Sqi52CIMHgND4m6a1cOtOHYBpQWIKx7vKxs
qv58X+e98pernKM3OQuQPRGfN7V/YH2JFdAg584e48bBo0rINZxMd1sYQYgPBvrGPf3uKUb/uNqr
nRvFDFRYGA2PHO3OXEBtlG4wsAOcs1iyzOS66778+QZf2Un/enPnfIkzLgh67/VSttUgKtD5ACNQ
p8kdQqH6ZwlV94RWGb8A+dGVdn5gbuPF3CMzLoUP8xLdwwsr9QRJM3PocEdrrlemvnofk9OGgJc8
EmZ+PEMaaI3KIuzm/Y2FKfzN+8eWzoIQuRjAnl6POL7INJpQRh4buKm7PCFrx3Lvqasg9Z/xYkjq
YGPWMsbTq6LeJ58CnPDv0YhQt4h8QjqOktkdCgf5xlx4HbR1HpoxAEy4rc82Xbg5fx40bQaf/Y6G
1hE1NY6VNS0bjUM4dA9TwQS1PMH9APVoTSFETv0+XgKB0teLQEVUDt44NHDGvEsW9EZx/MnjUIlS
jBxRGpHcrqSN9G2U7uSEqDk48XE+L1FDw0IItfjZrg15NtAniixuYIRKCDvAcNqARNC8spO/NJ2G
2Z30tjCCZnBhwvqddE925cttl2xxvsV7d9CxRQeBmLspY/vF3DDQFwkOYV704jpAV+8D0bM7tmNH
znD5j26LHwwKbDQTZHeBJBxzh08e/yqo/i9jaM6DFTwxCgPMeuzB7LVZE01Uaul6fulLfUs6W8Mg
FZzCxr+3u1CVtcBt/jw/fp2SuCLFYo0OHDoer0OBMsA3UBQ6c9RCoK+SVH0ov2Zjcq3jMYE8k778
+Xo/V8l/3SGy4BiInDNSG71iIheZOeSAWHNsNyhkkUvWk0SDqOKRfstu/esM4gjTSSO4PbIATehX
w1Ra6trVTdgFcaC7msgcnqbVsjce4G+vggAslCnILsIz/HkygAomg4ET4UhwGtSQUzJyAVcTv//z
c3sV+PHXg0PKFoLNgQUzbEc/X6dryB6mKluOHixgOYVLe0j9IMt0gYs0EQtMjjEGfsBiean5Bx3J
45R0zVvL0s924r++BkoYEGcAsMPwdeDAPE+Q+x0Db+Z7Vq1z1h/E2ppDspqGFzFiaU7hCNFTB9P3
flrZAwK71qOkgbtBfEp8CW7zzcSA334nUKgczYAMNeurbUUmhKCDFC9H9GbGU6BplQUWWt9o5lux
KFvUwBI+9hRTGZaE7c6eD7oIOgKpzMepZGP/HZ4ad9txX+77+sm2ODDNjVGPG/yIuTINvaAwg12O
G+iFwLxVXES/vQGkpYBmR4oOGoc/v1twPtmw8RUPtd4epGbqYNdEPtVYxaDusrYUSxgUA0sNdiw9
XCIu5zNv2HtYK7KTVUIUaEu7qg6m7N20s+k9T/bvOxUIBuB1dliV3Mq1awn2CtPDgYlO5huj8zxt
f64j+PnA8j938Gp0rgZCg5y25biRVl6KPRvRE/Nj2ZKgNI3GIm8hR7dtcIqnzRWLQjv7z18h/v1D
xG9kUEzG8BdCmG9YSzZql7PcayBk9Zx+QVl1z5JlBIISfJt65z8wpNB8Xc7eMCcLYGN1Cc4MkoJc
DlGwTCWEAnbmb9YhZ5FVRY0LHj1FZzlpZfh9G8MQSyV7ZHFXUSQLlCnJPkCdARfkaHBNaNhf7NP0
mbngMd1wIaAJtlBrttA3nvmvpRvkgQAJHqgQzjFArx45BcIMRQoLwtz2H0YBBqXtS7JDj552Gr9R
J/5m2U6x7ePkiegG1IqvThQLsM9RY9E5Kjn+yJDJhV3btXni9+yNK50/6dVIwpVgtMjw6xrIsXk1
mdG6t+iiU4wkLd9DBpcfkCwAznPYcJpACAkAhiAl/BKxK2/h7L/ZC5FgCnNQjJCOX3F2I5sZIj5Y
Wsu2j8Lwe8/ms2f/R8/MFxx50/LPQ/Zftecv90oROBeiAQdPzatXCEly8U2DIYtj+PhgY9Q9m4jL
baxdgUiP74FAlG3T+1JuCsVNwpvCLVKXAaqVP3+V3w4mBDVhZzn/0szrbbmxxlHgQstx5ZMpA8XS
PKkh95BmkgWt2x9/vtxvNk0kDSKSEo4S+BZer9gpEGg5IG/puG3aHyUyqYodNuM3zoi/fb4hOhkY
SXi8CX9VAbRLKCfQvMsRZ2TYoJ2HSDmin5kKTk7rAv5HOgiHMO331SrkgJ582Ffw113tEFbemK+/
HsrRVD3nLyLBmuHHL1697HWzdIfxBF/GgTyuJZOHRe+g2jZZyAFYgFqG8VgzEyHr0gZvTKvwdzMY
1RAeNup2nrweawaUThSPgT4i2aL+opgmFM18ae6WJqRDjgQMsJ1gjAJgPFtGUFCnc0/LoFWguoeZ
1V2xImTgxtUxIIrIGBsWALuXb38eGb/5mogBgJPuXxFW7HVztya82eiYzsfUC32wye6qZJmzCrV8
88Yj+c2l4F9JWAbjTPCryaNpw0XNms1Hs4vhB5Iu2bt9rAfALGnwH9wWalBYBdNzS+2XVU2NajeK
J/ORRo1+B7Q1PUwbE1eISXjDBPSbRQxXQlsEJSJa0q/PjdEuZDtZXKmJA1kKM6rHQcJbgN1tz8Hk
JXkyAdz+t98a9H905WFCDJFy9GrRljIAo1vT+bhB6ywG6te8aYeo1AE0yj9fCu30X3cIVBr4YRn4
CpEQ9bri5mBLrNxDDBHINYgX2zbg6E2drDvSXMTYFxB9ozJFTd5DJ3MrOeDkaH21w/UxvBs4xeRq
YvQYT2LZ+udIub4uwcJwwOI9YKnciLn+jGxYctPB/7kcZN3LNl8QdQEYBLcUFyydOC8zR9fwAHM5
Yu0oqbNjs2m2V7A+AvuRXR2+ByK1h2WfeBodkEDi0yoGoRK9ZKC9hu8pHD+RzIGEpfWVR+ypOEuK
un5a+incTj0wANDSTTjASxuo8HLYvSfHxXZuuaXDaPlNAqhEvEuXsB8P+G+yHoYV2LPPbZJ1cMp2
LpE3nI2UlRZUGhz4dO4fHWhPcalHMl0gD2kU+SbBe+TwETwPEPKBXNhkak8wEEtVcAsj/2Hrmk1W
A2wD+rp1OE4C+8zU2h+XZc26EpLR5qFObyK4GsgiAvQdBhWVaqDn4qpB4tdnBiZ6y5kwvtg53PqP
ijaEHeGlabf7VTD3CLhTmwp0bsYeEI3EARduTtoTilh/mLnPmkMCORV+ASX3vQD2nx1HjS2q6sW5
/QfjT4ZQyYXyJwiEfeH7YYqBiNUuhAtR0YuB23fo8x6so+oDULz+pSc8eDDIucjF0PoLsrV9Fc/Z
ne03RBUvB1+z8QFGiNwh5gZx3mNzjJJuhWexGw7SusvYbWsRqeVz28FXT20kStv6+ADm6VsSk7Vy
4ADOmBo7piAXqyxp0mOS7VOOinkHN57JqyVR/gsz81rCP9nmI3Of9zmlFy72AJn9hmjP/hlGoSqF
h/6eZoOuAKY39x18loUNmvCKD319E694HzgtAAdqxLPfY3qkJHzXNLUCsefx4wNZ0iHUvLMoKhZW
IFSXlsvC9nfQKU+zSUze7NCDm727Ay9W+DXRl/hNBfiygg6gu0HyQwvcr+hYB59bXIMTbfi94MnD
QGpfhSuvD/uu92IjxpYiAkq7o3R9AGisPo18Ca7HmvFyM3Na+sDoHymZx4IYp0qOhvWRTRM96R6M
EkP4xAkxKtEJURu8QpPiMgr9AfpWeOjo9jIEdn4ZG3GBn0p4RFjJC/VirNYAoIS24mUApKgxAwd+
cpaNB0fg0oEl9X2XcXG5iBiWNDnxKmgTgvcw73nSZkBEcG54QHSLu5+lBhVhPfbFeLkGWMjy3sPW
thF4a+ZVXfDYNBew+A8X48Ddj2QBPwFfE3jGsnON2bfCTjPyRnE0jwItEUrVZCD3J0Sp5BEGz4cB
1kNfshnnCGymWCRaadePCs/+FulhDdojYsx5F0KzRvQbmcwEKmfnV/gfU+UxISpBI7ot13xb5bp8
BL7IFkCFkUAsQrkvkf5IwvgQtBJkCYnwnY+MRNNXz/ZOXcRdH9ly4Gc8b5tCxq8JSU2bd4wDreg3
R8kl2rPBgibt3FxojSeVm27sy50P7n2Nrv591LfRezGMXXNaEbpU0ayZb8M14oepcSsU/xnNuLpZ
ApjSBOpJ9HdVxfagv1LYZL8aRDCm1flHQop2pU187ZGl+Zi4TvzI0Ny3BaqAAYdv4YJy37h/gs40
/NBKpwjJG5bwE3RcDX5H0btsjNQZFlnLBZlHR4OK5T3fkvajW/A5G+l9BeBivtzPIYeNH5MTQrKX
D+jCQQZpEd9/MM5iJNRxNr8gzWr+CsdKd+g8mV/YDK4JvhOD6ExvukMDrOsDnWbgMGxa1zIVdDCl
3RdMjj4itOiCpCtlmtKiRcF1sjPt4IrAT2bgVJrpQ4dz04Af55jw7w3IuOdZrHKvOG1CJLDJVTQg
yQHiFQOkwZOCMe88Bsl6KZHN9hgMdZ9PTNvoAAu6Is9jluAWmeqy+kpGO75q2rlnF3m73iCYSt41
fOYlcpL3m8nAmJHU+J0UFasGfsEmfXQmonuOSmS+TFVd37Xroj6hdYcf+HATvZMaUxWuxGE/7NZ3
B0S/gfmALi3v+l455CnRmt5hEs2YVHi7aMLPl92QIRKgrtUX7aQGCajD90uD59203QZccdyOHAlD
F0QnG2iiaH6HZPZzsjtOmOCLd+XKbm6bI55sc0H9gI8l1t+HoEIuVdhm17tb1BezKf3iajzXHVFY
X6dQAt/dESQLvh1o/SWY7u1oM7N8y9aF3iX7TJBLPGXyzjdny9maIpXlGzLREw4ALQJGhlCpFT6h
6xDbsirhepAFgSsTkZlj3Y5YoaxYciS/he9VuNE7eLjFk0preZtSO31K8ZMQpQE9B24ehGGYO44i
kto4qiQyqC43uLBKSay70gNuHqK+f0IKMtZFKZqLWOGvVUDknc3mdM9rjoiyfMQv4twl8dyfECkL
zNFkaOKUTbeKy3ow+AdIdeI5jJW9KdtdTTbfMc/RxhqXD/hdm+0H4IvlG5MJLYTY+lOozXmU2xqw
pwI78QgLn3tOJmNhnpzwJXsadA/Io1Gf47ZOH0m2z7Cojmt9h0ScMcyXZNQv/bz7e54u9jlQvnto
zq870oJf0zZEQkLicKGObIeMsQAuDzLVdwlcN/gFmnq7DxCo+yPYp+ZIfEJh7dBcPERDm5zmoB6v
03jFJ05794CS3T8hI3v5tq8uIZe7Rku8IvAc/mDI2wZlaWsx5ei3LLBZpmQdi5RMbMRKvg+kaEgq
HpIaR65cAXLZToNzsM7UFiNpJ7PG0psmGGlYs+q7vmunEMbdfbonAOuBKm893nWASD+40f6bvTNZ
jhtZs/S79B5pcMxY9CYQMxkMRnCQqA1MFEWMjhmO4en7A5XXbkq3StlpvelFbdLKqkqMCETA4X7+
c75jll4RELt9Lz2NM5PSJS5DOdTvWpmKZyuqhrUaWvHdUWnfB9x69YXVYn4vDbLXgWMUUxY0qd1/
h9Y223xnLr/9quKyODzJ250+ZKJZgdYVj7ORa1e/01nNXEd9HyuvvsD1Q/ivjequU1P1gnG7vojO
i85wF6Ci+r23TlrPPLCO+RjF4XQfiAd1n+okKfRLo3kta3yZSftQTiUXD8LDiTNxuK36sGERAy2L
btqZYBFD0/syt15Hq1AV7RSp8b1FKO1Q89i8NRsr61c0ACX3jtVW26qw2ifc68RL5vi9i0r+V21V
VetQVear7Ue4oap8Dsj+EfAwiRDZynR2guu1YqJprTM6kKtVR7jnCi5vvGcTgs3RSsNnI4+sINfK
B/ypJ+WyJI66nnCWIZoy9H4KWsU74uUC9ierhpfNnLM+SHEXu5J1w5wZr1O5chodggXFZIcPTmiU
B39MqGnpEjmvRMGwsRa2fiAie1TTRBKEe/OkR0NzW0RucYziggQ2+LHt6DP+Q0L9SjC5PkC7HK9Z
qcw3XL3HOtEFS5rHf8y23hQYZ4Oxs27GMbU+sd/G3wcB7BW0HnOmsiPbqxmHOixdpmUxG1KVltMn
Dzj0VS/iYQvPbO+Ueb32By2JVkld7jHLfkX/ky+kiLBEuyUXydBII6cOJ5zAnSYrXlIC7SHTdHJX
oaafM2lV27bvYU2FPR7e3JAX/gcXUT7UHvtac1jq/Ojag6DAwh26973uFyuE6Qljcmh99RPfeXba
Lt8nifs8prrcIZfG7APZymFLnIgsJkN8Smj7CEphHEJzFq+xHg5bEif6DoAm4M+kN9eD4mYEL9lh
n0cqjKbJuWFzYX1KLRtr41huuZ1YgMuU02nk1P4Ot5T/TizE+DRWFi0T0p9xLUjrEWd/GozsYbc2
axcfrc2fhe26lwlg79ZW7QiTkX3hivA5UDngG99nRk1GUEVdclen/AySApYbfseCdHBVTfHKkiTw
xgqvKgOElT9jy+xdhw29FRGrncbsGA3FvsvgDKxsS7stp3S8zLrxqUs0ueVWxG43p2zUiK9sYHve
ScsOn/KsZJthqW3GEpiuKq9Lrp7ezGvyOd5NOyWLRzzexHaerQih2WdZ2cB04sEXDC3y+TBNpTo5
tsZjR3paxg3nFMcqGsnXpWZcAmKcIbmCJ+NYCuKB24gZmjrh/Uw/S8NydlQbFDxyRkLz9QxyHyiP
Nt775E5uJ8RsTnWuIhPUg00/+lQfXWn4Ozak4/eh6gIFMu1EIVF50xYD3m6rzBmODh2Z+ra7RfeF
i9qmexCb/mefmSnnHBpmiz6QsT3DBCLclbpF7K2U6sTncbKaQ2m4r2J2vodNWX9hx5p/yfHfsmi1
2hP0QG1rqj7aEAyWF+DA3jrHp8vQ2+9m8K+4g9kOjXsQeyo5EocfLLK/euvu3UwInjGWU541UpbR
qpjc8ox8U0LP89II0BfQtZnfqJ2CYUuLi1F78uIk6MjkjlhA4WJ2b3lr6K9Fm8ZvuIpJ0Bgaf7DG
BXC0m7R8mChNHz437Hj43iBWbmXskHlSmmMe8srjieJDZONpiXY25wKQQoQgeSgpcXlkf8zJNJOx
dYyysX2TWdm9tX2LiNBOvXzPrAJVoZ278IvepuIVdApP+tKaxvu2HsMvRkbmKYA0rhH0m8P2TbMr
Ta6MGXztZs7s4iGvKWijDITqta0bgffeWv6AotGPMT8PMoxscMoiLx9ip8/ABxB2+2ILm3/jV2Pe
gLX0iUBYhc7PqDAJMq1Vy7vcpDZ2qXWBS8vlEAMLcJUmVtHeJLPdcW7UCyXiYKgGOuTYvPKXZ2JF
5cEakB/XsQVDbIeFlS1Ax4Q0XHGY8m/TWLdg6jWSTWseOnxLGnw0B6BHH35RjcLiGvW4nldhZMt3
oycktOprcyIQi9n5y4+LaSstwmXPeDIJgCvjTHMFWPYV54lyZwJBDeCTtFmAFsSlB5pePNj4x4pd
nqTIPTgLEg6YBPT3lUAFOhu1PYot7AT7ZsIQ/mAPOCr4Cpm3BkNY8/ky10YPaSo9S29aXAxqJ2nG
i0++6tS7ctBGV71hV/HJ0QR29EkZu6Ivik9S+BDyXL8mXV55+uMQV+0EztsS4dnq+dB7Q+m8R3bl
vOukCPnyHOoGNeZ/IMQCvhPuXbT/eFqjy3AVFQbbjkXCaN8STi/gzwZ2xFOr2u9J2qb5zu+bmgGG
L5OUVHxC0JEyIQSAga9z3hfof8eBPiTgaGXHjs6OrSo96E6DiEJWO09ZXBLSANxTHLh5CPP8CmS/
RG0KgkxUXMyQis+xIgBWL1tI6s4M8hN4A58E9INNnZf6kZl0sx9kb15k5I23eJmSZyKuw9NgWOqH
rP6PPKj/L/bSn3yq/52Z9f9HDyqMe+YZ/70Hlc9CEzDq8b/bxMSPf/NvDypUN+yk3ISw6HGt/9uD
av8BvRZpAovxh1+R/9O/PKjI6H96Tk2dbjH6X6DPYejAa/GPLKf6LwMSjjz4uvljtI5aqNfOotf/
xYvmA5HwQjCge9OLXoYsHlcEQsoNQ8LPwCMfGqXt6TioP3tSfJ4GlNfenbYECI/dohGxqzcO5iCn
Q7soSLSR2Qd/UZWaSYcBsyhNpMwg84S4IMtFhyoXRUpbtClGyvpV+9CrFuXKBBmOt2pBXWvFuOkj
95ouStcwJ2twnfKmGKjqQjNYjox1vWk1w1hPi1qGqBXUSp7pH4GdvihqKdJas2hsdhva69Id4P1O
Q/9oJD5E8UWVixd9zkKoGxbFjkj1J8eSycpY1Dx30fW6ReFLF61PX1Q/4bSILYsSyFZ+Q7LvuUci
BAeKg2lRDSXyYQkvEUeUGtbNoi0mi8qYLXqjuSiPhL/YIixqZLPoksOiUA4WKkmOaAmB3NwCyQw5
aKJosqn5aig0TmS6I08KCc8HoTJdlNC5K6IN3+pqWFRSiVzaIZuispzDRUcFLDLuKxNNbnRLcfUX
vbVblFd8OVvpD5dZdPJKwNS7TXKv6SGduEBTyIWdmsqMho3hKVaZos4+95wYLwzqrYMJrTIgT8o2
uIpU81CbWvhgWMK+sbKJZ5om7WYfdU7NqgPsheL74TPsS2QA2/GfR2lmpIrLHuGmRPWCnCU37ZBx
xsEvcHEHABhEcdhI5Iay953pVS9ukvKESuFSPhcZhCE7R+nXjVzcWcXHE1+AeSDWWjW3iEXUyUBt
5eL5Ri84b6IftEZVHJs2pFx1ptrxWGszu9TaA+oN9TMbtJUooYfoKHtka02xNQY3/eIa7C/WYxgR
jDXQc1ODRzhhGHi7MikfRFaKO9OhjcRangBsd9MvVBXxRACFxCMryWZBLEgbNx1C4/1Ew9hd32UR
YZ3IIjqTEByZB7oOTHgTkNGxfxKkAUdQA0N6npC5XpveNQ+aSUdIELUdV7UB2N7EarznAmoBwnQy
r3wsCo9oRZj8Ov4knompX+vktu6NiJ+m3YdTtrdbQPOY/aLp6hKeTlaSPM4V/zg7zNJ26H2Y+B4q
j/KolcBAXG/yJik2k5LTeuxk9RJz/+0Sh8EaFkhOvADUoISQ286fK1HA9KkRCpJ6VjvRm9V38mDj
fQgJ+/zxzlLcud5W9YI/nxuGe4nmGInAbmwnMEEcXQDqII1pnXzPl40aIfn+sU0tYvXOxFQ0WT74
x0GVGW735I6S/8cc8uPBViwia2y600b3W+yCg5WCTOWXltodrzZjdyNYO3FeIW3kbzxKBc5D5bPP
YXOGxonA8sx2zfg0FMscg0pA99LYkXUoqf+9CvZ0gBw4lRhRT4UJeH1Wvd4qjppcPBFGOFTbfJDd
Gx0e8Gf00jmD+Zpu6lAY11BPvetQw3CL+UVmq5lw+xeyc0QrbUlaEY2dP6Q8XtGdimybR/ECd8X1
ODvseuuI01iZd/7m49uSgywfkmhqvaDNwqILBC7MoEy5cpNr2beibkFNOB4BTsR1/jy5vyhw85Ff
/cx/mAG90DowBQaBsKBN57u2iO9UPd33Wvuoavbqyi6/FAmKlgQO6Xsno+s510f3sdKJ73TxXqbN
uz34N77JiaRjR1wY7nVsTU4P8a5z5ueoaZ21rY/erYPAj3hMBWtLg2o1lYFnEPPreI71K2PxVYtE
OFd2P0+0J4g7R7GGZ8KL1o5bmXBacD8mcrpLRh8eW7puw/JoFm54LzptPIvRgNJcRkxrBs+Jd+Ca
05XnK2szVRmiCnPlvVJ5FXRwU2NQMeKtiEgn1sb3ulDlDUHv6iad+3ZTGFIcsNl+a0S3Lzz7wmNy
aQ7qKQ6CVvCiRcbnVvMIx2E1n4tWbkl9dbhhCozA0pzWHJw5RhqNQeLccaByECILVJzOb1LZbNeY
vy2+gy00woci7SvKp7MdPrAYNtfMF5w4YjvWfUgKb8rIdIgnZ2LTzqaVPu1JHnSCWPuBRXite321
GYsspHeh5zhKUFgDdFHr/RLSLkEBZbp7bPjhM70gLGer8EUXQCM0Cc9XTO/mVF2rxHO/JwYamDXU
+hcX0W4tsuyxw9D4dZo0E5KvalcJ4fpA7wsGEAjdR2LIVk0DyMx6YKp8H6WzyebV0y2qA9aGHz7U
sn0jEx9u9MKb7himDoQ4qKzugqIz9GlVzA2Nt8oobkvh3OWs+Rd+Vs2GEjdxT3Dc2gxGX5TsdbV0
nxVZtbZaTa1aYVTfW9vIaN8xDpMs6Uyqqq99XsKb8qgGSYX6rIezAtjI097nLIERtP9GNOOljgFT
TTUoLLH0P0FwWNnom7A6mCw3lv1EUZceLJx1TlZF9NkjNRcUJCk77Aq3g8eBmE2C90aeWl3JVIun
bKqXPYRLUUELQPUIa2JAkTRCj5YUlT6lbs+hubUorQ7d9Dt6WX6kyMFd0aAeMp7VkCQca9hmLf82
kuZmmjv9zg3T8kKDDjajuGZnBSoevavx7ipVkXfVp/zLYAjzzgEzH9jssFaNk8zrnLuIlbxLUI/j
guRwyLzNX4F/j24VoxJxbI1QjKu4nZ07w6/7rRfVUueWiJ47Z9TOjoBOlpkIpnyJpR6ETaRtVJb2
t3itLH4xRRjR4GRXxsqaBx6DY1/elZ5wjxZz/k1Yk/8N4e89+3g1r+hLSboBJgRVrvML7Y5SC/vA
TiHbCb2sN8mYh0E+2KW1iZvxvZCGcQaL1z0NTTLsK5oLPjk18JactZDsrM/Z1gWtoVkVjH53PmT0
xUMEVNpRL1nAILvWe/AkbVA1XcqsB2g5AXWYCjXEGazkr26be6u2CYdz5mj6qQmLZkuBAYgSA3tX
D04iYM9wGpnKY2DdRUbEOdibX9KmKat1WigG2ENNu4nIxAoWKSRF+GIBSC1rN5fzCezjtGsYaa0M
gCJb6O7qfl6gDJkqW55cyqPMhGl/nbYD88pMezE7/06QdP8+uGDiaoCZW79yom0PehzK4EIpoZ1j
3Tcztzim+mWGceUJWp7hOjAy8Hva0HTy2mY17sZhjNatOT9M1NHdjYkhVgyY0h0OyR3YxTbIRbMp
VRl9J5G+MzseeaouoTKAh96MwD+PiSKPCQIrBEwe3iZRfbVC24br7aWHaSZFGqa4VxltaHEmNsi6
V8BwmRQ3bq85yZLziXNR7cCZphH1NVCHuIXbIWKkN1DpAHeGhOpzFNU6p11fjyaEgiGfxsPI/ne+
tdmqAFiJZGZvpjZVa+ASBjJfD2o0X/HcJikrnQT3UwsKavoWZ2BsrJVjhqWx52n4ibP0RQNStAU9
tkg+/fAQujN8jGlu76LULrewJKwTwsLnejaJ5lfONfFLWjLnrrvGTC3XOfHac+1W9mtLiXGQGsX8
KlrRnQbpattEqO9NNDGMsw118pQy166HUEeb4LAc3dt7hB7jFsGlvkZsVTZGiOQKuv4LUbdwVcs+
/Tp0EcliZm0mz/vwKLXEIeqrAyGqW0gwKoGQgb7Ao7LKyXNYyY6S6UeKIseVnVk3s8lGG1ngzTUG
tQKP1tw5Igvy0voW50aLJp/4R2pFnGKTimXTHyGhvOqIhW9uZqe3w1BAz/WgM5hOwnA/9R/Ap/g6
4Wg1a8zKu+wwz3D62SRY063F9P1S5XL+lDd6fmpj+Y0DaEQnp1EDHB26RaMpwnKdFPG3Wkqe+mB6
3lzlLGtW2HWUMiRq2widCD9dBBuDycO1o8s2YA90NcEbnc10htAoIMgddcuv1wBPuNMgyjw7lEjd
1JVZ3FJE6hE4mbr8nBW1a+NYMeNXDCFAAcI0GbdSxDwKoMgwceJoWLIPyH3vzSMgHQcqssWVWYP3
qcPL/TKbsnidaXWHmBqalsaS74IJ6fWheCyWcb69DPbDZcTfsjBuAOgekmX8Xy1GgHKxBCSLOUAs
NgHnwzFgFzH5cwqFSmTOkp8QYJIzIXbcBcViNEC0W0wHdMl9eBDYPS+WhPGHQcFczAqoROo9XgwM
7mJlaBZTA0Ue37PF5tAuhgdU9dus6SXnLMwQdHWp+2gxSJiLVSJbTBPzYp+wFyNFs1gq0sVcwRt7
4uAXrl0/LrdaigUj/3BjfEgZ/6P6PE7V9//9v76+SaKzCaeq5Fv3k4JjkZ35nepDhOVnyefHP/hT
8vH1P5aRyIfas+SK/4wc+84fRHEcwawPRZLsMf69P+Uey/xjEWRYVohXLBZaNKc/5R8L+ccBw0ke
ErshCSLnn+g/6LU/+/rwMyyhY8egs2vJNn8Y/P+i/0yy61ThJoz2aglJAFIsoQUju46mnb3JQs0H
7nDL5UwBS5sinDC7M03ZvKSp01YIFa12TxEAd2hcTereMrvwOZvxw9zUyTh+i7skjQ7gNxFjw6I3
tQDdnGcfTJNNSJblebK74dKjPLSrhg4oZuypl78pNdm3qu6955gndYO+33iSJx3wEspURhl05nCI
cXUdlK3yDXCLul85VN5xvpKm88ZxLP9e6O4hYg5xB91IMTuqrWsWav287lUVvsMtkudI+wBCsluf
aNZ4mRnVfLXCSH0a2TTB82njd47iFU+1yEZTaEb3njmLL9fjZLb3qR2Np9ltiC/7nLHewVhpF0rm
WbNdJaM7pRkkHq3F1h21nkgogzWtWyNOM3J6EGGJyQ19/HXG3b8HCdVu2LvHL2IyObSYnvR27WIr
XvnSyR8mgVGkt/uDXRKf3AMdjXbslzxYlJba6SWg1vUspfMg44hJLJba3F1NU2wwhmA2grkhK0S0
hrvhv01M+atgwoekB3Gu+ht6UejzDLP62IdZuklbgRvCoFyD5M7o3zQYrADSTniAdL/yQKqWmAIZ
qfdX5cp6H01xuWcQ2r7GWuh1sGplXgYWZu6HOh+6I06npW565OL4OccorSrys3BDV2d6MKfnxJlK
HuW2qz7nQE9WTm913g1rvcuBfZ7GZTDh+keTU0PHUHJINzlS97kAiMrEL6nZ5gNuW1vDyJRO5/4+
dqmETeLEY3TvddU7ZqOp3+vdXAMQRTd4Z2qVW8iI1BRScTZ334rGdLR9GHr5MzPb9KBMoPA0sqSL
G8hRXyvhe+B4G7Uuq8Le+poJfik1a3MrSt+E10h25TzTsZs+1zoigrowl0nYeIlZI1joCpVch8mN
7yVYZ5G/8e0agxVgyUq4tqNVxFp7qxNtLZGkHFeGwKdqfy0FiGVhdeplsAfn4BERfoo8XoMd+JqE
xoPVjtFmKExBGZMQqtiHhVgOiKFcFdyhgfIN9zh1+KqYLklu74W+WTZMZzOomgUWCMu3yk2rVzKo
OxHSWJdNKw07PFt3nwdWZMKzz8SNQYXhCRsOUlBpXXmE7/NBt2/nCoYvLfJ0b+nFtHfGmuveMwWW
eDencF14Db9ACPs6GNBycnA+9mZgNqG/pcmmOxqykZsknVx8Xv5w2+MiWA+1zHa13ffdCg9UfeO0
NXTVtJdX+r2tAoybY++ctOiumt9e5pgbMyvTdzYLTwsy2sm97M1rSmvNsJ5YDhOaR60HiZNDgAra
AkpUMtriAWcFq5YnC7adLeFi3UnZlWUGHcND5GEp4WSp+uzetIpn34IiG+GJWUEU2adddHWcIkai
AT0fcvYJ0kSH3zJy+Ng3syODMXOWq10Oj2zp47WuJp9KMWsmMuyonWekxtXBIkNHwJxtGNXaBzyV
EiuXb4+riM7Ok+1n+qYe0/F2kvb8ycwt67MroaUSg6ePE9/Y0e0799F17f6mGpx8ZJFqWVPADLBW
JnaofdMZ0OFCzaL5vPD/Vpx30/tZsTZmUeXty9my9r3ms2EUdNhuojYat6Exk+GFjxTg4CIjkWT1
newRAt1GejdZY3wl+YnyDZl3O4a4OsCddRvZLmqRyUW5MAXNNuFsLpbwKOdqG2bKjeppvv8twc/M
NTfp5eFLwJMco/XfgmZrz2nrDW+KMgO8u9m8k+gHG92rCLNZLoTD1pOfaSvz7uMuqqYg4uv/nHo2
VLBeu7OzsTgLRbZ4At7+SN42f28nq3txRWQ9uCAJL3WNk5j+XX2bV1Z/UnPnHVKMTkhcmUaozCPL
HZhx0j8kFIofvbg1v5otP2nTrIdbGi+Kkyeqlt2aLc4tfYM4Tjhct3KYHiIhHY/aYJHgFvK7W52a
dfiZebjXYzsNVNpma8DgLJl5dBY+Q/wEyfiepLELIxIpkJGEGS0xQcOg6DCe6YGtmHdnqbyDwBE+
xRTbxiC57PbLlBhYCADlJbeGyto9p31g9WAuXiX4iWA2q/nRVCb+izAFrJfnSRet3Lp9qqPBuJ1j
2gzmoeScRpNgyu+tjq8w5sWDESmDIUJaMVKpO4KaUxd/gnELa4xD4X3clsgCLEz1nif6+DXGnPHI
ZMCFuu6IcTNAxgt0w5qR7GkcZJZ56XrOd5gZTdF1n/Ua0qtBlc5Al8PniflPsS+xkiafyMwsumZX
Oj1Pokz30vNcxgp/AcT9TS+cej2ZakSoptf2zeuUswkzyP4cmlmCoVoJxQEaRC0lnv1u0KH0jyM5
jGzAyB4l4YGvMl8zF84vZjV1a7twj32kVeua8ev/TEV/jDH/bn/sE8P+3f74tuwZbXwtft4k//hX
/5qLen+wK4OJwZb3Y1tLUutfG2XrD5gMHlF5slzE15bE2b/mouYfxBYNiFQe22jii2zT/9woG/xB
gFXwIwnY6zoZ5X+yUV4gP39NSAohiCcucB7XJr3ErurnOSkhk6FHamoOdhEyxkypJb3qcT2jECTV
tqxhbANQd/XXVnPDRxdbIMJlER61JsH8vgjFbu4KQJxOsUMvUoFB6k2uPC/THr1KtmsXa1qyKfXO
D0SconYXWv89bQxxi6WEeYXBMgvmnfLCWIY8iiEwrlHiYSzXPNRFpDfDrgOkui9rtoF90Y9/U0b2
S1qRK0Ciz4BYZ5hcU6J9P1+BlA2jKlVFn3Mjxnv2qz5clt4PjK5bPhfv+y8/kfsficzfFDl9vJ5P
jMdaKsCWsNjPr2dobFOjLKsOg9aAiIjy1+UJHIA++/O+/b8FQCyvRESQbSi5SGzWvxZ/zSxhc4u7
iKNO3a6NFKuVP9najsFf8qCM3NpNcRpe//HHWyhiC2oE8hIB6p8/HraNdpBFmx96J54y+ioa0k4c
0Ww8RDaZnX/+ajahZc8SSzn5r3CiyPfArVJmfBBIidmpaHCXjw5HF0I3/uPvX+vXIrXlevoud6vn
mvgZOPf+/NHGLMpjmenJoY7HnO1ejGtwTd9SSbMSYMh4isdz3/TidmgztZ8J+lYbRot/F1pbruBf
gr68DWhM1BpTooftmUXl57eRi9adsMOkjJmxgq1Hej4ZkoXho+9UmKB+/6F/SQB+vBgvaMAS4Vxu
/ZrlbWAymF3jpIdKzPOl9Jp23WncwVVcZfFhahO2bvQbZN7fvO5/9SEh0hEPcBzfJUn984eEyI4X
DPzioRhquOyKb3Mw+wFTbwKz+fef8ZfXAjvI3wc4oLOo2uI/0HcWlF+hYj85JKKO1ijMAP4qvYEe
w/zi6fev9ct6+/FatjC4lIRSrf/gDaayc7RG4zc0T/Mg1mXoymNOBapY//51ftE/fryO6Szx14+f
q/Hz9esdioGdckwOkE1BN44DxdcrujLYiSnTfoiTBFbSiEMtWc1NlTLqklF8+v17+OW3s7wHzo8s
dJRBGeTwf8GzqElk4Nk73gNB83UlmFiuolmLTqE5yWPJSGVNQnD6m/X8I9X7l/tjeVmDJchxqK7j
GfprUFtFjirn0E0OsRean5rUkUf8btNdlRbxrjEr5oB0LIzFapjGyA3CgWDgYXCK8Q15pW6+VSgh
R6bS4T7SNXkMk5D/zKl2+f3V+a/ep63zbMfUAoUPesTPXxG1JuEwu5q21wlZv05Tb9EFUOc+X1Hu
0FRckOhA7Eg1l5rqcshOujLolwXYHh76rLRu/M4PD2PimXe+5rTu1lFxmWJH8kGe//69/uev1iMG
vHCa4GEQqP7lrWLo7so2H5KD9HXmHBlGvIzpIo1Wv3+d/7wTmbLylblwIfjvr8/GRCNFFWptgjBZ
zhfKgbB3FFlp3+StZT/8/rV+Xc75nXhY0sB7YKj2wb388qEmr7Vba0xZzhmDrSMvVGsOKHhJuVU4
L1ZRUI3DdCMwu79osoh2VG50f3Nhhf6Rlf/55wrrR4eYBgfL5O388lTJm4qKOVgRe7cfmumw9DJ4
q84fzeoAvWK+aKajv9oxwQXoDh8Ozpg0ES0MDVhisP83TJTCo9/30z3HNKNftfWSFalhxCeBkcn5
lMctAiQ8iuucm+G7Gvv82Zvy+YT+yETGrxtnOU1myBaefaNg0lcrToDGlfGV80ARq05Fkydu48Ja
/DhVoj1q7jBfpojWYXDXsTpLWLdf8xCjz4w/99RqVCys/LEI3/Gc29WRugfO1AUK5X5uhdVSnkZ0
aGW6S0EYxbwWvK7asL7Gfii+Fb00nwYEyhqC1ofnfwyt91x11rCW9CDGm5b8zykyubMtm6VFNCp5
7WMWb2oU7feo1DwjKCTbRlh3uhcFQ+JH/VaPHWs3WNSgrZlBtm+e21OTl9buiwfp27sie/B74+6P
yOuVPi9fVYyQPGMhvupt777MDBXXIz0jJ3f5t61d8jYm27Q2dTK0SE9Jrj36pTmdeM7kz3U9DeeP
yxs6Q7cxili/UGAaZ0fAOnl8CEXkmEeDIB7Fi77sN/Ucp+QaP1YrTA43TTezQnmY478UdEBSBKmP
wHvyXMwUeldcu8n2GI82uh4/WmNifeoZdWk4fPTi3swMd9EZ+DsDvsCT01UMWWs3eW3Ithbg7psp
2vmzT1ncQvN7SCPTfPIK0PuEPLm2EhTaax5JYyvQnb6mds18mJsGu3pI8OViDxp1gyDSxntd1eM5
mSwV05Anki+507E00bLxLCjJIga9/A4pDQmPXo8OFUwxOYb1PAo2MEKW85YJNb8lV3bzKRpITFEl
lrQTpk01X6StMWOcJfscmhKQSVI+QLuCUz2HQcsPbKOD2fwaD5HO6dvj18u0cbxvQlR2GPScGBy7
1B4dNEC+x8iaTpGWp8fMyzf+rBE4b6zxzOy73napK/bRMJebGoclac+yuURdnGBcaYobsrGLjycn
8Gu0+kmYxXzsa93Zg10NH6PO3ZRWn32tnSI7TbwaQTnbPcvZ3WUJQQAKs8ednqTmi0dKZ1WRftRL
mhcQTMw1/YxzYHDmCwTRxa0/ljBS6d7JAq6q8QxO/pxAgT+mgnLIGIEWib08MgVBCNOYZjK49hnS
8rHyDDwJLRggTkF3rozFSdXZ1kvjtuYpksm5GbslTYFFQ5HwCnjgMPCvkyeH0jCG15Vxk2MX1/H3
B1VXDDt4rUx4Zwg58aw7a7/CFpD48ZWyuVd8mF8rPFebFP8QZUzomKQJjIOme5/xzTN3BBmfB9Po
8VTrK+OLNK3jDBAVo0lyFzsJ6XfLeVQqvIH5HH3uoJtvYgILR7KqLMDWskeSxnTnJKZ56nBkXESS
tzjNSMLCVbnN3HrysLzK1G19/Ja1EbXf0aqr/SRKakKxwYckmSMzPYrSKgFFapF729s5b6jMLeCH
EE3nJ3u2zO045GG/6ZTh36A612c2Sla8HhzWi8zVcwJqU/TUG/rwMJXwqFZlW5GHZvY8nTIXKHso
HXdrZZ33lsqkwRngjIeY5hVelF30qYn0q2cPw9UdpmljzvTWLc8f9NWyUsD5qlret507By53Wn6w
6K4xyHdTKtpM7EUAivEsLByaPnQ3YSkqBiTVkCeCG/nuvko5+vT8/taSbd6W/Ii16/EYUOFSGfLc
6t2zm4OJFUNCexzdbxgxaWpM152TWekSg0LZJf22LdLMvtfh6Wwdt48+dWk00DQyQt4Kh2M69DoF
HtQYfDHTsQ1XNukBQEKsk4fCb+IjsiI5MAM+4n5Wkh9myt6BI0KuXYjhuBs50SFaonDSWahecB96
7501Is47hTAeDWm7n8Zh9uedDtAhmHo6E8KyZz9WjPWeWlj/jiC1c2nydgpoRqqwEtfunhO0v/dH
QXqgEn3zvTI8jx6KdDrWnXly8bqQZ2qGPLB8cQtypGALU7igmXL/QkEPca3QDE0O/2lsIVMQMv4/
7J3JcuTImXVfpV8AZZiHLRDzwCHIZCa5gZHMTMyAOxzz0/8HlKpb1X/LZNprk1VSJYPBIOD4hnvP
1ZA5oEosyYFjbfk0OSzYeAiz5qm1wf6cFl09ep3G1IAgq43fSOIlXS4BBvginHGc7EePvFKXyd52
JDgLuZVqHpJOWcRUGvkxzqV55RPMNlZF+tcQG/vBcbiwg/rqMj6IYiIZHhKoOQeHLf2FaCtWiWJx
nmJHGji5xmZfYi/alYvy33tEShEHjYwGNWZWBF6/JTc3dvx9OtRmidnKIIFCxckLUWrWXa/7zb2+
xJT9yB/dUCjsYdu5gLILa2Uo92VRe6+4qBniNDI5Mx72m00c2+Vx1oL5V0c7fmFZ2T9iAp58ZGzB
oCKtqHmmo0DFet0Mzh0d+6qo8TwaAKM5lcbccXd14jrmVcnG0enufTVNB0tiN42ywD9UJAAcR7/W
wsGI4RNgWrrmxJHvCfWsPlb1BPkUIpDfyXAF1uLmxe/AqTIcMZ5ojlpfM0vKy/bFw3le8dLbVsJo
jQIHM2ykUNa968Im9IIaUzsmYtXs+AY6KInmbIPZtz9j2kai1eRbfuPZtqjMz1ELxIaEWkSvRHUg
skyS+eoFffPhEZB9Qo4K5D/gGYhEb9njlI43tl90D4Y+KAJmC85sWfLU4BBoiaWMAJ7IwvnWIUj0
1CerdN8OMTJN6e8UdlTUZWRwcWN3NW1Sp/2WblpfJ3Rrd9no9N8I6xs+7DbzX5M+IC2hXmNxAWAs
vsNjj1WzV+H9qeqD5trzyTTzANKKO3yfO8b4ekGmgeYPJQgTiTsnwy0cUUUld7M5E79VSqYapozZ
xpYTiY92Nx1sEqev9piV7MtGnhmNOaN9KvseLTOHU4oiOUeab8TrRrStBNE5ttlwnM1LgsQ8N5GK
oI4ilmLiMWIwHeK6LINVBr5ozxksvV2AfYjoHoyvli66k1iy/lPQG9FhpOWmJjH6t2z97I0QLy5l
Jkr6NfUEiV6e2U4HV7fil9kxrXfNFNpvE+HNJfbn5NmpF9JE0PjtJ3sKviHtHlC3Oe1bLOyMclIP
IhIPvlEYI26JXZ2Nkry5FiKvhcX5wvEKvpWLqnrRHciyuq/dvGEi/MyrcU94/s5eML+2NWsFdm4V
oJuUcSewAhzBgC98emym/cgc8Qp/wMhIwZPQJ4d9SvISyQ0HVsfmrnfHXwB2gz29PFEcrRnsUA57
UVG5J1NVDnkoEGcqZ1U8BuDTfFND1cblrOcT6ZMObtrFYNnOC6dEf+7NWRYk983l3u6y6Um6Zhph
20uuiAB/awJbr1wq0tmGwTxlDHaB7KbI59q5PAQ64wFzWtnNou33GG31j6Jj90aPz1OHQuhk90ge
ibOSsIE6VrvdlF8KY9oXqLRD5O+EwswT0WzjdD+6JHyk9uQenFamkV4NKBglITGw2XhANPHDZCg9
7Mpc7PxOITDVmq3QmmVvuFkDJSx4a2eMse0s3HMnmB0siX4EKvGI3uI9c+1dE6czdUpwV1cKMZp8
Havlvi/iE1uXb6KNrxy5DIzYFZ3ddvmdy+QFjuzNw70nqKajOi/fAz0b90vBkNIjGJbJm4qWNuk3
gWY435oyQ9TbmB+Ek1FYIZ/eQJtAg0RsRmDqu7wXoJa8kbWh+1kNAQzaiql26Gh0BMnY998Xa/mc
huzo5lA2pFdi9ZmDOfmuC7UGNLV+cbJbATdlnlkAZ9beWLaDzH5Mw6QOsPovjvym+0P/LH24ZanK
YEUm6cGDkxSBFO5/aCak4mkcusNAD3Pp+1Y7kBC43uazfnKszPvhQlrYZ5XESanSsT1m0mU8OuZr
O4Gwato37Em3eoYWlI0bYkZ8NcRbp9V0c0w3+MniftZOmigZ6KB9VL6+NwcgF+fOr8AmhTLFxVGa
7fp6pixQXjN0HhlcGHF3TNh4BjtvLEQbMtW0c8hKeWnsDJWgaiioh9CM9R4KW7a+2YZcu3xNzmNo
6qqRlrMI0KZhIHr1E2AuKna5AfmurBgcVA0tpQiN1AbdGm1RwmXfbzA7EAiarDsN9BfxK9I5jXAy
SY/RYJ3Is2XCwI0Bx5fxfNVshy4587QtmT2ufpdruFe2XTDTdvSkzopR5VZUG2t3Ajp5+JUv5nif
u7Nx0Y1i2YEKKU4pFI3XpNIYcie2Z9wM5XQsIVs6kWQZ9I+mGV3n2qXD2vIGHeLM1BHqO+p9SodS
IwRdGFZ7pLbnpTWXNO20oUHfOIghd54BiFsf3e7NLaGgZS3lHyZP8eAARyoQRxxrQX7lwiP/aBaK
B6my4pOVOgwFFE2+35Ol87Wp+fp+g7A1Qi3d9hi7FjubokRn49nVj6+/EviVedNd2v7Gy4O9h6z/
YFqFeFdVRw9GSB5TAp/U4RH7AFYEfd31LLX7FBR8mJC7yTtLO7n7GhSLcmKNMjX+pi+YG5dVJmCN
ZzietIC3SKhucXLxfe3dylHfm6zjB8BVW4WcI8ujYvDyAKzK+IFllN862Z+853Fqj61TQ3iYVpCM
luqHpegRMAvIbaAd+LmwtsbPwqHtk2v6DdF8OVg+TdDb930J5wcsENasbGEqwvCSw6DH9x3rbcA6
e3CwKsT4gLn+9UW7BE0i3hn+IWUtciaK/nIOWpBwkPoD4mp5dhBuVCcLEWHFONqXUiKCd/ALnpt8
YUO2OAyv4qU4fV13GulFuwGlI+V/V76UxIg9pp1CwzBM2vr+UiRcWs10DTWRvTzCtuYzKXu2bAb/
k9/VdEdaLB8bQ8rINiDxmLVBDPg6iiPDcbl6Mxpx9D84EhF77lybK6CzV5sUhhJesMzdp8QMtO1X
1IYoG+b5nvA3U40zstL5kqK226NXD5jPmo5Py8AXNkeG5c3XgRdC5k/O9kaOmv4jNRw7h71RQKtT
XPepRnlteMxZN1+DJwOl2O8Fxt95yLmarIUXzSeteWeUSBopj/PhW2dOxiUwwNAMMFje41THYBan
3Dpayi1sWz27SbwJpJ0azXvhqe4YyEmDvK6GUmdJXsbGjeaAn7A2XcZfMYGRVMDxWO+DOjMv9C3t
9w79Nv4CvSxOPWHD10E1Jip/KFVfN6ypivRntVTiXfoZ33rq1XAqQXUdO0au2MZ9Tb0vK1sT+NFj
J/m6ALremcP3o8eQFqVGRuvRiU8wOwFKsRiV29DGeDj57XRdzM0+sSuN+zlgYlEH+44c3e2qs75a
jMCvosLf0o7OjDrYXYxzSc7bfW1B1nPK1Znd0fk4m5rjcK9bDsMP1qL+xlmvglEwmnPEikkEXgpQ
DVNpG47YVU8uhKyPBOom4hby2AniFNzTTevg36A73fVkF7wGNp9U4ibaM9rp+LeHdrsKg269Blsd
vLLniPiUJSaGcd+al4Pm4ZlDOk7bh1tp+OW79MkRDcb0QzXZ9AYDni2UoiBvGaWKZJtSVvBkFLm8
GGqo74Ak9M+ZPvo/xQAPN2um4AQwtiQ2auTJZGej3M2ONyNPRMl1HAIZv+auA+BHtUisNh6U/WFT
igyj3NdI+D9C4H8hdGA1vC7+/7n9+65pu/S/Nu8U4n/ROvz9C/8UBLt/OAh3dbZaq5XbNFhK/V3r
wFYNsQMlLNxn3+Mf/yAKDsghQlzFf2ZFBMCXAfifomDnj690IqiqPFSA2P1bWgdgrGxU/mfUTpoW
wmM86IzRMJjb/x/lGnWzUO7kIRgC2JwsHFoJLi9aGh0PnLpqnR2gRfBo8gffoQ7B5r68amjbDEoE
40BAtHaJee/bGSPkLpklt1SzqGuD0jVtrf7EHNkDkRO456avtSdGAyJq6kQ7w7MnSc9GwYAXYCKx
O+gwzza5tjeIZKaiyWXkKgaevB6eXSmzmgM7tva5DEin4GvC1EkOxTrGRaZ8AnjN4E/G+Lzl/QRq
3LMMnSmYMA5SCSv0XR+eT+meDJs4jL4INmkif/Y8mCBKChVVQ5tHpDLMV4xSSC07Heym/pnihQll
qSiY8pxUSX1Z9vDpQKEk5l7Dyvo9mId8q0TB8LYk32Fq7+lwQYomRffemp21owH1I+EIzMCVy/ev
1sHDLO1NV/vBYVZ9dvMo/dCAMsMGrscB1hAIOAoxYLXO79s5wKetimVbycwIe5MweVsXWPl0x9ok
2erNqPoJ/BpjwCLzrqkRxKFhVbdAr0YaOW/PJP3A5JBA15ImcQ44iGwr0TdmrO8JpQY1nM4vTjfM
0dCtP4QoyK/uAaaWc59ELXb4ben3HxWOPGuaqpMA1noWLZx//GVbRvc7LSvFDr8t4dDMSFAlel4o
HfcQxAEAAexnfsGRly2x9jJbNDOW3jtb1QgmJahIdxCBglDDkHykU86fvVwsR2X4A90jZ5+aDASA
Sps3atLtDfJvWOU+66ceC70kmmJLN/ImJoEYXfOPWFjQdAPL2/SqJXEKBXVKRc1aB/FwWWrbIpfP
jXJf/Gm55NjBycmhedLqTN8a+pLuPVG9LyBtctnZ+7yJ22jMccjpQa6dpBn8os1lSjjw/OGaeC7V
FLojlwRwx8egyZtdnxQzG4cYp+k63sBxEtmq1DFfO0dp5sbbDP0kogJkjFR8LDOO8Sn1xTZHIHtw
akjZy1L7IXQlalfWMRsvEfYhXWxCKUGNRnrJ/1cY7Q9NEbtbeFO8cWueuaqZyZ8kBXLbWICcXLJj
d7GVf2tNN7nWelrtLP8jCZR+Ys0rI0cwzSI8t8In5qY2I8ksu8Ff8Rkz0PznRTrvRRa0z3o9+RvD
C4rb4vk20t7lqrq23Pl5AUYgTt0dFSchzKbubeuJBNDO1PSHjBZzqy9FtTVAvUW9U5ibtLNyCIu5
ezSA2kVZ4g8H00yOnTOYZ7gp0MLNVHxbabq7nmX1xrRzj0Y7GDdYI2WoO6u72cn1b3Ns0yprQGSq
gU6mS4UXBTT+8NKK+qnQrPkhFr1+MjqFiZPdOJaeUSvSrSv8cbW9k0Rf1sXWmpnw8laxRWq1xV/U
LjVQ+H1TuGSlFx8ZYLsor/3yOEgPnpc/MG1Y+DzFopyDl4Kuyiz9NxQlSkawMiem32aYu92T7mdH
wqndk794WYj098Y0VW5H3Wq2aTDBUxxLd2PbE+NjGXz2XXnL4BLFRv9QMrejK8yM/Zxpvyp7mXdl
u7D88i7ZyN9XXr0fITPDkalrsERMZmHdIelEVxCmnuWjJc/eZZMwEPeXJ0q76UCRjBi08Ija9nv8
5bqPoy3DaNvWkksqcdvrbHq7vjLfA8kSxWcvEw2VYr5qEsJUecG2n7VQ51ZjfCR/Day/Q2+Z4zso
TtZeLw3jRANa7HLgDttiFiqEdrSiHiv/kFr6fVOab66rLnli50flTC/+qDwWhC4JeLPlHkHt1s9B
MHwvGUxvhPB+uek4RkOMyxik1bNp9GfP7to74TOoIagjBOtVXktcF4DXH8o0rjexlfoIteXvtiWj
NQvY9DhL3+xtsrU3BA3lW0mYxmUuCSC1J/bFbNdRuMMYU1b6FsyY82Z7PjTAoc/Y9PsdAgOWYH65
+hf5jvWyPMvBzh6A4l1yg4fQpGEwLmCL0XkmpH/0Dg1f5TxhpUw3biez8ywJC24lkp0BIGrS9WZY
MkjapAwgXsti+jHGfX/wZu9n05sD5IIy3fVmN+6netJ2JMo5kcco5b4rhwc9wSohkdLwxserYCcX
dY4Jvyu+0V0129HNsJtnsDjpc45Gqn3vA8FAQpt+WhlOX4sx5dEflpazhknOHMfugfM3O6WDTY4M
nEdm82BW+9WG4+NB3meL5ewSb7R2Zolzf7KFsU+8/Ps4YDjE+/A8d+qsCtmGQkt+W5rwTmVdxjuN
3UpoC+zvDiiQrWFX+skXWN8bmyf5wqm6a8mC3ow+iej1RwnUqPtmZzQGBdesRtL3YQLTx7YG/TVB
XC8di2+PW5ElGgZSydVX+fex0wajAFVhFutN1uT0zdZBmjByDbitrhl/QyNF28BeeEZbnmwd1XB6
w7FeYGvRQ5uxc4P95LntazNMNXFarTWQskx6CbI3B3dFmWlgYWvRLm37Nz3Qf8rrf1FeG1jdEJf8
8/L6jBy5/yzmv5jz/vZFf8qIjT+QCRmmgxYOeRO6mT8DPoM/iHCyWQUiBvRBrf1PYW0Ffxjk4yFr
08mSNYHc/3dhbbl/UOwG8MsM22AO+++57Yz/LQ9CZWW4KARZNweE4v1voRcdbNr6ZAWc2NrAgrDg
7D+O4NB21lgTP0aM1YkpWK6N01FwO48hV1uAGZypZcvNvrckAH69y5gw/cPH+H9pbc2/lvzkHVLq
E0fm6/T+tkEb8VeR1aRoqQvTd48esKDmPsB+cu8v7AjCXIudIjR6QCQGu9Zt1rInTywKM8Euq8Im
FP/069pgEOWQJb0Vs1d53xfu+7s55VyN7FQZrxWcb3jV5SCYRuEchjbIKlW/50niK21ju53mH7Dn
LxtbL+oOtQOo9oI1iu0V7bcUJD2SBQ0pA0uqUt58JKXzBv+BVaELqIMTKCMDwzJH+dQGTIH7FPRE
MPrWA6Pa/lvQQJ8cW1kNYVCCOgWUksuPaq50/O8wQ7Eroe4j0KDBgOaTbW7siO5Iy1MH9YRKADgt
HHYwH4/4kTHiJuOubuG9x4m2b7OlPckkN/Z9b6nPTE/b+4A4ho2bqzNhKCfRuOrZqzN4ysE07z3V
d+eY0Q1h7pQNpOBxTLLpce+kbc2QUFPqZmh4gIyM5sZ2+1W3CHPXMtU0m6Uo0x9mHKN4o1Yerxoi
nseFxmViajGrLVvr6ZJ4yxMI85ImgSgt4oJqWIWjayQ75Ob2R6sq5jIiVeEEExaaPdB396b7hbgN
zJt4bPjVgzMs3pqIAxLyiplHWd/ypCWf3NCy+2WRW+xdTOqDcnyedZ2Ne2rVx8kVzr4sq3onvA5d
h9G6faQw7m2XGsHIZBGn5xGzHlqLDtteZxeJ+26MkJO6j3zq8uy7RYvmqdRPiWEFJ1Sv/ilFIkSo
Rq2XPwTEkufGw+4lRwOHeNFrmAxVttxZtTldrEH3fvIsdHc2UZE0Rvz0SO/XSmJo17Kmc5mZDvYO
ZDOVlihE+l5w2ZNV305Rx5UWLioZb7o3jHcBzsqzM6p+W9pZsLdlWm47jZWXyeaYH6izbikTJIZD
VHZJm1HplWA/4t2IMWeOFmm7PxxeJNKmUgtjP+i3DhEU72aSp1GVz/OvlTVzlcCPyGyf2oMt7AHC
WZ67r8pkehjFXmoczcHN2w1pfXPK7NoD5D00rCtDzyG5nhKx8swID1aJ9dEK5k2ZlCxMUJRoz86k
1gm4VjIJRLN/DgCeOrBkdIpWb2kRBhlleklwhrGcGfn0CCalJaFvzdWQ7koASuQi+LH9WY326ILN
GtvnZRT1ZcXF8vEtsrg6Th7vrIbm2/Sz9e6C3m2HSWnHwx6nmVVuzA7qmAdV0dl7ReMeQRB/C9Jx
+fCIG97Go7KPAeijEBsozlphaM0dJ+H4Cv7Bp3zwIeOEFatGY1Owegki4LDjjKak9d6wYgT9xpEs
crC50hjeWZWwj5OBxymsMHXnoTF0aXWZGyyNiPqH4dgArERPyyFC8hCV6T3logtXlMndvSrt8dFt
QWRA/WFbgy1YlfdsqcUexD75IlinGg03mgHFmie/e+dyHJyrNCiZScdl9UL0i4RCYHXkBVAnXWM5
yosG4oSNpyV1yPB58+w1Jrtoo8/sjd7w312uUcL7jDk9DYvTXkczTR8ycyy+icqon32nM7CI0UpV
YsSrJmjjQkcVxWeedBq2Pkon5uBW6z6obC61H3DcljGapAxupoWoYushWuaXIiitdrZeBb/aBWb8
XBnja+KnZcTCariBlpIHJDYbtrUaQQ59kx50Mx/op2Rqn9MAgJw3Qn+jC1vyMDbc9HEVxH9vhopZ
xTxVTH5alTzYti0oaynzS5RaqXprZr2uQhsKirNvV15FDBT1HcWPBKhBBuCVBdnQhAnbgJSgUB9M
bIH/7B7VHKozZ1B8uzKB+sn5HtwCDWgzAgf1Rgoc3yIJ9OViczbv8hmxf1swe5CjI7ecDdMRjWr8
A3iowR9cdJzz3OQFXCAg0QBaw36lkjERMTFxIiC5GIkT4JibzXSVMhryFEwjLrKhkz17PNf9+rUd
ND89V3qrYXa1+CEHw9uyy/vMLX2kdKU6LeRkvWRGJ45ok72HwEpZCVrVpykVYqXAKaz7SRMXYMYc
OU55SWY//mQ+dQyg8Yauo8EWMioEEzogcoEW426mYN7bjcZ+ELSXeV9zo9uE5vnjnYPWKjLN3txA
ajcBDPMHEabaWz4W8rGFxnG2HYm+AyZ0/YqsZ/gcrFKdC6aTm7Zqpv1al3yUWtF8cpU6VmST+s3R
kXuDv52JJLuoZhhSWkSrPVu+nBSNBg1lZKjFs9cGcLY3cO0Cazev0TCbaen1FzfvunorXVl82B0B
rts5qK3V3prAOcyZ2ywstbtqQgHgje+18stlz8Bs0KIeSNQr6PniBR8Yv670XbPz4V4j5eE26+5T
McXOPs8rGCWWTfrPKoCwripj+ReSlWTexyxnjpRYzdvcxN2u67Vq03Q6vy/4bIC0Ic7Xb5YjK14z
G36a5DFvsZfb60O0ra6+VMZFcZxxF6kZGjJSvQGIuc6wqvQ7rJAIs4t3sA6vilkD+0fcY0yDAnHK
/VjzsJb7GgZzSJNMOEpWLAjTZXUbU727a/AXPZLplD1NaCssskTJ22M9YwKgVerGUIOHteM71xTV
7AYttWleMjgSziaYlFqhkZkFXqyywUCu3LcY+/TnmE/yw2eUxaJn0YKTZ6txLTAds91WeRPgfV06
m0Dldjn6ues1YUDs2KVjd2eHIivpPicNXVTo5flwkcaCSmbkHGH4CejZQfyYt9/NnAX340BfhGSO
h/4jd+0CWJ5rIN4GDVPUIW95EthQ8OWhkHyeDD/ilG7UA0uPjtDyn0hStTeN9DTF9QWY3G8LDto0
sMTeb9wyv7bYoSb0yF51x4BlekHpIW+GNXpvEkjRvnEJyAiLrNA+IfpqJ7/xZL2XqgULoSUVuo3U
WHhkEJ7Ws80XxoOZYZmjy8yCe4B+4ndQ63YGoReVBBmSpb6KsDQ6/R582tSjTkIG4c8m+IP/bE3q
Luvmf9XW0dXRTvzztu6IDZnpmfpLW/e3L/qzrfPowzAd4quApInbk9f70x1qwErBbQEphfxKXGfG
f7tDbXPFqASoJTDW8Ho2xpu/b0xo7NaoZwLoAhoy1iz/FkaXzPS/bExonwzgKVB08butUI7Vh/qP
GN3MzWzUGio9TRISKLdO43whM87i60qf14ve7gExiUIS77EG60EiY3sC/01BDDq0Btv4yF9vouXr
fiq/7i3EBBM6nvWOM77uvmK9EeXXPTl83Z8zJhietqYaLuvsQ4ZlzPMg7L/ubCSh7oXOgvtdrbf+
8nUK1OuBgO3OarcDoUKcE6vgXKmY08NmyPIRrEfKF1Sy89HFJYvOiZOKslNgQxzT2RgovM1LYNKn
KfgkV8wCXlgN/U2tx5j3daLNX6cb1qfsSaxH3rQefi370dtKSK233tRoDG78KWGc4ugJLo1c3Ep2
teRVjBJ0RjOjMXeDk8lOAR6Iv58ysyVLpcmanVPDETV5RPBhjmZhbCaHYACeM+b3crWaZ1ZbPhkm
4W9Bar8lwywo9OZgA5rJeujNnH1pw0MrNcyH1F0UvnAX99AMqGsSWvlgIUqlpxhvjj6qyClRIIRi
8tJPQi3E3gayELXgzM9GVZFiAffiNrSWx8eeZskV0rx9N6a1xXvrl/6ij1tmT81dLNrqdz64wW4o
bCjKDuHNSeupG+qhTyeGsGXEZDu4Wiqp4PkDsv/3AEpxSPdfR6J0TsOI3t0jdukpb5V1g5oxnS3h
jQ+Z0sn0KdKP3LTSd6dxx82STOdSd+aNs3pLGXpx/ruCAxyCzlPZFlVUF6W6Q7aSRh2fSBQHBYLh
vLvTpqKPkFmpb5CpYuCG5nQ3E7y1EUgUt4bDO9XIz4BrESfPi+8BjC99CYI/r5uAl81z5GBCGGcr
lfpp1vufJX+f09cuH72hRojEkxGBGdFiuEbsAWtdnMfhGjB3Z2tWF+Vi0PYFKR77BbHqTae2CT23
7y5mYdvnGd2SaC17Z3DZX5uJ5ePQwmrcwlpBepenxoYoqVKGljXYG1kU477P42SnUcO5VqBOGFyu
w4DFI4ShxtQQeXfkI7g40OjCY1Fcg0hFSZvqY8DHSG9eNDTKMBVvPozeXeyd7QFePthDyI19/pBa
7b2GTsWY0cYEpX0zpF5ua198Kqq/Iw9g1ltQhoC3vVUeKxIY8aghq8w8OzZqazCl53L+iWZV0Md0
gkwl/bvd09MDDokPYhy06+gHMJN6rCm5br9yGKp7U1TTTlNtE5VF4hyZKNsvNqk8xM15alPFJEBr
lsltpZ28GMUR0QivJLtQGXtVuy8BJ5MFcVq6jDoAdY7sgFnD9a1jxWLCZcDT2vQcU15tx1Fku4Ii
AwVnrpi+WOWj8J3kSPwxroGlsI4Ez1MQTNRwdcdKR2AJQi84uVe7HUjFANjUznZcbBBYj4+j3b3g
29EOmpydu9E20pobrFH2qMNL1dgMb6TRmjkKl9GqLixQ7ioq1EbSwLruEjznYE13tknfk/pZ/EDT
kN2DEXmvaaKP1HWsUTLjHfWP04Upnqs31fIjYyASm1aU5hkARbVjB88lrSc0QBXem3JOy4eZYzdM
J867smnJB6Hhflv6ALtTzPk8QKW5sI6ZWQpM6PerTJdPtJ9Pte6SWeXX1X1DP09yYVD24iFxYjiz
YkyJcDZtj+LRoZ2inWmOohhIUsrqrlyRQsENR81vXMljlKDz2Y2pX5L7AzQKkZ/b+aFw6wqDg52x
0kU+2DtYNkTmajtjIUnNN7tqx7AN+xcT6ZGMgxdkIvjHDvNQd6eKJV/Ps0WTnwVQmhm1aU4cJ02/
6d5jj2uggOMHOhS9ny+XyW7dx4kH9hMiEm4R5Fp+cGwRO/5QRtae0gUNAEIby/nouPqzyOhlkkaG
Fnv0I67wbpKAR3MTG3p7QjLgn+Qca7suyOvkEMvuOGdWcp+WfflEFheAq3YgkTKFzcVsD9DJq/Bt
tR1MuzoYVG7vvg/kISQ2jzhwZAj2JWEmRZiEvYK1lrGnORM+94c1DEMIkB2WIUf77xqvHFte2xyv
3aDUwwzERd94JD3QQNGKQqx04LeHpGn33/WV/CVbPXvlmQyum835FcxmdR8PTvBbn1JcDWkZWzeN
VvK7VkAVq3Tv6K2csWoljjlf8LHsC0TWr0yyZKWTOc1wpL2qIkX9MEOnWfcnOPeyNszz1H/pBzhn
7DjKn1qu5yj9etNE0Cmy8TFmfPTCcwShxRcxbZ5NIFqeJ+IINGmaHNuVr1ZkLLM4jBJ4rEU9rNnZ
QI2qOdUesi9Am4kI4pVYQ6htpYC9M8QrzM0MqgVOvyx+2p0sbiAPn0o2J2aULXV8LIyiAg+ccrOi
bJP3i1zxbWpU/hxiYgGGPkPcuIoyHV+dcR5/xX4q33ByD7vMMgNMbzgDgZtJ1LCtkQ8PJKGitLJU
S8muz+p+bslfCy1Ssg69R6TcwdNG8RYkU+1H8xL3eOg7C9x9lktIDF6Vf0dtZtuh31jdLbdh1RMn
ZEnYuKI8cs+RukEHjN+NlbkMeefB1vJa/TUOutjesr9njmwMmrPvmeTd4kDoe2nNXlT3fc0WDLHt
nuM5Z3tmDFW02gEv89jJk8HIeuMKW8chtsKaTC44rxRLxNIPJ6MOfpfYum5L3Gpgh4YSj0avOmZL
TnAptYFG3gMwuZnQLRyVh0strMq6fUVE3XkhdEllRNiHmh/FDKx+i6hmZqiWy+XX2hJeY30UG8t0
P+wkDb55aV29N4lqdhbMNpwMuQfkax4K0KaInDkRnWnWj5mne9dgsb23wWlLCLtYsdAcOKtS35qt
D29s03MXG9ZLABw2C/3KmhBLtCyIUf02BwzL/GvBQNk/kHo03/wilkM0manxPgQDXKHaEW/YqbpH
B1s1Q5PJ1F975m3xNtHHnmtJV30IZt/4GUhT5qvZK1m7tDz+ASSz/gb92FU7q06nc696ppm5phFy
1SrJMtkqjnlSPOhLn/2QtXeXzBDXUow/JFyxguzTqJ674NHuAv2u9+xkgxsUNbSDve6edCAt9IER
7iXUU0we7WB/BN5iootpBIYehhpzmDPLhP2vWQZaTZXpRF8lyZ3qsNONxDgfzRyd72I73WYRVslw
V+8vhoY+oG+rX2lursy53mUJnSPiDQdw6pvCZaKZOF784drsL4dGZ7rEb3NZMcXApoDwFceEMguu
duwAJM3aJGcch53spwBlW4ft+odgn8jRwgK3IQqZdfdUPmeOnmKFdNCqG3F/acUUMNIs3JXEVTEK
1akRqzFBS0AAMBsJ2R/8LAC6VZtJ8UOBVWlDmE+MbtLMgdMtsD9sZbws50IzxGl0beTZel9eTHr2
z3jJOpImuu5QCTn8P/bObDluJM3SrzIvgDQ4HKvZ2FzEHgwyuIirbmCUqMS+bw48/XweKnVJ6u6s
qvu8UaYyRTGIQDj+5Zzv7KKAkX6TR8gtsuWlnqEVroUl2vdINt6dbBrjm0ANf/y7S/53umQkgoLW
9X/vkr9rC9eEetEt/64u1F/6j17Zc/6w8RvQ8LqOZ1kXruiPJaj9B5wbulcS2DVWVIfP/CApoUn0
fUG0tm9Kiy9jP/qjV5Z/8EcF3bXucIm/lv8JScm7kG3+qS50sA6CEIIhxH4W05j05K+9spcpiMY5
GDT8taSwiCCLvQ17FxJOrLEFRNePtUmylMki50igMcEMpVUGPoU40u21NUHq28lFFdkWTHbUHAyS
uydWBWNZYD+KJYFfiUNCQkh0CU8wcSbWyT72tpavz1bavOU1SWFjIkhzmNIcs/YlBrGAp3kdIK5+
YxZZv9X4/miQ046IrqnExydijPcl24FzERRGqQWLLi6lyvLrvUUyVbvtMkN/CXkhxTpLE+I4mj54
HqTgG0+1Fpf3na8eIuUEz5DN1UNLt3YE4Y5mWNJetrcRJW11VTlt5V/Be+k+cJGgJSsLVDoUycZa
MPcFhI7z927GezawAgv4MWoQhe4KzVR7MIUUjyYkq3fPUjo2xBgOcozl0zKRmlbKqj2wkiOkziXQ
9xxZ2qxee1QQqcucZo2kEo2OF6QdRStn2EcKnpyQMruyHrHc1W8ybMxxpWTLH7OVqE5F5Tjvc8TX
4e/hBThi4tVOOd/NlJH1mIYxTesgXUDJbqD4qe2M7+lnsn7LiTkMWck6y8hK1oR3T4l7KmMvPktq
1WsfwydTy0TdpGEyHlk0ZccyAZC58gx9PV0VphQ8qiC2hfua//L9DWW6l7WoIMPg2Rr0OzzOuCR4
S7vuFdzorK6nOiThTGVWWmzMLs+Se4OMWPovQCIkII8xv/qdzrFzKFVRiaUGrzFWBp77abZRw3gG
uZz7pi+cEYFmEZsvLRYilJ3FYpCrMS1/xihKo5U5lsHznE8P2LKd3VxCVyCHjXSZxepS+mEQnKsc
YT54+8J6LG1uQEpzfdeS0kggMmu53QyxM1otocWvHtTEhFfCTdTrmBlMRPze60fuBqvteGcD2Xty
C8NKHpmNDTZqKK9voH523HzodGPyQhHUrbypBhmOETXamn1NlCfBShMQacUbjAgTWQ7jHzJfsrTG
Ul+mQZasMxiuxRZAPfeb4GN5XdWBax+8NJRHIx2J2AMGxOtOeIYvq0InqkgTuRLW2oI7JqRE+lDK
5luWKG6oSPV9MussP0JsFPFKvTzi4qvffKHz+vrGTPaBYwVbj9C+PRs8KmIMHW8axvN8uYUTw+P6
Zl11qvSHPdU3aeiO6mGSA5dkssjFUWT13BWLRXIPucLZznLt4JlilQvXV7WUDFd8bpjBM6tTTrIt
d4D+SAyo5/cEF3Lx5njgzTY5OBK6sje4v+2BmAQt5xpc8WhTAT1TxTNJrsk0rDCOItjMW48Pp8vg
abuwH93nsQNEdEoKfhwzsY9JByxr1ZgM8TjvTG4wQ/IhB4vF9QlbWzyOFske6Is5QWzLlEcvrgL6
4ZxEZhyvRLmSqkhgAxnNxOwYPuEOg8cy5C5txsjDeNTNnKeQgjWyxTvgtTJ36EQD/HLK2MgpZtOn
qoyfV6oWUcNCPmK8DfhQhMSbFLygRXJiFVY1xQ9zp+obEnSC7SXFkfWGeoDxYVODZwaJNSLn77mE
12aZdrD0HBmmGYrH3qkHrmBhq4f64kBhu9a8ZWbYHAIMbns2NdajRxL02c3yKdyxam3RJwaBYx/U
wBEpF35glYGHwPNGOiO1uCEeiY1c6quo8sgBlSWpXVcFnPh9akJAHmyKlvU48S7lCemqXWJxNONa
5p4KSWjDSshcp1m3Xe68mxML3LUqhXhshllQS8/TvKHEYgxQsCbMsOERyVOV3KUTDm53VbiNOCdV
IB6LQvB6yMQF/T6iE+WTSDbVzBiq5a9H7tt9RBnRy0nscHfrwGGUycFzmzgiPdn10B4G4Zn4RPU9
b1s0ZGsTMaAkskff/wPwr/OQjMGz42Bw20pTH3vjJJr+fiTmXO0gHnO+tV2P/iCW+n4MZvKC6sYP
ng16WIItL0caWOeEcYc3cSvhCWyHY+p3jbFCuDih2hGGuLNdPl15zox5PUxcXpmr3eUThyfVfkaj
pARrZaeNd5eTtapi4e6ZVTTPgp1U+Txh+c5eHGCg7FdsfUqJcSL1PO6dd5QiwTYdmuJexIO1psv+
oAdgsFAzb135jakfzmHECQxnRZynxeEgy6kf9OTCr8VKxXEp4ltrjucDx48sJsbQAyUEOawlUdJu
tQQniHpMsiwvVKzUuiTI75c0/5aaSe7567w3aAOKrD2UvVPwFpVguFfZoDhr+Uy2BGiWiNCNCeHD
Wjat+1GVxXMVifYqCBXRAavZnxR1iGwfYfod8ddwdXGlUajPUX3iGePfCQxi5KS0o9xBZsQlIER/
JuWX1K0hj2hkovgp8RqHdNcy/NxAWjasqrnu4B6t297DMJ3yGWB+z/p3OvQ90Xox9llchm0R3pmx
9kkH/UsJfbauu2ZngF24QzlCZ+M9hPAbzZfZzVFfYZEo3PAoRFVwqqZ8wm3W1wsSe6ZzZl1sUIIt
5drrege0a2On67qymLkgxgGRbNf+GqGzxOZmjQF63GUH62K6ciBEZ/izpxmTeFnH8252ieU8BNyW
LV71AYAxS//g1Et7ufVV7111acBjLoFLkbDzJkZpEk9gW6sbAxjmLUkL/pVHms4mh3cEtNuvtjCu
63hl1grJdOYNpxbPxQ2GXpZ7neGo99yu0qfZK57YUDc5XsLOvm+ymC0rsm4f9Hgb7PxRjn92DGS/
gNABxzOxd1+4ybaNQ8fot3O7m400OJhjMzKO7ott4dfsQmwbGSg6rvTGb+MU25k5uB9p75e7ZZgw
0OfYAaJkegoC/Nj4Ktq9F06fx1CtnST1vkRg8R5ihzgbkTfWTmZoUKzeae87k8vqBqW7dVShvuJz
fjTo4Vdi6robP4nx0S642ir2/7tqNux9GIzedR0kOKSb7rEJyEhifk9ltO2KpoLxEnJEgQsiHSiu
txF1wxXYK4EZHmuzE1SEUweDfV2htVpz0UpSfhrnk3KritFM42+JzsWjz4mlk/CyO7uBPkLVaSyZ
uOUhoFXkY7lDdOse81bO9xE7D1nK8mAxct77+gnBEJZBeRQMBwcp1Qr1ifHWhQo2ed0GN0vq3A8J
Vty+LM0Hph4+Uc55/2Qpy4BqTSDiyvA9vm6idv3Sgy6kLrGs5apXZbNPk756TSnfKe8GIoi5v63s
UWfe4+qWxpmBq7nmyeuRDmmTSunMu7TKiuNket67kRWv8E9YDgkvL9Zj23ZaemxXRG1P5IMv/bAn
XpU4Lj9r1hz+0QYVBg8iwjaOY+l81HFkb61eoE2rzVyfVuI4p618Z6iOXSSsOvVKRbylum6pBBOz
3MyZmW17xnaPYcOJwsmv2eYVo0ojsbyD2Sm5LxjLbhB3zbxpuZiu48Hw8DuR9gdsvXP9lmvXO+bD
OGW52EZO3jJq9RrYGQ8JsU6aIcGk+uAt3Rh9cPhHhJtbzWaBTb0JjbEkQTcOl3ZVRTIkmy0GHDG3
iXvws2F6NrLO8nnshRZarkHEm7bu6UAI/kPmXN3gTE02CcmEzzWBcsfFJao7ADu2W5Z+2Q6xyW9T
L9m5Vm4+TZHyucVlUdnGFfMJCj8O0iIJvgbw8K+JTzjHY9+9GHEwnBjd37hZ2a15eIWfGHKar8HU
Iboa6F36Kzaic/LSAUQ3j0XmkjxmIECwGGXINNjJQA7NRNCNQeUU0biFtyGKMqpZdLEIGJPKfyP+
iUMdK9ZUzxzfMwRuZnmInPbIGaqFRLbcNky4LgbJdiQNmANsKXzLzc4a0CCsfdiAEeKm0ClOjdny
37OKkmtjOkUPCh4FAuGfOKy2cRtTbZHITSHijnhuMTbX+XxlkoX8MFsTPBwvyNcF8sK7GKFS/S8I
nFqF+1vr7NDYWzTQpIaAPPm1dR4A6yQ1BO5DSJRCuymqSqqXxV6G7tWeUWXu7CKgGqlKUs7d1ZTx
8P1p5PA/CIU1a/n3V+CT3kwP7+E0lJaWOP+UFzLFrqgWq48OjgqAOpH2HBFeFYjQOgujA7Les8Ta
JzKJI2AU4VJua8SI56jsxaNvDuR3VhlV5V+/qv/hsgRgFx2Tst210d78+qJAhYf4w+wIFCSlH2sQ
UhFUUlGTjjTHoGIsKp8B33K8Mcaofvvr7y40SPa3d4VvD23IdynBxUUc8NM1If48w9GzcE3mnFYo
Fc2M2qUj9JyUMSRZjkEVjXbqMfNC4yh0+V3auZ2eRrthcGm7jHGXlZn1ECt63UHXTVSmQBwcephS
ctD+ixf8399EjHbCQbFgmaYnfr9eY4A9kPF7foD6xWSeXdbQrWMXcN6qJYKgWZd1UW5d1TXvhZ3N
D03PrAKCPhOASrUPRdn8C/250DOfXy8h4nNpo4C3PSl4DP/6DhqOzmelbji0jINp6w1XPcBSDJ6J
KqUO9PFNMlJgO/JhCwJS65H+opyqNt8LiCyYv7pa92Bc2b++VJf8m99fmIskDjwsBgAcu7++MG80
WdrDZTmQ2UaFGgHcZDMXTFPrKaoiMgI+kYjm2zA0KFs3SlZddjXa1vgwsCPGdjVOwbNpznTL9qUu
Fj1trJHQRBF2TvmeRB01d6gj5Vo96ykDk082cEimJZnXquGGwI7+43tTmhSTehgWPQUo51o9QLsk
bn5MF3Wn67h3hKDcW5CuMiBMXk0H9NeXw9I6lt8uhwc01hXMDVgB/452joXRJPPoGSgGHc5Aq0In
C6pQtzql4tVz8AfXMxnCxqfSWhieqCLmZc3JsHxS0ErKT5HE90cGq5Gv09zmX7lY/Kq8fI62l/GQ
tGr9ZrcpU5phAuJ/qPS6dp149YgYZWzawzIXfHcSIhneuES/c4fQEHxcfti/bTj/Sq+FQvIvJ9En
xJjv3S9qre9f8sPfbjNLDkgeMX1ICoH1i7/d+gPPuAVHAc2UDS7zvybQ+tj8MXFGnYVsSzBhAs3M
wPo/8rNzY/5615oYeCR+eQlrHdLxf8Pywh7x8zRS7qmwgECsGZ7j73YFu8tmPcBg7dE9svzB7JIV
sgrPVTkLujHHNNBzLHQy4lNeNRpy3HU0f2prLKq1w4MfDjhNBzk6ukrLl/qcxZj7vV3RoiiYzr2J
ER0VueUBxLQ7NvnRrofJ415z8ndfs2i6J/zPY6VrGR4+GbCIOQBupEEgWiE8zp8Mf1nE9QJaEy5m
IEoWPsSbpMuePQxB6thqc2eddkiRVx79bnfIsb40d3h2sk9tEwZvkG1kzJSjGcS6bce0PoHNjMMt
I6lXg0lExbdgErJV2GKSPWoVs6SsLxHWVol/mzWl+9Z43rQxgmr6nIw2ATJO7+2qgV6FDRhSTEo/
vKeVjA1wvOiT99lS5Md0yOPPbuc0r1YnrYoeg9qwCvyvuZrPvtnSj44Zxm5+CW/GwZW3iZOYByDQ
YtunMlgraRb8GRk09wOglGltzrMJMIt4WQyEXlCsSMLCN2OH7ryaBDNYHv7F3cB88VkRkXC02hli
1eLN9wEVN8DAFK01+SkKMwajiUOcp8kH94Nzn2Z4MBlpWsZtXADRU47LjLyCt0L2WfkY4yHcL/5Q
3ZGY461HhS1/bfu9dWPjT34xMNiTUNlY8rayNRELWAyrTHQ/bBiWU947LDGTAZc249Jha+hwkwl7
6E5OcjlQBqhqPYfN8tmgJ9r5kHH3DanaRzu2lq8I071j3In608KQ8EzIX3VdGdFQ7HGbz7dqWNxR
kCU82r2Fm/HHP1HggJi9MRyrBtScmCxJyR4dA7tsr8AaYKFgVNZNOTyEPmyostHVPfiG8GmOxomg
XizaMQKOr3+fqP/Obk9KpEQ/PWk37/37/8HLiHb2/F4QPfj4rSy/dd23bz8fqv/4qh8SWPEH+zyK
fnZx3j99jYQLku4FrYNdGg5ufv2vAxWNK4enPmktE0uf0JbHHwes/QfAeVcj1Vn4yQD2+//7v7/k
ZXS//f7npA5KtF8PWDoS5F0isNktuWYQ/B4v4aHvwpXhlEf0Mdyse1RmUTpCE5sma4XIHKiHZt9P
12CC0L11zbwRuh9mxu4dmsJOVqETdsXWwsN57nQPrXQ37eq+Ooo4RtZTK7dF5KrXgngfnQnkyPdA
d+WW7s+HwJmAU9KzEyv3MZQ1XbxksOwQebUB8dGsyWLHP6X7/nk0TfZbAAcJZ4fe6sQ4gfJSu06w
BrzaDE7Z8nXFEaUVQ68E/E/neRuzH02ynBIinPQMopwTvOcxUVaIAGyGFCg1KkBPQ7O3RmO5ArrE
OCPiYfQlvAw51GXgUUARuanauX/KmCldq3QxH4aptTZl7t2PgwhuzBRChV9E0Wdw5LTcJFgfFm8Y
cT810J5Ts92zVCgPU2LDimAuU9WVd2zZkO5cAz7sMowQkXCSRiXemUpldwaWBJQoFibOefK3OSKS
1aBnQS2y3u3U2OYaF4CNTlh1x6FbCMIzFnFlZ7FxlXf4TzKrIcrVSJdNl5rVDXsHhlCNbzCQmqbh
USQ1sxLajesoLJw9VvBiZzWwjti2Lfe11mh6iREyH7AeXT37mrPB3XZTihvDy7r7JQv5ixha7tyh
UhtcO/ODrWdpA0M1Fk+feRB08F9kehhG+CqsbcLnkXi9XZqGhD0mVIA3A4vdm8gpCPS6jPGUnuj5
BQ59jHn+gWlDu4PxSESYngH6jkMtr+eCzAGDL0Crpz+jaQ52i4ZarJuQ9ofPjX1vz1MHGCCtn+JB
pE8+iK93w2UqjeffMW8gso8n39D+9cJkkgXuGbtORLIuclt/E+vZZqinnFLPO3MGnywQGYHCPWwO
PFGye1U1qGNKOd5a+GdOdoOYeFXzVEBnIozCI6BtSOZdC+gFc91gM3xd9ByWMPBdehnNUorIXazn
tdZldNvoKS6T6HRdwsKCMWwPZrnOLfxjJB6O1obNlLfpBE9XZfHENAznQM+HknIom5vWtd6rvPHC
64bpf3yqRf7iJq33wJZ3Hxq+MI4dD7PQ2udAOzISa0GkB1/JEW6SbRTOy+0CkvGuGyy/+IrfJ8Sb
VYKX9vvhyamVvGu/W3NBTjzaYZduA23cpb4PrqbKs7Q8Tjt769it2RVdDL80HNGhvviAre+mYOe7
RRjJduVdlZhlcBCTjYedmIOS615ol7FGDOM4rqLQfFsuRmRTe5Ib5sbeiwkfFK8yrmdxX14szFix
EHonS7DihMNDoq3OpjY9X+zPPqwcEgDYyJH8NjKEWRF4lH7xjBARKyh4s9Is2MlYVf4AWnocQNiu
QnSD9g2Z72z759p5z4RHC1mZs4iAMPTsoEo9KCpxx3zMRKdme4voyPrgzQ1A+tEgiH5FKCNZqaWT
8S2XPKKNLHSfhcOPnXrW5bR/6MSSPWcf37HPQjaJVtAx6SgiUB34GoOyuvW++1nm7+4W9guOCfeO
XWXkKY/lb1y6t2p01Q45Mr8185FZs4MNe+2yMnsEk2edWpe5L1GLLXPXpQimfUo7f4PyDRBgEvC5
R4G/cQjWJEt0kECjhRXvSxxk+ypuszuQtNdLhLtj1QqnItTKiU8hOI9dNfV2TB3ne3yoCNOCz1MO
5JqnrnXlM153DER6fFYZyxMDkGxbBtHGzmTm+gkxHiF2Vgc2R05MWVyjLM/4fqoHf/Tcc+824xv+
VAvdogxOMyOkFcElGEmVHe37ln08XroBBE/RLfPXZm6+8IwibJtNyW5iVrNOxsTEZGs25qdoIR5T
man/BBKru7dtI+ThUObHPPK626r3jV1ugBIdSzP8iujMuZtDsek8NzpydIYHRtjma+YJ2J04U99G
0agKH4hVH/AdqpO3eAv1JANaNggIL6c5/RxbUlw5TTWebZIZsXraK9WbwHp77IQQw3FibdF2Lndu
kKZbzbzr8rJ+WrwKka07DsxGSrhUY+E0q1QATVk6Y1xT9cW3LP0JJGqV5Z/Y3NVsfKWDo5V958T3
p1W3nZUlEnZrgHzuEBFCXFkIdrThJO9dfoBdzZKa8fpkxxyNi/0qWZjxLESK9z6iR74R3iK+jYOF
VQOt8DbD2nBwu0a+4P2otxa8SLy+XbRLk7reAgfOz5k5Nc8I9Zsb5gntHfvO4BoFW7le4hJ6bqwY
7cl4PJNzwtID2tghX8bPyDeT69mO4xfMLuY5DAWKm7RzqQSKBX+nD2WqKqR57ugKemphx79zUk/t
A8tt332vXDedmwGwWvr7Fv4MRtUCDEIRdMF9hmTlJNKs+jIhT1rVqjBB2FTmMTajl7AtXeQ4wJrz
0vNWhjHLbcJu2l+Zwngl0sPcTnHV3KgymE+SsJZ8xdO/2cBkrDco3u10pUT/ZFjsMEFSRR1yGha8
gYF3uRuVC3UZCNwaUdIMsjGyoG+TGosElSxPEfG3QQZkOQ/7HUQiAUmJ824pn5oChcOy8tAT83TD
MA2eZmSW7yHnTv2IRx7ZBlH82Llzndz/Xd//O/W9nsf/JbjkNk6qn0v7f3zBj9Le/MNhpG6alkmu
Fvo6avh/Kvao6wkWY3rhMnT/mQeoUScO1iAoIS7/0KOUH+W9/wf6OpMhHVUnX049/ls5/1flvaC7
+GXoR+6S8C2H2hsDHovt32b+4WREI+B35ziCbAgJyFuyhziHdnnhaMrZ6V4CmS47bFqAfidFeEne
128QxdSTgwvmzYaE8UKx2b1EyrS2P3VKd9+Hjz93H78P/3l1jJOQAFGzwW/5fXQcDH4biimwj+lo
V+8OJO27hgfadekoJslNks/7oDbBoMGytv/FJJ2Nx2/XhkwibBhYYF0GTO5FUfnzPiSM4R+5Q9Ic
wyh8LZoQxQaeiOAmC9pKi8epirFAcFLI2fVOyg6SJ4Gi7rNayuXDGzqWz/Uyyyvc3N02c4d83+ft
kG0B8rv3Hvg3sPAsNwH6Fv01NTCuF7OGP90O4SpVBYApe+yK29iazXpNzrRYmz77NCYi9CzDgFdj
RcFlNCvZU1iOPFSx/GObqRApAbvwq5PXkUuM6HR4iMuuZPdsl8iQeulnu6gJgngdhDFyiMQ2X4y2
NbY+ldtA/gAhEQAgkBm4dXlubVYuRqx3dG0lxwNA8nCdGYtcpfRcdCWQAzDIhFDT8KDDv7DU/Fqm
fuGsjA4YrjOl0Oroi178iVD5VWLmjCJMESs8HY7PBlNmM7aY3N2rwEqQJlgTcFfXah70Yvze7JJE
bNKoMd9yMjbZgHlmC4RcBdtpkG2yG6XCvpDwUXpQoR+RltE0br5a0KY8wraJt1Rh03DEYwprhGaq
f1AJAHZ4vhPpHQkl/w6hT+gTlNIjXFw5LoqZLXBMeSpVizQkiiA2YFVnkYt4yeZtxcd0YEBkGRQ3
LDsnx3n10tnfxo5b3mVlq3Y8VCy2oA6jfrvtwY1FJuYfE/vcru0nKghkTnuEY9FHE1vjjkjFXdCP
44ZPanAk3K14WKx5lIzdhvRqSQkpgRXhvcdeXx8WDKAYxOv+MCctwUE9SzseC+QMuGskPwQSjWA3
99RV4kRdr64CX4TP5BCwd53iCa+S58TfMGSNt6ISysGr5BXf2A1kFdE1DXh8mmvKdYHwEx/C4kjy
gQlA3PDZ+xRHOHvOQ5YMDnUKFoDpE5kHiaqxZeO2XpMi0kR4B4grX/l1n32UKasM5odturdgYnwg
ICMOBmRDgXa9Lmv0H10DSvh9TPK8PgQlWwNymCEHL8MijzmEnPHVxZLF9sGxqvcFF+GAoXFQLZ+K
xiDiPRzSfNMGwCzWbg9ubNsPLQTxigyEGwAY5bwGl9KL7UD7nnyaZTXP2Ke0q9EIS3ZwFaGZ0aYd
4qj+rLM7UA1r0ifbM6dE+TJlELaRzvAo6MvrNp4SMoaR/bx3FQsrvaXiVlf0CSgVswfgNfowRNGE
2SIpb4nU8M7WUDXB2sCdEyJe4mcDvUCXHi4CA6nThXqbZHcvfeJiHyA5nlcPsXE5NJVaDkk11Ygv
nOptIpgHDagzIs6AISz9bYd0x1hBBx++mGk7mDeYFxzzHGCuG9a1VVfvyODgVqLEWnaXoxxUCtcJ
m5jFNNbnHM2Mfjzjv12eQQGBeFgTcrFk3V6FVpgT+WITn/XuDAPyiCsicU3+QVSXpq/mtDvUOhVQ
lvEVp2OewDIynPJ9mHt60LldulPVwlIBusArZqsPYmUa2HLDrmnrfUM29y2qWSgBbpXgj+rwLCMs
gddiX9AtQKQhHV2ALiiygbv4mvOiLsgX84J/KYwWGc50wcJYmhCD0g9YjI1zL2U164TDpuzgyaCg
AC3DxQEzA0YH5Ex1wc+ghgFFEzdQaSrNp4kvqBpfU2tC37Qxdyhrm01d9aWjopNqco8j+iBnLzT7
hoxJMDhGppE4PmI5rEIXVI6lqTm25ueIwcxumCWRwEQZWV7HmrRjIUzDbxQPzldnLF3WfFLEdEvZ
NrUqY1nnwlHXdp5WJ5BG8fVwQfr0DdIN1fi1s/U180de6D+IajyIMTCBiGblFFg0Kci+QIPEBSDk
XmBCSNkBC80XyFB5AQ6JC3yIc5xAjcixSXznwO8K2b38XTj+O4UjU0qXaup/N3084wVKyuT95+Lx
H1/0T7uHRfkBmRoKgZ7/sjr/UTzKP2Ac2PRyngMwBH3CP2fDASYRh6mwaVIz/c6842+T2CvICf7u
BPkPikdqxN8rJL699Dz+Sl6FCYyB//+TOsIfUZxVcyQOvj+XKBvHyieHD7XjUs4N4FIJkir8PJc+
kkjyV+InE5Pz2taKSUQkw1lWsJYDrafEYiXCLU5v/y7WestWKy/Z1SEuZ2x+ZM33SIoZ8zvmHO+m
rLM22RATHz2hiCufLQqgu7qYaItGy2g/nLBEMR7zxMBM4byzWtPraqtz3mXt6imKlun2bmV8y5Sn
njJZFeobA/XAS68SnMrnuPK2LZRcqon0ZAJs8/fuGJaPk7QBNK8iY7DPQ28JsbHiiihI22HyRy87
bsGOUDc1LVbzIgH5DPlCnUWreD5lsf85z0hdO3X96HNZ+EweBGb767QWw3rIXNxdrE2rbehPk7PD
aW6voGN+sYulPEU8dbANL/bGwWTx2qYdc0wR2hsDXCKmAzk98xGf9TCPGZQNZHpf1UV9FxKD5nGW
x/bRVKPxxpISVQ/BUE+x2eFwI20Cl+AyNt5z3SUA1TxXoa5Z2gWJk0pDFFNhoI0p3sIi6rZJJFok
w0EX39Kfvw+1rb0fOU8oO7L9azod8agmqa9yJrgWiNrFY5Ah8GFZiooqQvyH+rd2tMJdXuILtLS/
k5LHsdd3GAlkXeJD8J2RkZofB+gDjLZBqT2VQ3US4HTk+vKvuUh5X8PaZXTWDCV/bo4LvsaRc4a+
Uku6rWDBsOP0BR4YYF/J2hlcYrtGm+deHjP42UQKs4VfZTwuyx5PiRgMRv6tryVoeigIhdbRPpRh
TPaTVw3LXvUBsnUtfK4V+tS93fuMR1rVkYvBdpmfs8A6Y0Vko6xTe7lYbrgoDCXRBfXZgpidxSwv
YGJQFG29COAoTOMQy8yk7ULEW+HSdVi8UPQhnoAh51WudQ5HLaDv+tAEn1yPqCSiKu0/kMExzaLU
oNJU+q9lMoF4Jk9TlBuVQcDKyPRMS8ttDLXhSrn6h/eXnlECchOuYDvpdmppKGYuEn+lYgaYS0ej
50aDsbYN5MhkF1rmHdEQYHD1d3S9AYnLaOCaQO/IvdmMFteXZMvweWozxHXSdphG25M1Lvu2FfY7
a17kIAy8qpNrtvVbYwkm340DII+BpmPfXwwImWzi6ojMrO00TQwDR2Npm1IkIXXs54I5CFo598Xu
09l4vrxK8FJDdMhnaGlrVmq8WKd2ucsMpmznoIX6DAe5YwLWubosyjRA+lM/ZVW2q3L9lqKl0tck
nc3u3ENLP6FnqU5zW/H7YNZCnO9uGaKZkj2+XG6IoGiSvTflnFAe6+eDXZhi3mnN4J8LpDcXIrSh
7ylhwe+LHMMv9tUA4+PkiUIN67jOFMqYrJ82fWAth25xpwfGPupuTGecWNxpkhC2QfjcpyUFc2AH
9XXvD+uqdmh3HMtoxlVnoTAaCObFmtN23plONjylwRw882a68UZKTzyk8Qz+IW+7+g2jXBfu6BTU
p5G7eJ9OfrFbpLDW5hhpSW/ffU0x0DJM5aHznAe5+uS7BlwSq+XGttqp5YfhAly7pm3w0xVZJVdL
5aAA7ambJX7dErsvl2xcDipwvMMESutrU6e4lgSph3JrM3TgcOgyiivMskdZ6us7qzh8bsH6XLsD
Y1G+YTHdsvu3t1jgLRrQXk4gERkBMmqz66NUJEVVuR+jgOCJcV+KunwArKNzZDIqp5WXxRZsUE2q
n9r5m+0V8ips++SQjr74yB1vefYjco13CDnS66Z1k2+yUdMjOOf5iEYOK3yah+sqMZ4QrrXPOATJ
zG2yvgLoid9nFuzIUBzk10KRk5aT9Lsz/WImHM9cvmEagKou2befyHeiQh1B/NirYgnl2wxn49TT
CyNPRgp6HJY2uykYgkA8n0hNCxUL/3USLt61EzXn1sWejO88treL3zKYVXODY6tX/pmtxANeAqh4
yNtkS+7JCN0sZ5/U3C+2jI8EvO17PfxfkMwTfJsRPDiUhE4ZQ3hXji2nyeyRJ2/Uw4Moy1cZwaxd
90G3RPtxSOR1nZWm9RTWsnqmQ28/saS5i52xQRFLuThFnXgIhfA+lUBBV/mA7fO2Add0SJjfb5HF
m6+RNcGoC/3HhY3py9DN1r5STsXwf4Iow+ejpukbW7p5/NEHVQOZGWrrruuiChtjHTvb3IxNfFEL
GaowJsz7Lq5AMFrktuVpK1aEU7VQxugG6i2ThRLOdhhPJNypIl8LG54GQZvDwOKsyXM6PgEPZJTk
VvjK7B8xZfpvCdAD0K9g3W+H1B4wBhn1cSQbCiSbTD8rHu+nCZD2ubfMz1PrNzc1WwWAdJOqXTgi
YX/duUu6GVFMfZoDA46NSsV9Jtz+T/rx9vMcRFXzzoQ/H+9Bz4cIaKHWHyMyJnHztK8wQcP7+P+z
dybLcSPZtv0ipDl6YPgCiJbBniJFTWCkKKJxNI7G0X39XZFZdZ9SVZV1a16DNFNKJCMYANyPn7P3
2pmZ4DiX2LMCcz6Pg2lHsBs2zDu6k+Zodtt1A9NVy04XxO7Vj5KMuXO75jjx3cW6R1Y/vjIyTeK0
yry7UIUuKpIphfNRgx4Hpe+rG8ZapKgnrVXHmRbGPWd+N/YdPW35uBj5Od58UsTzfMv14ERuo74A
phEngqeeB7bELaJ0EJuFeDWB+BdT0Z+NxXW+TlMKrteXC4mhSW8iD8gyUrmd9NaGQXKt/Y6Z6ATc
zbegtgiTFpffqNk5TxnsuhH0V2RlDmepVNE0Z/MzsItyq4g8O1dT0Bys0nxJCofkhtKrNp3VOOTt
DDL25hLephq5Dyxm1RnNdXaKENhw6rRw4j228F1IyC3eFUvZ90HqeHi1uuGx6RzNRl+PDb9PNhDv
C3EHqyUzfOlulE6/eKI1r+rOyFHDz+jv68WlSVNVj3nR4OovKD92ZE/l8WyVRb9V4nISHzxGMsS/
ZXfVZXorbbE8CeRZV0tvX9psfOPopUyMXX/ENYOwKx6q8N5mZrhXhIfyv5ajruxqbTGbMOWOIJVO
WyKbGNlkU2OeNGf3+zwHadcl3pEuD+YLmS5fsLomxGRUEGJ09pXWTBIxaAkoKOYx/TKSGbrx+3lg
x+3tk6eq+TCLFO8hXFfG8x7XgR7NxBSyEuEaBb4GKbrIjN6wVw2SJHjyRh3UrdgoM0CarV+VezU5
wbMK+cVHNXePSdH4hHe0SbFlO5wOARbruIXatQmSZCM4tqJrJbligzfBidclpT/gMB/F2r3oK4R3
zQ4l8Gzv+J6Z0FpCMsA2uuNH0WrvE2zZtM2lRyBbFg7ldyRtuAy7MNmWl9JKVT2isRHSxkrEBeSk
qvC2udESs8HwMQp0oK8nZYKvwaoS0QVBeIHg/Aql6XhDv1TZX9jf5PVQl8yiooq0zrtiIEq2l27z
oKs59R7KEN9d5BqgUEZwvtAwJuddmpZId6FXw2IexSV11jMlfu/5MR3L+VzLvt8u+sJxLvogue8p
A67pLcN5rhc7/Qr+u4b+bAOCTiBCpxc09JpMhdpU8KJbqZezC3jkpq0zZG4hcIZYN64+ga8ermYU
6fvgdwC1O/RP2VSd4NJeqWCd4za0WijcDRGrrJb7cWi7kzm6yb5Lg2cKtQmcG1FwfufcF+OFgu2O
UhLnMFdpeeqzdTJ3ebiudJydC0GbjARo2pXlrQ9gpdX7LCto2yx55Ugfryo3NmoA9A7oAqTujOr7
cpELkJW73hrZ2qEhULmr34NBPSm91AgMuj/kBgAubOOYzN4eQqP/0KBLANCBQqH+Xa1g1+JtmEJF
BCyFHJjdVh+xP9BRWYtF0rQuMv8BGjP2uByjXNhNm07WyV1z8dCRnrfpECS7anpZLw47x+6C1L9L
LdXesfsdhz/ceD+d5P/J4OIXVSoDHzrXdogdH4Grgy70zwdjQJ+IVlLqWr/rnONkcxJ188x6Whd8
/yGMo3/j3XB/neMQHQXGwbUQkAlGye4vIntgoQsq/L451EhNzkNG6Q6FFV2CMaAXsBr9PSuF49yk
Y6DtY9fhtaEpCv2kui7cAi/o77J1D/pgd4vCFQ6C4WHA7RAAP48ZBlloNBSADhAhyrbK6z9gbNoh
B3pnWB8t7wJHYLjdHXKN13VQhfvWuOM0PPYMxfrdOpiY4aLaY/7+beU8QTB8MHNgSxOM7DkwUhTx
rBhPcGLw4QK4+uCWqT+Ddawf7TCloh/anq/HpaFeBW7j+QzPxjcua6dAoQui6n41et3vQnp89L5T
WAgLX9jRSVRYWbvM9OZtbwY48C9n4d9dvn990S/djj8J6BnxeQ6dGqTRONF+FdBLKuTE60WDV+Ry
XsYzyNlAm/AK/uCo/Emk91djsfDyQjjvKQMcnDq/3l1BxwmuLXmhMsPhTHOiqrZD3XJ9ePYufugL
eyPFzgFEi13233hifh3KhSQJQOSE1Olc1NcX6eHPTR9lLJial7nBz6GsJ28ihC/HOUD9WHYXkD+v
6g0+hwBjIu3y30zlTOalv3zIdF0ZqyE9v3hcfv3dp8I1EvKZmgMdZX46Znp0OL5soSsUPcdmeKH8
8qOzNFdDejEbiK7WHPzq1C8PqTObT/9tb/5f2pu0F+kG/uvu5v8r397fqj81N//4lr8Pxp3fABmy
OILGCS7cGm6jv/c2g98c1FIcTRH0/zHi/l+UjUtQnu8ibcVR5GF/xsTy98G4+M1i+QMc4HkXw1H4
HxkL/uFZdj00gLwL+m0Yv35VvRL0w3HPdowDoZlMOIjpWg86dPo/7p5/+ST/w7LNy6BHvWBvbUFH
9pd9YjX7jvnaaHD8p9Mkm2qJbS2C2wosZPVvHp1/2JNYM0zTthE0kKDyuz3j5+eWa1H0IQCbw2I2
4a3wuvHa49R4clbiRpVXUV7+dMH/ySZIZ+XXh/XiQwNfDZMoIB1VXB7mn/rDs+zd1vS75IBVFbJ2
0jbDuek0J7vGoE8ZBeHFQRV4toUDPR3pHhDOuuy9ZiKfunVTHbkjCIONnjFWKRb2Q8gCw2Ap7MR7
PefduUXLs2+TNNxPVBj7ylss+NJzDZbSrO7ptob70uiGL+bg1adw7NTOSKr8JlmGHOVV4daxndbZ
fmlFdcSutWzboa/uLcNZf7CRrM+ZdLpnX6XXQi/5dvLLmtNpyTgQ5te147A+RVlh63ur19Xnaq/N
LXbA4oslGHGhFit3bkvmOXSGMaKCnw6iAbDarq21DxAWbrp2mbZMwhmlDXZPa2hobjriyqCnS/uN
bAzjUJI0B0MNYECLGZ96aw4TbK2QBb73LPxnb61mQuhWUuhFO+Hb7PBMi96Csg65Y5LxnMGhpfRf
KPj614vYYunPWa1A/qMlrqMp4T6PRNaALxN2Vb/rzlevBZnRL1BhrIcwFSgFYL+FH1AlyJYyQ/i4
1IFLQzRBkc+7bgxAE4rAzt4lhjncI3ggbznrBirynLQ5+3rSV4uup2eyn8jIS/IutqySe69YU7RR
NP9uc5uzwZyLKJnpYmdtyEkXzORr5TfjruGoju3fI/lwbrzqo6uqbI/Y4PvCJhSnoK+u0jDQEKdW
N6s4Ijffszopr1uAPS8oaYx7ukzrGewT+l3CBeXRQ9hpXLrfCSTVxnh0AMsdSZhzDuNU91t7yeVZ
FKn+SHtvoMK/ZBusKUxZOlE56SV8pvQZvO/tUEYTiKqb+tLKplv7IRgSbjzpMHofCAqT6ZewJzu5
JVR2byiYFqtRzVE/T2CmLATaYQKZ2FfDFV0mTkLzkC6RJ4LiDZxXwhf73+xE23FGUO529r32IZlK
6+xl/Z07TxND9sB3uLV5embXGq9t6VhYqscfc+UbO7czhmtp1ev7gL4ZsLFy3xW0lVu0o1Ys12F4
aN3BoPUdPBAqkW+1u341dGffWGtmbelL9DeGv0LQCxn013WoCS8Ixx3Al3uoPy++nTTWIZfBNHJ8
REu0fK+9HEhzAk+1gZ8jZ7K7lkAxfVz7ghNXWklAr5ZeZLSULVHrAeXefCxDkS5VlCHzEJvEMNL1
WfYTvb/NbOl+ApAEZj/W+AGLJ+dvajeGxcE4PfkESpAH2fspfQP0qAz1ZQ6jG6LPJcS3JjlvXD3/
62w4abDzF2m5xyqYeuLikHUGu55D6iXYpBq8XSqnNX0YpctX2iof0xuvRReABhwd+V3qGSlCU+W1
fXYV4spv8k2fTO6rpbILiFnU9D22E80s67nQk+Hu2ksP9MO/QJ82GWW5cSInL9XdI96ouiK7Mezl
q+Eq+RiOVb7vxOWU31S+exgF1GEfDTLwZttKOIThpDq580iyMFrvCYYsDvy9O9j2abISgoXn2T1Y
lSH8zSyXfImBnjF1yBq6q8Bg+Gs/8ZLHZdET58H6oneBlboDBGIfm3LmdbVTw53QANVUL+pTPoN1
GSoNSQT1U8LDHtC+bh2H2s4ffQLsaZITjJMziFLhQFKDCOaNwQyGK5CE3+aOP7VoWx/XXuADcGtD
q3gcp+p+th31A793cOaN5OkOT1NzpQiJWWPtEYe3xeDVHANRhrelm3tvJc12cuPL0dwlvV/dG5P0
Je1OBmORAVQ148MYqk8r6MpnWwzzXSkLb42DtWoeaYZRKPaUEYBmCHnUPLdl/N8q8P9SBdpY4tn0
/3UZ+PRj/rOd9G/f8bcqMLR/cwUC5NC8IPt926EO+1sViLvpNzZ+GhPMvbEdXWqj/w80dGD7Wz5z
WlZk66cq0HJ/C2ym35xNROBf6P//kTySreDPJYxJ3hznLAIKGKhzOP09XO2nEkYMhjG2DbrgCT3X
y2jQgcTE8D2g5XezYpneZgaRQnPVyAd/Cq4xqyNWGov2UbGpAJzoT3rxAHAHFw14o43jkhBpTtBT
kd1hyjDetA/BP/Qa0R6cgFioDVrItL+roZ7Y947DWkoMWl2aPoT/LrBuQuq15ksPgUYX5KOtjb0n
vFep60B1AIYiAZ1uZt8Jx6FifJzIgkysNSX3aqOmrmu/lAGIJAzudGzME7GknrVpLXi6Wz8TTr/L
SsdSp8FBhgyih+446/GMtQsyWFXgHfKbxXp26NxhK1kbkypucBjM79EvL+5R543LrsX64xdPLF6G
HuG0yLFl/3KbN07EwUfqFcwFIeQBIdh21B0j9QyEEvGI9JDtfOAt9Hs5N9YVxwBQq9oLMRQUDAuj
aUBdtRvR0Y3btUFyF4OfPVQpp1xqxAFYfW0Ph8KYg+2Ehfl1GV3gwjb0hbzPH1MEZlwsXVzT/24O
JAE/Fw1zpGKYKGuqkHTpKWWc3dJ4e8nnHMPEMuZHP5ivG6e7yiatX/oUXr8u+zub7iRe/THkuJl6
34c5oe+kp1fYOD2ErzCSs31MZ/k8jwRdL6SonoLAeU8JMt3aidSP+E5B81IN7GkWwfNiLkOHftr3
fubvAipgnHkP45o/e6X1CTl0uFr7BqeKTG8wvfhRpYfXpupPRLXUBzkgSgNaQD5PZW36RXlXSgkT
UNV6l6UVIx9LPiumnDGtuWbLCPSHl9fedeWtyd0UNt4GSa+BDYnOfE8OtKRhuXdGhzVzxcBU2B4r
93iJLoK64YCdPcNq7q6DYbK2Pv2Qo9/k+a6eV3ejDZjha98G77m2xn01uvk7GOn5NHfLslWtazyk
imFYXaQ/UAs2t6zdj+6Qg1qvlnIPvwpRfK7yQy0vEM6cbRzFHh6Q2tW7gebLkXUh23WdFe7SymVK
kRnhfvSmH40LJYhdtokT1o6NTDUD4WTO3xssgdHoMtSDwcHsVlQ9JhkmFn0NrN8lFmvjCtDecE4Y
A1vzk+nWguAe+QwT8kg284SPRLUbSqUXd6FktKlrTlnroulTTv5pa7f7plc/Kkxc05J4Q3T+LVnV
ehHyTMKyvvK8gSdeMzyKwWcZnwTWkT48Am51yUemgI67YlwBXVeEFVhS6AeSuyb/sXSkuiM2vqo3
bdLllyxcj1S2PNgmGCL7yCx1geIf/8MgTMZ2zCasU63TDjWEPfBq3FggSJJp+K7LlplyMo53pEeZ
0ThyW6ThWFJDzvPy0YLDBoDlO8sJiR4wqAEXPfNDbq05MhZPzFHLu70IjKfh02zbKd+kU6J23qx1
9rlwvORZm8IWIYJo1XRjBW7/2uM7whadIRMh1KESV1kdVnvCrVSUtQYTHqvhN5PT0V8Kbw8DkVVi
hlfeiNTYuvaokYOsnC5Ua2/RspR7kvVyJmTr1xnh/bOfq/mmLIw3HqkXa83Fpi5lQz7gcBqM1rkp
hCVjJCPFVW3kH0kfdHFuqfy56grm8oi482vc5IyPqHPseCWr/a6tki9taclgA/AoPCunbE5mOOzA
3Y5npqLqgTaE8Sid3n+zKjePUxm2F98UFaBOMx7jabasbQJTcLeUi7j2kqXZDsnQx+kwDDclA8wt
PwdBtiEWLJ88tSgIPShhKKES9BBb2nuEkpcjGceoWfOlZ4wuMqrqYb3sJSusJ8Yo95O9vKKJcQ/O
WIXfO6u/97GITJteotO2g+GrtxQVgmthbC17PDqlGVDf0SPAe6aGz6RxcBkZg8HZzM04X2kzrsUK
hbOZOWSnQbpLCGLaQIe/yadA3q6GGK+XHFB1vWg/zmsobnNf8Gj5loZybpG7HjrzRkxWEGFcIsjA
7PaLkXaswcN1qFm1VpsU69AKuROBgR0HiR3Jmzr3khH3oIMV2BRqnG3j4PfkdwsP7TzvjaUFJ0gm
SYReGYuvFzJdUIwjBWLgSJuGEWNaAk5WNTBcw8Dqn8K8CGOU7ktMPFoY90N7DA3GVp2hPufW/1Ll
frNdadRzWFYwYBdmXobjkNRdz8QxM+45GbL9AN9zXQ6JvjIZNJJJAEEHWHx9a1GZnFG6N9taLMVu
ygdxXF3XOxh0rzatYlIx1jVTpxTzMXKfBV8uJyELwcSt23rfVkz/WCdBImRy+GY1Ul65ihmZiZBu
g5hr2ailMM/cA/2+zx0O4FJ+IjcNd7Nav9HZRKO8hqxlxeIm10kDpQmNAUs/1M53orGAKpRDd5dI
K4my0exJ4ghGNndLYYJM0bq6nwwEfzhDXu5Kl4JhnJ2XiqNOVMm+fS4DftTaOaCXGep/dtqxGF4V
MnZYRBkjTtkd5OXiPrQadRSBtZ5HOfAx+PKbrhIRs5g2rNr5+BJAz4mcwX5kYllHYwrpjGMb67qX
l++I8S0MA0tz1E7l7YrRX6I6NGrOZGt1tkxr2g7L6kSjvbz3GYegEcDHZkIStpmAFW5F2AbPvbDW
O2n3pF9cbLEeeeg0jPjAFG9/HGTxymMvh+thqoOn1nf5Xoayj9gsjl45T5FRhum9JiThDo568UpW
/SM9xol5V3rjWE1/sNEuEoSdFWqL0pYPOssz5wtJf8SxwJNAVhtsnTXxLPxmPrN55ntLvLb4M3Ko
mwQ8NhYpEnPtxrRM5MZSZnM7Etd0EOvsH/zZDb5Nsoe1L4AHqmS4XYVtFFti+cZDoQb71q28kdCk
Yq5ZWRUTXDdb0I6MITZr1+WOENVDG4TuA3y0XkSsmgYlhqWID3X68rPv7AB/YV8w7V19Qd9pQc6/
J8XH5ZGpkcwfuj5ckSDiwomX1H5U+XIR44kzAR3F154grvc6bU/lBIIuLlBWRm1qfxBv4T5y3Le+
m2mBSGgFK8QpMdfzUQFwaje5zApNW2KZv4syKGPV6P5xnTosNSye14CYyz3YxDvaKlcJom4/HtkO
5oNprAW3szf6H0nq0xWwev82HNz8xVWdc23q3CXccCq3bm4r2JZqRV7JPHrbDHbzQHxQl0cgRfob
GNA0XERCZBfGCQ0KsAuGKmYuudzW8Dj2qdkVhP5Mw45GtLVVvC/co56xZyqWVPvWL/MXVjP5whan
v5bTLB5x9ycHAS7vKNyJijdpvVNbj6iBcqPnlLx4U/mcWrSMr0a4H5twzYCMgmZuED4g8SaSLzwh
BhyjrKITtZmdWsXemIrtKvrufljn4UUEq/5gZDkegr4Jr8gVHG7Jiui+NLaLtNTvEf7FduvFsrro
KKmu1mc0DRXzWdftpyd6NFbI9N/RQG5CZUOoKtUybvOC5+GKvjwTowAR3ZcpIQn6awoleI3HYGZn
DbQT8iB2gF8gW6FPdKTj4ZuVGQFDE0hJMJaPJQJfHLBQy69L+rCvwAHqHeyEyqHrMJdH0jdEjGmF
5C8HIniAGJZmkUjm5B7LKkHvFcsrMQePU0Vt3EM8fa8rhuBG5hc7b1jTq66mJC3rsR2ATIzVk5lN
NACEb+2RrMlz0TDbXYg2iqHEl5Ey1hLRX6fc3WTW033puF0Xuys5GsWYS1Dvpj5X9ao3jlXUB+3P
6R1qkGR5CPyia27hvsyEMGJhaz2J9MGzKBYQH11wuxtNdIvqPyg38wDFiPTbyXkEXulJaMF6aQLw
PIcizKoQQjnt/KtypqHq9YW5hRtUd7HdZ6yjc1DOlE6efRgyz325ZOrqeJ1S2M2d5Fl8Z0iQxAJD
cXrOxxGqC7dwV2zxCEE0svRI9ChwVlafoWtQBxnqoPvQfJhb0LIVRpj96iL5GweyWdqpU8eOezLW
g52fGcfmUWJp/7PqGue7IEBnZfiOL2k/V+qpl/QgX020UlGF/QX+KCq6oEfGGHt9EPyA0ZsePF1R
gpsDmapt3vnPazGJbe6xOm9DGOs7pIjrm6CwvpowxJOHVd40PnEsDT/2tELLv1cM7L5ms0NYJsK+
00oWTmRVjordzMR2ZWaVvU1lD3CIzJ5ItBILisT11nVFc+M4LZAD3uOXnipyO8xziMrcLBAVmJfi
vKU5anXDVpf+0VA12SIc3B+GNA93nRTWm+vMzgE+sNokkpWphIEO463J9nmKMq5rCBWwc/JMNrLP
pndkHuO+tJxbe87CD1F3t5ec2U03CGJSLGs5tCBgKaV0ekZpQNcLgMq05b5pd4hh3G274EcEWoT/
3CxyWoJJRYuyZBtPZkN+66npNxfE8MHIEzummzWhZvLqYIO7so8Q6y4YdGx71yQOHt/QN24He11I
YMkOepbl9QyVENtGbRPmi5rykm+V/VDKc66TJM9ZaFvymBpMbBJ+0awRbyzMiqO1Q1eNNndk05mW
+2wQ4Q3MI2wnNSRRSQt8CwGUBZM48lMuzLsgIPeZZFI4Rij333q/LuK6If6Xwq4NbqTRdmDgwLmY
JflURRnar79zAHDWMaxnpFS9Gqp/bW0fBgW4AIf0dQHSfPwgAK4n0ESsx4XECD4/TaA3kV56MxOD
EC3Spvvgp/gs1/IN/0O2HblaG6uev0Kvv8rSIF7WFnNZ+ZW28uV+06LZ6oGMhc1s21sPANmmzMPk
VOTo/mU/J8hphIegbzGh5tb0pbcdknPNULg9NxAluFt6f28KSYpSh/Oc9Bh5R/9BiFg7sw62I15T
8mSotwsBbKO9tH9mRiJHNDlMB+gyH9IiED+mmiNaMRTjoXIGHU9Gizhv8OkIqO77kM3DySfYiIGJ
hKDc0I/MFnUM6CqzARvyhPlvhJySpaC423fOa5RihLdh61mL6lhrNcooHfvlZRzwjdHvubYBST5T
Sj2hdqI32w3+VebZYHPmlcKxybCYri0WM210cT3qb6HZXk/mQp5qYT3XBkseBltnh5A+iCY4ay/Z
bFYbXP91jBpgBPqQuE9rgyzOXaV1VS/ZOTdqZB5+f0Dq9th55qfNSrqbSI7H0K6wCTbWKyiD8miP
tfNBJncXi7Sz8aFVzzOO6E+lKmPdpXXgDUw/JorvWdFoX73qIVgG5kn0rc14UEHybRRaMlsZR1Bo
4TI9wN1eUeEiKaPtNEzTzu2dJaf4r0zOOLO7l9oOH2oWrGGjbAIT+fUSH21SRwOeJ6HaekJ2Jwu5
1rTmGEaXNIm5VMq/loWrbkfPobA2JVEP1ipzcwNNuwSyHJRmv9UiUzcW4fVH/sA/yTr4tFLrwSka
Fg9ozycsyfK0uGyuOEy/J1IBDpKGhFvqaYd4YcCGbjmf1pwWtiHM544tCcsX2YDauvQCVZ1GS6jp
15veeHkmqPJy091bLpVw2lssCd7cjdOhaPTBH9tvabCeZm74CHiJOMrUuE7CnlqnJCm7aP2TMsdh
B6HS3/rSK0/Kpf3XIpuJUKa1EZWpFSVOe+7S8Z5skA9B9F2sk8Xdomm+bx1VxzRm/GPtMNfxjSHb
c3ahgUgw0e1kOS85cG+CpwwVT6ioo7S0630mVAohmdzwGepn3Lm6P9ZDKuhcIKAWEgzzlIT32kDF
UiRTHmXN8k2mJp2zYbF3Pv6eTTHY7wkmkMcpcC9Cz2XqokI30w+398dH1j7yDz0XE6ho9alraUYJ
s0B+ahCK0QUGfZY8t7adkPKANu/aGco+Slbb0bGVT6HGeGFW/qYQmTxheI3McG2gfi/qrTeb5tXF
gV/F+OPW79LKwBWZizTeGD52t74ojUPBhkfyme/PIJiL7uwzd4sQLhQEO+fpqWPYtLWrZXmnzuLR
SlX1lhdmcNvgjbleh0x/N3LvM+3MBSx+ZvSnljb0/To7qDZzn+GgysUElcjVdxbS2PWmm4OGuBq/
avZ0QSv4UQO0iXUNvR0EPmDZnsznWFk5ltV8JUMxV1bGeSExbkilc8fIZTM45Mn4tKTuFyoE95HB
eYMTfBkOPAfL1ut6k8NV8DwFAOcwc1uPKdkSUZ/Zt4HZJ2/VTIIFdPAgAjwLcKnkkG5cTRZFzRk8
Sb9ph5H0dCcc5l3qEV4JC9DTwPhZfxAFCVXs02SaL02iEjY4vTBqmsozmUSteNbJqlUQt72me+6U
0161bRCQy9L4ocDhSo9vIRgkWlgXXr1mDu2biRCtp5Ef4MVBq9cXLWFg8BgnNI1oUIM4qZf+2tZK
nxl/d8QvqGnYT22dn1elFFkTNHhQveqUimlBnmxaxGWyzV8qIVaZV5jV/jenyxirS10MB8a3zaY1
5paiNcBOgxMMgS4irfnR1Wqg+SSkgs68iIArYeCgsHpo3lla4DxPk3SO6aktD4scZxldKIjbFag8
uRI9B2+S2Ii8n0XFkMxWnxPl9ZYRwf1iUNavvSdOSnpoo5We9oQ0tPdzOlovRUEFjkmXBXvtXPOu
bxu45GU7Bg+927GfspY1d+VqjC8G6t2TnbX0ZS6BSNfdYgwvUhniRlTTsrdUgLtCj71937sBQkoI
SEitzSS8IsfNegfGK09DH4yPlmXTDGUwy1Pa1Cyrm8oNasxayJ7j3O0hXIHFZMfSsG7wc3VhWtzQ
4R/YT8LOLq8KMhPd3eBNLle6Qr8+kJtGYk9/hx4AvQ0AE2tr04Z6IoE8PaH7lhHZsstnqSrzNTF7
CrXVA65Cp6O7ycKQwM60yNsX7blIiA123bRx2My4pWIOOzlehL7YK2MKYIV31VWXzEAcJzFsFYiY
s8L8QDaeb4pzszbTFwz7zO4xnVcx4AMnQkWesJwMBFDKVt2QIRIcqsxMt/24qj2jZCfCk8hdYnTT
cB2Ulf2V7i1BDTi3nwT13blr2mmHONw+0M706dIYhK5kxYgGJgW0zywjQuVYXesh/G6MJtwss0oO
XkZanbGs5nU48mhg4c+2ecu8NjODu3r25uO0uOPJY0SP5oCxJqYobO5UjBH95g4Rb6ivcUjLM4zr
dyLXze2YEHNbBMsb4/Ysshw8W2Sv01Y0E9RHbbc8G7mNR6gzsy2cUntrcKPvs1H10NIX60gYDz2b
RtaLRaON7Ex7NmPPZLw8uA21rFhRnpQOEXxDth6WbvZAE5i9vsPERh/YJGMorhEqlA+zm8Fsy9hs
ChcrFv2sUZ4Nv40nl/ENPVbE90uT7UwZrGTarzeuXPl7gYLanpfbCdryxhrlMwxQjCss1uCktrlj
rzGdkrewRogYpgw8pilLY4JURFz7RrOzTOkcJgfMZlo8rAG+9AY/bRRqgaEuXW/tLMf+VLQvyIeL
OwxwMPOsA4XVsB9XZ/xmzIxBLNv4agvIEWKlQr4E3+wVDpTNHOi3Chzp/aSBmzZWuWxEE7C1Y08i
hKQ0bpENL1EirOzYYq05O6Px4Ri+vm6sutt0rP+bnDEYjZ7Q+QooQqNLwAui1Hzsyva/3uw/0Jv/
DoMsLkTifz21RrzYy1+0i5fv+NvUmnk0fB6LRwZwmUDdzWj6j6k1295vNH5NZtousN7QC/93aO2b
v9lsBALPNsBq92dkp8s/MQbnX23bd1Ac/kfIzgtS6CeJ7OXtmHhSEboCWXZQXf0i0A38cakqLZwf
mVhV8YkEKrEFTwGOwSEeBjAhz0WJDXfXLzYJGn2/uO73OSlVfWac2xBtogwHo6iEA8ljWYeJSDJO
pmC6vnSiMgp0RI7yVqImoPGPBt3ZsXXGyC71wgwlL3Rv3cKoUT6nU8B805ds0OjDSzRlLNnOEuYW
2n0t3GAPyTNvEXWhAAu7iP4aRMtdPRaXljwni4R646cL+U9EiSaX7U+fToho+VKe85/LuP/XT4cG
jNkM/er+UP1ElDOHQj8r5QbpFYq+MMW/aESzCf/ks/W6fHlyfMawHe4kZHEdhQrxGF/++i1Z//CW
fD8EA+Vg5MecH/4DiB47ZtX0XfqBVtyV1wwUU3laHd32wP8ML5/kBspvZhYwaFSgyWybFe6JQoA9
emvoZbbI+zRJHSc0aL3ItmuSrvSWyplLsR2YGSFk7LzEmLfeKlvvZiUIhi+rELRiVmJr1Mws/vqX
+rOA1vEFHzJ5kAh1XbQdPAtchp90E0km55ww5fqHmBgdPrp4DJuHChj+evfXL8QT9fP15IXANIEi
R6sa8OEFlw/3pxfiNNeGK1mBH0QQWKa9VWUiHbGxBE/4bPuFcwu8w7Uz+rJuSeS7IkZ2fEAgRgzD
X7+TP6tdL78ypg+LVR/rBxOoC/3h53diYssT4Vx4HyNTRu9/2DuzHjuRbk3/lVbf8zUQEIDU3VLv
MefBTqfTvkHptM0MAQTjr+8nnK6vytun0+fct1RSKZ3DhiCIWLHWu573xqeAowkmK4vC4QUyQtJz
fxjkXyW95hNZTDwHoC2rEarek0Em1C8Lemrcr7OTUCT65qIQTTntK7hJmKe15rbLReLFsn/7Vn97
umAkQtYwNNp2wPCfDLrlJFbQlIF4KYe2awgbFgUemGo2zkXTH27yREVs7pJGGhcZMO0trKj2yYfl
TeMUlJCrrz1pXbCpJHXqD6WrWTi2Gsxwom7naI3t6qrJulrae39Mi/Ux7wOlxKbCI47cD8w8uuzy
XCJCoiBmkJXFmHThcjZMnld1Z//VAWLiS/MfRW52ihNht8AEtYvyon+ZbShmK6msMhzx8LKw4P3D
+Pw2CYCU+RGeLcwE25GnCxoeqwgWXLt+wT+544Y7Kyry76OzWP5Tg08YQVmMRET/0Wrk90kQcYNI
nG3H9VzndNmKLceeVedbX1bfctx1C6okw2wkCFXa2dC1OPuUnLy9Inhe0pKuf6LLrovUtrJmd3zI
KipB9SYNwTN+AfdsDIFq6S6X+Ld5fbh7+4EwPU8WCi4Q2wIzW6n/As8+mUZ+MmH3MXTNlzTMXF5F
YmC93vWkUng+64L8dDxG4CfkjSXijEnd157HZlBL8vBkbwsvWV54llX+nS4fRobtzyuIu0cHz7Lv
rwuwFytWF38eEvnUA0mKYXFVdPlrzDB1z9OpaeFlG66hBvNEgNmbJdri3MQHustchvdxqvT8aV1M
CLEhg0fxEi4f6Oh2g/uhbPOD67WcQDYtICqj3Pfy6pucBodElSAjuN7xFkb+U52h+3jsOFlwjY7K
I7rzHPCrT0TwKudoSevs+rhqEYwPY9fK8V2f8y/TBiQnL/ImTTlkNwBOZqxDNxVhcbFsc6EsFhVk
1FhrkqjH6z45LDBma38D9tnlJ6VDThtesgz6SoIonVN9r0lbsJktLdkgve3p1kyWfZ5EfLRFLoYf
RzZvPs1KUC7dCNxI209tmIH+j72xza5Lrw6X4+T0c32JbGQZLoZ5mJlLc0gz0LKD5uosl7S/p2yW
dqzNntmGMeBlzuyt7jmxUGYjE/TzBvyc08m0ASUXGa4ZSRIG1Ldrpl8/J2bBLKvAtqp928eS/2FQ
slT5tlekev76G61qLaRcWUxr35Yp15DZEOnqMwaDyEhr080OH/YC3hj3hO2PGVUozxMj54dq4Aem
SZN9onFqoEXRSXHaw53BCojaFhVLhkUtQcvtsd6a6dLgsp5/F0VTM2kAZOfVO7R8TRAcKBaY6aIg
JfNO4UobMWsSFwXTshWgHfkttAZxcNCJLkJxYXlzBha3mpGvbZsZp3ZaJFmDnfh9WNqSMQFMHpbT
OTKTkSMixCwTu+XOLPgeRmOluYk8UnK+bkU81skeuzTz3AN3ZBXYdytFaAqybmzmbydaj68QT7di
vIh62szzXbM0Hq/CkAtwWzx5HbCF0NmtuSTkLeaDpiE310KLMu1AIEeorr8sYYs2cCdWiSHTSGON
oY5UWWjitniE5nDTe9TCn+gt5YttJJaAy8o9YIIleLyKERxmIGRo6zmS8pdKQkCsnTSpt+BAicBM
URNajw8qxCjvoXWoypCkzjVrA6HjSpThTRnv+dItq1k8Uo6vz3krOvNKe/SoNLvO9kD0QuYibqzJ
STlifAgQczIKJLRUj9HlbPd5dT2WHl07+7aDZESFhljMzGpSl53eqSJaHf+MyiGMlF1uP0RY80Tj
DjpoYFamtIQHe5A2On9kH0ocdIGlNlYaKZCZXYLB0XrnL8vM9A97dGOU6qiaY2BI20lDUden4Rf4
GUpzwM8yzkV22zhpRlWBWN084TobF0SEiC760cLS1i6zZTN3LQif7Vz2vTVdFgiyucbY6nk2rQe7
HeBS79TcTB3nS9K8h5QSe/VNQyUbgJPEHJfKPQsxy81e0/q5tKQ+UPqQeyJuhwqJi51Oz2KRD36S
YCbNMitfkN5YwKRZbBfuOcpniDfppkvxDqUI18BwD270TDsQkwfpj5mJ5NpajByX2MxLOHk9cygW
GWTLS7I8K99r3XHonJvVFyyVfVszSruq4HnUm9m2nKG96SdAlDk8dlxWxL52PJe9oFmqib8VtbZZ
BQcGn5lrZ0g3xoOtFXl/Yy7e8j0NwJR1qbBH06VDxzgTKYU7wPKkvFkyfhRUWR1GRpF3gfxjz4Qa
206gieHpt4t/GS4JMz0s+5ULT2fYU3LrOdhK08xEEoe9flEBu3wVkxrs96FXmk1W66FlOs4SGz2L
TbmjIkEjRmp5t7O9dPiBsURhwqtaXXNLYdM13QbtqIlWTMZqealCTGivf55DWPXN4ExNK5roSB01
bLG5SvOJzu0hX1cKqyE6210bT3VMkgZZxPsYs8TlkrJdyWo/LlPAFQc52Tkaeqo04MXOh5Vwmjrg
YEbw57Sussl8b/EawcRdSYdw5cC6zHLfY222PjrQuBljEXSm2ZuoN7F5Py2szzTJ2NgPSGOnDrQL
N2PZ3fVR0Wl8ElZnkZ+teiq793Y1lw+R60aknbsOU5YLWVNXO8hmHNQL1s+tddklFaUEKreBwBBe
Ze1nuoXkeijgXJZfPdhTHbQtCgLP0+qU0+0akWPaUI7V9DIIf1IU0fM68rH38QRArgNQL9CEOI7F
8MFlZVfOlSjZVuF9aercLc+oY5Gfw3bN2YXHzkNvSwncRNZrNy3lxguW0o02qrMW/YkW2cF7L0u9
eAA3W68w+t3SXeIGz3ju3zgBxYlGEMtOVsLvKqd13UVZudrdIXZXmjloFCFXLnVxPdm2ow5jFCR0
4RGgrQ8JycaGjU9qqpR0jYQb4WnX2S7ILpFayUT30c5qXKM5B6MAJxObzbPAFXrXNva0XsZRbdtH
Z3JS9wCNxamRcgTlSq0nFr51p2h39D6AyaW8f7RVsKh2HzX2PD/MekYtaPW6tt7B6u/XR10zq9F3
SNl9WIMxQWNZahmAkKRAkqwoDsdAyV00r2VxjDONSflK/hd9awSgyE2pif4QJDtVHtZfU7CY47wj
mb60tPn5YqAMHKgm2Lii97V91HHd+pC7C9uHShtXViFvIiewigKZsSKsTb+lgA402q4G/0232Tk+
OjW5l0ILjAg6l5vJ735G3/YCl8N5h1lAA5NqQhTHtqQqUSn/A+lbpbydiqcuxpjdxtu+AE0a+ERj
MdB0dejmxcSatQXxjQYhMY9mW4lYSHi529CEjx0bOK8D/lRmhat820SYmQWkPj7kuNMn6A5Fr6bw
EoqpRUiKLwpawWta5XJ2GV37ibseF4zkdXwY/MbEKbIvzMkhQHXP1S4ITGmlHNoqk0/AnmouxVFW
AJc+sTS5BmqcPsuk3/dE9mFBT4579FyfKHiyid2sLXVbxVqWh5nZNHCPicnMi6r37f3o1HIVZ5Hn
loREtcs52zrHGNbmRolLoHKhZKo6syBWpcsePdG6S2iCZFMzQKoOzM4ZttPMlXZJGvDZIDODZn0/
ergPltsmjmb+mJ03oNU2PfQhrr+PcrNOFl5Q8iNu7kRcUR2r3umegYqYeDUCubZCFxwwsZ0oGzU4
pOZBfQV3bWRbpOvCxFK1CkzIApLEjJFuaqmd74PVL0W0A402DhhGOjV5A+rcdEqQy7Y7n+FnDV9M
iPQj3SP7yuxSP3cwz2kYR5xKTcZCRpO5ekfEFgOpIK5GzXHJEHt9LwfwGhPLTG6uYOgtRJFnf43E
2vIKbQYlViLSoAYz/NDQ44ZGqwCJG4JkpHjFkGU2ccA7v5pj/6nsHHJPr4+RDdNxHjn+DfohbOOZ
OxZ57fCMhp72L1oeE8zs07t1ym3syMYi8PPiLMVNsZrOPcLR8WFFhs9dOasyyaeuA6KXniu7NkGF
rWmwnTaTu5gzcShbJktFvs6Zt9lkd4HeUW8mSsGmwETzY6O6zj+jrtyP4R0FVLfJrmQc2FwPIiTz
HgjR2dwqZsgEWzh3mVekrYBB36w10BBwcmDECdQwsyc8bOkuxRAthvDtHls3wNkdGOCP3TUdx4RN
k1ozgepWCEUUKAXYhbNRSzMfY+h6RNY2I5B/B9RV8wX/bn6aqKRb76YyDNguHfSP7GFpiiaDhKqk
9ZlgXihzta+vR6GphTyUw9TwULueha+6ErMYk89jOCV0PPu0zwS81S1zodxmyJR5zzyUuTzwsnaj
+hrT7QSbgKTsQ4f6nq4wutuVU7PwbAdrrPisGinv+GAbaCB5EZye8l0EK218lwRR1j2PHawvmiEK
apgsLsvkiStvcnRRoy91mWeV7ZpDYK58Tmy2Q2cMr5EXEV5y8OQ568VfcUKYkEZd0rW/zONxdkVb
PI+pMzMo8Wvk0yf2SKzRN2HH3WYzrSzw0l5PxOFaRwQGc5LYnL5Qmwq+SjizdHvaiKz5hVYAells
C4+nrUhVynFkTLukx6RFKjE8IBQSwAqtCXfgO1ojzaE7kJSYSYnMtE5RhgIFyD8mCoz5Q9zHCU9N
VyR0m90cWmuE6x09IsQokd/QfkoQwhqwOi1n3vM2UHgDm/MD00n6fDypvXg1S6ViTZZnKvBn+lBr
FPhENE7o0Aq7FOjPX15fvXosTWhVWpVRLy8t1nIYQo8jPEf4XJNJVVmxWMyUpCVuqm9tICd1y4AA
vKYrLLI0Azk5gXnFOS0n6lrSZUzwukw59tbI1od7OQdrfx5ie1+iHHU5U7CxoWpPOARqNDAHSXME
fybydMdalbe1iUTd2mUVh6n549Q4FwnWhudtPuJIfU3AP8htT5LMLfeUKs0p8PVgUcbU0MkBrEjJ
0AO3cqHNUocrJ15vDHMmOockGtG3U1rXPNLMGcylD/XMTrjHPyfWeo9jiFdcB4rkCD+IamG9gyxn
FizNY7Qoihd9ltUbaWX9SmUgpZnlWTSocaP98rpyYPRlAl0Q7mZWvp01+g9yRrSY0eZBQQf/htM8
J55QMOujcvoyx9qcM41iOfV3FpZIZbTph477/cNHnmbVSFOFHE/ByHiOGxI4/ZpFXlRdh7am59yX
k6nevE6NEksutq637+73jzKIDVotTMGI0tRJktIFd76OZCe+ZB5kRCJP6YmRoJDFmrXr7c/6kQ38
m44DSoM0deAI3w3wDvq9KtXbDgp7qAZfZlENHGSGtAJ+vPW1l/Iapl2FJdZ+lQ2LxlB7PsSCYcTx
Em2vRl9yQxbCVDYijrxm7XldmX/WPuouMUcEWiZ79gREmBNfvX35vw0V+FkoFpFj4wgKFcR8/x9V
hrmLK51Mgf+sMxpQEHTanTkWsrlyhHr7o36bc4IcNN59kkqQ64WnqWPCqMxFk6ee4bKJYTmLlzCf
Hp01MK+IjBOsYf5wc6clFNAcxmfEpT2FZPVvFJKu7UWYUCt4huVr1ig987LdDRkr+7vEBV247OKI
eJ9gYuHrbzTA2N0tq13ln79976fDTNXU901JgTKp7zinM3JCdTFOUSI+k5Pg6IiqlSxVCKaCFfDt
TzodZdcXNneLYpxPIzl2UiSl66gNhZM7n8FhBjDfVGmO5hnGV2zyqWuixrc/EDLNL3UqF6PpV2CT
T4WP9NGvM0jn4cpisnSfu5o6ER3usJpY5lgUF55r3LXlDCIgS5Y02gYFkqFl//YFmF7qX69AMokN
mQyKasCtu79eAafEtHRUUH9uU3tJ6j21rLXYk/VIo/z4GraM2L6y50kPNSMtLK9JcQuXJ44XlURw
kZ5Pr4NTwU5hjEj9L7zFjRcJTgsrvcVsCX0xNWG/o+ULYgDGHIVmtQ4m32yW4zLgAkALvs2Lv6H/
2+RfdTCQPHIAJ9BSCPy4zkHcF5mrQYONtLvtmsIysVUP/YHFwurcgFMM1AazndP+T2wT9HDd2ItV
p7is4DVB3xPas2oWhWuCpjzUPyI+F3S/2sZ5RRfkxu6hopAeS/KOzKQ7zqNJstQFadm3h/+3CRd4
rmdLn6Z0qMO/Te2Bk0WKOGb51KStIGZNlDZHoGjVJgL4mbJ++yPN+v3PJdcstZgtU6MJ0QLADPv1
gVNzWqCmhdOnKJEmx4h5jSyukXa5hXVj93QSxfSF0JWnDrNDWzpJ2LIyV/P2ZZzeuRDgnVg5DX6I
d+5H+fsfa2cNVW7iWaafCmx4q4usolHlg1tMbnfl9vrm7Q87neSwlPxAkCmS9DSF3ikIDyFSkqWq
7z+PMIfXRz8PzLTIc2Uiq7c/yj15pfnrKPqh2cqAypsQ9klFKaEbqKRFxf1Q9xrBn3GMxgU6IY3K
STfLJ3aHDQXviv8FJGyYl7MvokcOaz5WYqYhhBQMRx5Tv1cTxEPyCKtnAvUs4YSCFSdvRQopwKS1
ZsukAUKo9byEYyhNmhiICD89Wo7g5qzCZy9KEstUiuiRMOs1B4Jibs+R72VLeajpqfWu3x6Ek/Fm
DICwCZv31IMo/Vtx1vcTHVVymD8MVW525rihVEET2NRwcn77o4ynwT/ns3mmLF4SwYVkWxSn8xl1
KDlVx4sfQq/58VlY0Mgb4AIm1B9Y6lmCXmvvJSIdRoGeO5Ml/flVN9I7gb/QZDO4vheYfCZnQcVK
51Z9TEbBKvLBWq96XlWYDZmqium4iIED0542D47H2cqiNh5+Fv6oFpkiklXmLu/OGtor3xubyjzw
1c/5FLjKhMM0DJkPHh0yoMj5/NQ8ydwhapk26LfNc9ddZhLLP0tovJHM3ZyaB/teHJPlEJvFQaPZ
/GG//fXVhLhBEZGp67MxeC7bwskMbjjsB3C26q8Uwua7yI1rnHnLBosD2dnyw9vPL/x1rvBp2EUA
VEMd5bPx+vbJp7UM1xjaKn4pRxE85R0ywINLLfZMFqHyKCik+kA3RnS50JoX75SHF24Fof5xTDLg
SnU41FRoE7GJwPbgw5rq9kPMYbm/K+d+TLdpOMIiivL7itt5GZXX0+zaWfRKUjiSt5BPm8vUzvpr
tr/UUB7SsdhZ8KM/rhStR/Dg4AVxaI1sb0eKkub/1dKcRECRTts+6u48tsDi4JWWuMYXeaQ7YWn3
FODLxxRtwkWJzzqVJqXJHTbFRL1QO+VnlBI+PGiUiJthbW1nJ1QXPLgEA88qpQ93E3cyJV+S9P2R
TgBMJgIxPGZCpIiubMurEYD66lMxRP3X0lLde+lhN00ibDjLQVkcqEksaltTnAIoP0UZDGKvGi+A
te71FI1kh9I8/ziEUpKij3Ew1UDcH1aU9DtiXSsltWh5W1va955e7C/uovvPODx6eD/6cOpnWV0W
QZ/t0fNml3+YEb+80K/TL0AoZ7Z5YrjTiARYJaFdF9VfpR1UaIRm+wEkkdtvqqq4Hj1hRNFJU+ES
TwPRH+Kx3ybjj4mPVoeSDYv4qWxi8PsI07iu+trSpq1gCwHkP1QC1e0ftokff+nvbfjHXXqui/AA
rz025NND5EzPtzuiy/nqTLBOiHnYLjYNBx7A0WkZvKvdKn6XYeEDf630I7UTIz2ixzHz5W4uNbIv
xHrytpNddFFbtK6z34KpIK+oH6uK4MXVdaU2rna8e3vM6+/VIMKrmvTs/egu7sco55y6wekLG7mk
gMhdRUwtK6gk2ZuCWpwzRSTWumj5Sg+LppQwdAcn8e1ne9Ziu/L8/hALnYjwGBITBhAGMS64QLin
IYFjAaL2YMF99QYz+Chu06No8vJsXufnGo3wJ2FF825wE4oebWfJM9BUwPrenn6+WXB+eTKBEWsa
PYiDcEwGJwESpm8V5YM0+JoMFA5Ip9FbO4c08O+w9Fz1bvSAZAeVpmcdRH5FtaepzhryVtejkqPG
Ry2xblc8sM7oziNx1kG9qlC5+9uusK6zpQ6uFrEca1GJB3Kg5W1j8dAQaiP63656puxCI2u8DVSE
3N7l8H1ANv99kXl2IwKsf8Gu+2cZdJtbeplKYwXaD+jw0+GD7bvFvVXD3EOm7kwHAa2DrocuSx4m
7Mlz4Bo2N0AjV0QPfEIJIMjbnEIIe+J7z7fCqyxdvI8OWW0A4UVBS9Dbg2vG7nRsMY8nBpWcZgPX
vH//iPoGUsI89yD+2maef2O1In9UGeyHXYHu+caZDOjs7U88YcMyqwIjxuSIAzwUCd4pgNex3bKr
2Dq/5Sr3LkibwdCMh8W6JFFJbxpABBZfP+m+KmGXjzR+6assi+x7a4zE4e1rkb9PLaN5p8kQ7hFK
3FMxYDdVfh8mdf0tmSkwcG5v4s9YoaXjDi6Av2nBkpDhqBp8crRPrnCXp9I/S5HD7siTRNGWgifk
5q6RwVOmy9Gkfkmh11afXtOo2Z+1AmMhOaTJeeIHibehS8aF/IH/DG0vCscDOjdCTA6q1VdHi2E5
5IW2rsF1YrtHKgMLjz5d7pZ5YoehP1gdElj8OMY4kA8ryrxElKKCv1e2ZY2khNbm/UjR89EfOZoS
i/TvtQvAI61KulA7nLdtZiLloq0k63cnoqym5Ip4j6bnmbqSlmWZbHHMU9eTivp+02T0G24Zv8Y5
R5wydUdbJu5HmpuzJ1CR+ruXuZnh6OQ01b/9dH5ff5gpEaI5pGugz3/L6wmXSmgxT8W3UJIf2ERT
lH9B5bFQNeSRcaYKvq694UPU1pdlzCf4TXJUfyKy/kcTFn4zYbNAueoBSf31HUEp1WNPHZTfsFFc
BpqteSByHdLyKiulprdgjB5owhwOIMTivYri+VMadqNinqw/Qcb/TxTtSYLux9tDSxu5ZZYOZIun
it0VF/SxmYv8WxLY8n0rnf6dW9K7F5DYvWRfHG7gB+kL5dXVeTkL51rXARtZUOr5LsPOFEFyPY00
hg7iO8r51t+EbVa8/8OT+/UMYK5SIjuFKOuimeZQeTJkY0VPUtR6wzey3m3ygcgC2haZRKgbPd25
rhwLakr9KiGDdX7zPcX9ClAZMIzpiKlO/+jjAnplB1PxgSbfgQoJu8Chy7uS4U7yYEufufVzvv2P
Xwb31Xf3peEkicmyPvnyf1Nb47//aX7n3z/zw3zt76+usxdUL813/eZPHb81N8/Vt/70h375y3z6
z6vbPevnX77A7jTTy/3wrVvefevZb/6ygDM/+Z/95n/7z/VZRG/TAf8PrsFN/WujxY9f+avRwo7+
RQuDL4zPnON5xgf5LzygA0AaerSNmIPGSFu6/+60EAGQaH4LvckPAqDLqecvSDSdFi7MEv6cEc06
/yXzZILUX/Y43yZLy3UZOKHtcHmnMWTVBrTGF3K6wv8KPQ7H84kaMLIPH57fJW3uoVsRTgVUyI9w
/MrK/qiJRB1Ok5hVPAA/0Gu3Mal5FwuLvFNTvg3GulXhe2A5SFFhG9GajzmcmsCEHDwx0VYPhXUB
cTdNlEc4QrnVeN4NJG5GLO/1UGt1XZdLXu9gSHBKikJVX/lxPl+woYz2OR2Zy/XixfEDklJFQCmf
rL4Zj1MzBsnWnqMd9vHqKjf174oDhrPx/cJ9SGUGazNLhwmRSTUBVmchivYTyYYJBuhq3HpKOb9b
i9F/tpXLms2RZLzO7JQKnpua6IQDOCZlkaCp9FjPY3lEy1CGOz9qsnNZJW1wE1ECRGW52PByLasx
gK5FH3VXgAGzTP0zrbziTHFQO+RrF1DSQ84zbGovp0EXCzVIdXj/fUL4hd5CIqE5cpbVu7Tv2cgS
tbiAd5NlJUNZoafz2/FJd97yGK8NJVYc3OmyouQzk8bofG7Ui+3BfaLY215NvlMee1d2e88pxr1M
VIvljNNhTNQ4kPe8YNoDkATGkhVQYSR6rscoX+Yr4rKoh8qG1PGQ9p2Nnw9THSobaLh7aCN7F0Jq
dRQasykcTmdSpLACNlmf5xb462oMqI17XbOzB0hZhJ0VprAxTcbJOIQHd5qm/aRBcFWJOyLFdbXN
QCeKbkFTcPkexJn9vGIJeCh84+Ft2Mt7u/aW58rBffsQdZV/HJpZvXfqLr1EE1M+IeuVm9gmXwFY
JdFn5Zgm9s7tgtuqWjqicjYjuI34VykyykwaZ3ZGyHolSBYAT3uq3dEtbjEYvMYd0prWSwBN0nG5
AblXoFgSWAf76QArObeac6BLLjYcQbUjexp/5m3oOOyjx/iCbp1e1qXXY3FMdOs+xGU2nE9dFRww
HYGVGdVx/z70xhcbdeBuXEgVx6ioYGaUS3ZOrCGg4GF/E20TGTpXleSUjqNN+CmUwj2iFpbxxmcv
dXb+6GJ/Cj5X7Pq4ffAR0d20ZHS+lLqKd0ObLI+Q36qzeIXbu7UsGwga1BmEfsrqb5dmrm9aP88h
dwPrMX2JGX3cfWEkAHHzQSZwbCYrqs9rWlU/arjUdEHruHxXeFCaUPYp7FkqxCMh8zCI8aDyvcK+
R6gzbBfkUNGhqfHFZmVB1APZMQQ152t121VxdKA1uPxWO8VyDg69AVTV4jc2L5ExtH7J0VvuxDJN
Wz/MkLmWxJaN5z5Ttf0IlcEHApBw1IpGN+iKXUt8nODkqdpUDfJu6q044WMLXw5L9xqF/f9d8WFR
3/7Xf3/+WmX1LutJ3b3of5q84nhCy94b3YddgUL2V2zu6+/83BbD6F/w+yUJ9cgjt8/m9+9tMfL+
xWEjktKlgEY/WcSx629qLsov6ti403DqxrL1721R/IsNjJ8OjRfBD9buX0HB3euZ7jWaSb41P7/+
pz0JTU+/7ouk+fmPDB9FX3LO/unhBzmly7QevHO/DMMtnWmoHms9Htc4nS/KpPXPVnral20zTctX
v+kxuiu8li0Fl5h3TTPQ7t8r67kMSvu6oJ8D/U4sHiQvVsKOIOtd0nvBTQob790C3+kBGVkJ9ANU
a0Wl43Oj4pBuQ8xc0TwDkOvbLxSO8jOaC2lYJzE/d9Tu1fpiqwLrzDiB3BaDCntP7au4iOoSGlkg
yuMg6F2fdX3d+PjSR2Vc7ay8Si+csZ/O66yqQNzgf7lzrSS4qNpBQe4r51vQQhhjlWF0tfTJmCNC
md17hEXRDQJw+9pZMvuatIAF26MR7YHzSXlE75U8OVEW3ThWcefMcriOXedhtRdqAhKNZt16kQXh
X4nvHKKBJ1SYvYcOjUzbjoLKXYQsE9ZQgCrW82cMtlgpj35pq68Te/RBdIKGiKxj4x2a4kPr5ZIG
/tKjJ76a87Oo13o3eVO1s4PFIW3pDh+bMItv9ZBO97rJ1hd0ZstT3Q3iHmfD5UwseXcjBXbdlJ+y
LQWC7NDG/nBpz7L9Uolh3tEUEBzUWI7HwCm4jQTKoFfU5RlW3DCHC2/4akViA5uCHoVIXbp1cu4Z
ndiQoaMt7Kbe9bANq0JV51ZonZdFUOyStoHoT7/KsW1H/3sSYfXY49J1qaU3HaUdxedulVZ31MtX
djcrLy4osMbw8Mh4XirE448JBMtPQSurPbGQusA/dnqvxql9iGIvu17JhF5PPV65m6ET2cdYe/1V
Ptjle6/x1LEi5wHnC4XrmT+XGDsWpRD3+Dpl10nirQdUlHAi4fyT18sArxAFtRjk9KBDJXKYO5CN
wQVZNhlv89UrX4Z5VjexlOXZMg/iUlKIPlZKZp+GMMieWpU6yOyUf1+hez6b02W+QQElLt3JB9o3
NMmt9pr+IV9FBIipL88razhX8DagYNZ+eOO2yv1UU5C+bhOvOM8od5xBjAAhA+axJNuU+relmi7d
dMKGD+PYMwsmAlkF/YwUAETlMhfO3lVx8NwKyCvtXJ0nixo3FeLx8wZh/4HUOSymoHYfhVe8LJPA
4tlKPPdTENYPzSgQ1vdqgRlT2/dNKkGLYfVpXfgWeg6CwdC+SUeqFNvJku1zH3f5XZAULVpnIaIX
DODTYz3yS8malR8ARlW0G9N2Y1MmvswTHuIkBOHjUMIA8crqfSB6/YXj9thtdOE8IMc8ZweTF83U
HpHWINCTASzdrMyLe+q05Ts/Ls8k8I8LGa/1uVdU+AGqodgMLJafdBPBf/ar+LBkot1x4J03Meyo
d6qnwXqdsZEUBWm1NV0KI48rntBazx8Csq/3ysWEjgdKYqRLC3hR0lF3VjcfplICN+kQSW2j6ODr
vDrG/WRfowsCb1vej3E8PlmmOlxI4dzndiLOajpS+m05ccat7bF7ERoED34Vu8meAyBr07wH5DtY
BF8ifNIBnQ8bZa9lBjHGQErx2rsFH10crVmvxFSLH2y7cZYRViITGOB4ARuxkpZZm2EIwXSMH5J1
AcVRFmSkS2Jjljmyoph8VuslYvz2GnNue+841lPuFtQzYSeIPWxD7Ack7SQRrZjb0so+4g1hn5eU
m/fEle3GzYvmSylT9OFNGt37VSjP+96fwZcgQruHsVHsggC6GeefZ5kH8zHnqHdn9wZxjGravhnD
xt6GcbUiaw5LuUfuGD1G7Bo3q5emH/E/ya5A6X6mtC7P2BHXLRASwF2JlzGVpvyqzyGRgsmLrqrB
6+50HrfXOWLrRyvOyhvOBmrfOH1ycKIGipKLr6jft+IjFR33DDih2EM6bA7pnLvfoJNgKkjS/tkT
rdlchtV7IiWWfUAqj1crXhi0NeZRchzoEkKQn8AbdeL0znHIf04chjdj0s7v7YGhr1N/3S2LVvt+
dsPL0OMkRgWgSW/pY56YaATkmIvSsq1sTIuXRAxHnP+0aRRRH8ohPmb0+e3R9MNDHYW3VyMtQOBJ
7TVHCVp7Gz+ZD7JtxhsHU92LiPLfZ7j2xW6iy5PWGrbbjFf8siddcoZ2jDaFou2iT3C4s11VT/ZT
GePmw8pEk7F2d4sr/bt1yK0XRRvvhdKhdaCZqr+lf7489z0rPuD/0t+X8FI+IFyKD47d2u/TMbP5
uCAGxrVY0Kw5MNx0S/ul7tflxV4Hln9KFittSLOXHGcxOdgjhmLj9talDzWD1HvdZTMJ1GaiWcG0
NdoZK1pm35vTA3t/nicPg08gssmHtgQqKyJ934KKPGswJM82swogsa59R2oviMP2e9Sp4nwsYSx7
82RdZS7+v2Fd3Y1jXZxpf/jkdz7mO2AnqcphZ/Ol0PITjX/Pdjx8p6vhU9jM78AYcTZYJ8pxoq3O
uzpY9jSXPLhtoi5UGgQPoyrcx4KE4gvGSfNHFKSfwrGWFlM9o323uFCIL+3hQrV9O+ojJ+p2ldeE
WnWCmRtYcH+f0SHn7Y0M4Gp2/WA3TLDp7lrdLrScyvj7kC0i5Mw28eAw43DpEsJiahv/X/bOY0lu
Y93Wr3LizqGAN4M7KZR37dlsThBNB++RSCSe/n5okdoktY90Ndfk7Igjdld1FZD4zVrfqnU481Q9
uzJp6kuKebF+aThAqb0WS9kU5WRNqrg8+lrerZdN9JoiLz8ZsaqOkH68F0c57QdG+nF2G7G5OpHM
aXSPIpmTaFfMJIlX4dTLGZNDPDjZZz+Zeu3JQTnukHE0RtWq1tK8RkoL8Lp6Q18HdbUd3f4ZbC7w
/Cku1jq9P0Ey9vOkmXLvpo0HEX0QV/7ltA0Kj3KS/PS0s88igIyJVQm2ax7zlNE8crSoRZ6qOSk2
CXPfI08Q7SHR0vhMMA8c3spQV3pZMpX5No/zQLeWpPLVzgN17ALYpj2h1jujmiAJi6XcsmZTrALH
6k5pemBOiCZYrcc6GrBj4SOHkIGPgDQy/Io2+G7CW7NWiw+zje1GRFF07EozPUKzO7tGUYS6ZzSE
lwNxUrHXfhCWi28BPO4ubccUYiBh3lqs01ynRQ0z0m6YnSc49AZcCSGmYn8vGK2wkDbLHTEL+ldb
YLELGyAAALsDBG2fXb9y/edeFwxnPwnba3PnKWrtZa+HXColpfOtNfm3ifubJs5EEowe6H/v4q5f
5P/sX8umT9Luy4/t37ef/NbLeToNG2pwJFLuMqj8Nt6EI+M4HlJM/fsU848+znZ+Q7rI9PL7TJRm
8tt40zZ/c5E/UZig6KQt061/kn6ybOj+s8FDgQyWBO0WMiqdd4Fy6+fthK1B/11yS/Z55SShNTMr
Md343Q8fyn9rFv/biwSgdJCEePzP0kr+sCYc6lFroIiQrpcDhZm8HqIU4UJc0/aw+euX+mVa+/b3
oL1HCEc8J0PlX16qLqOpzTgp9tOYIvWEZnZiPQ1yvWazswBx9qXRaTvshjb3EkXTX7/8nz5OVNZ8
qAFNMRsM7C8//6VmMfvOYibdsyZh9Os9Y4Va//VLLL/ip29seQkEWQDx+N7Y4vz8Eh22QPauRotp
RD6iNXsHHxhyq2l4oANartI/Luf/8s2xg/vzy2F3JXDDRSzFVGEBEf3w3Vlxa7s4bvu9TYt5jPPS
wEseIPHLnag8FqP9ZEeyLVc20y995bDgL1fo5hl5A+JlANvX8KY9E1g1IFI/Pwjpkf5OyjhxCtD2
GSn3mLSqldkaDYzfJCA2OjAPZlZaH80MCB7mia+V7aOs6QbdfKcW868GOnPhNlbWleEZEQBJbq0F
wMp3Kou6c+rGhIlZDLuStd0G5SNUmPg5VQt4s+ysO4iIzo2DzOfedUB6jyhECHUY4qsYKwMWVxCt
a1+QBKKThj2KeT6AfbtQAo1bqyy/suu9r1P7kzv7d2wyy1DiQjw2+vQhHm2yW5ZIas3hd5ZWNq/z
ZgYNusAnu4oRZJ/JL10StAcvS24a5WrrNCAsxjZLsZG1dK/TZOVUgG50NGPrnUchecySdFiw88yd
x/GL5WrB44Q7b62MLLvOQRs/0hgXofDzUA/GeO3VMb5BGY17+qlok+lTcql6JxTJIkL1lTw5sc5U
WhIcp8IYa0dwGHAZTtuUDfNj643+OvFp1+BXe+cGAIR+qhojMsh+IVb4CUWP9pzkY3dT1Qa/h2QR
8xGAy3giKEzs0aL1dPwoQPlWHVJ9SridNdijjVm1+baUAZdIiXeSzCVoE7ICWKeEuR0ZCbzDvEWn
ObakkSSpKV6IhmmX8bMyzhqF+GOatPOmSmtjFS0ut6TFxLiSqREcZtgE5yhKurtmrrrbsuvPUaCs
l3b2h0dbWPm+1RLjstAN9ojHYDzObrqFJjztqtJ64RnsqFWeinjLhGXaI78J7thWZzsNMdeFxqW+
FQUywl6oC3aipg0DUiK36Mnal9pdXOxMGkDKTg4WzsAWpzRatJJz4rI67bcY1GukCgO+ZWryD5nI
kwM/9kxu+9Euo3Y9NfKuUflTRluy0qA17OyyGk9ovgjETlj8jFjK72gZjZ1ppfoeqQ8DhXJgAodm
8qQgahdwnpz6BvGBb3JFLwU/s139zopa9dprtFQFN815hORPcq5r7qwpSNYuVjnkASWytzxqvXWr
t7xanFvsZgJNwxhtThHu3kQdF3TXCzkLJO74Mb7QKJKniUI89GohMTFqya4fyYYqcyp2pNJU05Fg
a0P5uaIQkkDCE+M8MRHYRpkbvKtrmIjU9NXa9RLiXaznwJjVBlmrfp9iit2bo/WBcNEzlvD4Aa8k
8y+PT9pKZ+KrahGOkL6JgteGdSQR+rVYskJ3zjAWt81d1kJLrNr5cxqjA4WBkCvUcfF4iLRYbAxN
v5sUaUNTHbNqI2mrDlggzzm/No7c9qlDwoRhrpcEj0BA2uIBtl77EZBYnTQu/du2bWLr0XGaIGQy
3zH498b+VmiN9cq57R/SUlo73YD4OWE32CTYoTA42818jYp8WJKcG/VUo0nAbOrMB2MKGMqbzktX
y35lBr62op0i476JzDWDFNKwge7yAFix46M9imN0bEVpVNe+9A8FGuW8TKBiRUYVxn53tAHkwo7V
onUEnv8SR/mXaAqyEEz0xhOm/Qo/rvmYCWu8QUYJ2d4puPc4EtybVGXTGRlJwc7O7IiZSfN1LWf5
vp4kROmUlcSK7YhSIRqGikBAxiVfg0wrFrGR/hghLbxjGOeurQL/tFGUGVoQp7DIu0mGDbiRnvvE
nT6za9JuEAvhnu2rMO+87J2TkB0APo5EkbYrRGgAdQ8zVsGbwm+Z186efS6sVLYrIJvjTdn7Gk48
oN9t633CnBSD4Qn43hlUZgc/8z1copOxq5wULDoaApavKiV8iQRNhuzJnjSz+oTZzNk7g+PcuFgZ
9okWxx98Z1PGqdrBXefjR2X1hIauXMOv8rd8SMUjhhojRMXASFgbmCzbLeZwWZbPA2T4D/gFk6vb
ufNzX1lIRVNsD1nTdVdhNMM2LzOuPOVlezsvuhUBsNqah+dXaM0kALUdlII46g88H+VhzCzOjHZi
f3kajFKZxdosevF7XfFvkf83RT61FEXkH0XRIpD4JnxYFBj/9/+Er0X6te6q9CcJw+8/9V3CgE7B
wIrA6mUxWLFj+aPGx931G9emrlP7U/kaNvXTt10NhbxuUA5jE1q2sMZCmPwuYaAzQC5ExfWtNfhH
Ode/SJCoUrhTFxwinjOsbeai1/ixhmOaxdNKiOlaSSvYjBL6FFvabEnX9OR4R+KuOmYTQ5CNrucD
81B7fCL5itlLH1TfeKQ/yWR+3BwZv1SUy7vBKoISHQwmg3T3l4oSkSfIm0Sg42kr4xrn7H1Wwqtd
dMAjo1hUaLZ48Vi5UvGVPmq1NuuQIkRz79khpXf1OeDxcMPvSKB8F4XxhEHJN3bKdaIvENGMafvD
9/1fiuA3GeMPJffbO0Y4iqmHxougo19KbntRPrmBGq4WStIYSvlcPI0cA7B4mLsy3VOTka1TZkyr
eVFSrVSuW7sSlK6x7sZ6+MyQpDdC5KXOuh/SelwNHNTjyusciPGABpJblN/Hsg8YLpDdE7zrk/aU
F5KUMFAK7iXtkrHc/fVf9eevAeeQjmDQc7k28Ab8fFF4JHZJrSn6azVEPIhj2g42NwxCV00lplv2
Z8FDExnF+79+2eVa+/GzxIXIUBHzIy3y8n+Wt/VDP+HoU2w3fVxdK382rkaeiGuFgzn1o+Rvus6l
df31ldiC6mhEXSPw/F+uswb9w9wiYbj6jW6/toQVFbto8EEa502y0VtRzOC5FfrJDJBL+XcXzc/i
UCB02G51E5whDg6X0+GXl/c8K03iihzyZTzzynFPQEWxvAdnLnsw7BRXSuer38mifVuV1d6XoQj6
gwyUfZ5AEWCBRzpMboNXlU9W15gERBMy9qXRxmata3PphchqbPABFoLC32c+//tt+ucvCuMTxwbK
RfbMLJR//qJ0VziV40QaSUwRWPtuoCplbzkwYWY5WcVHCdXmY+wHzXma2wSqjj2lIQNx7+tAmHQd
qiRGaQdF40vaWd7nET+99zcac8xYv37JC/FzIXEuuvvFFfbzuyTMItVJfLAuaG+aKPDXQ5DMuwUu
E2yHEeZLN7X63UhFLIDdJexDjAqJD1CZYhFl5EVb3jcFXAw0jjJ+loTLHdCikCmBtOWJ3gLLF+pp
MBGL4iMdLNQfUdZXV7lIQtpFHBLT25LS+qYZMcek3Dvoa+7NLL5lqGpNLFO89jqgNxnelCfuIkIx
UmVyNtj0litd+tkZx7n/ghLJPiaLiGV+07NIPbFLIsqQubDVRvEiF/GLschgoF9/ouofHoSuoZEh
YskjNbkVLFdN87FNDAkjh+YxXcBl0UfM7+htUrJoiW5DhNM0PZRvgEcHow2KzylSd+77RbiTvml4
xkXO0y3CHsbBzQ6Nf3DTynKCida1W+NNC1QgDYjDUcZ+G46LXKjEnrkWTXDD6g8tkQGDd8+jxiT3
ZhEb+YNXvCdIJjmZcC0eHGtAlETNaKJtKedXn0iADStZwF8j7fZWmyb9FQyP/Nq/KZ3mN9VT9aaA
mhYxlLXIotSbQqpbxFLFYJX7ClHUigcQWipUVOiqCLRDY+VFkqiNN+UVERFRiGsVPVZH7xrbi0ZL
Wsi10jflVsaVRA7km6Jrsrzp7ObzXER3QrZQN1Yqha3WfU6ixDTnF3qD6S2moeMorz+ZkLoGlNJi
EKLRr6Rqlvl0DNJ23o0BNLpD2aVYITJywh50T7MOmbKsRTyF7gBcBGRZvq7S90HURDwPhyKX7cYl
r1YPoVoY0Q2Cf9er97nyZLKGJBkMKLwHiytKRqyzZCh4Fm5dLcmiG5ZDlgu0gdUtF5yV9+W2KtIu
QOzNwyvaMCFzQy1CgeuQNIlcLMSmgNwBnLyM2F96ZKj0UP/yLYuJcg792eHErKicCU5IwPGsxp6I
4Ns+1UoIN3Hqf9XE6IF612tz2KW2L/yrQ/8ZHSvLGwDHhBUYh1nte53TDfI8roxyE4HXb5Go9VVK
kqZbqr3e92UTOiC/0tBjcl7surRNwQu5tvmMRWNG4W+5OVKyvNS1myLTtZ6PvKqeSYcJygNRBEOx
yZPBvZ/FQMISAjTTINk36T02QQlCxV3UjQTY8DC2jlnMzgWXP++AbLkinje+MQEKgfXSyEvpKy5t
jVulW0cG7JWOaOpiHUdWLNZeNfJ10t1Tn1RzZs1fgB8ELKl5AyRZAd9vDwbarH1MDowbmjnUmnVa
p9F6FhFJO5rsmuCWbJTMDmHWZfOqxBSonejk7a3RRDGRdkngNRsDE2J9SFLI1Js8WOI/l3+3WsQk
BBWT08cwTabam61fw32uaqUxLIIaezXmKmUZ7I+2Zj0CijLF1W0CJCdV0A4XR1Q8kuLey/mBoMRF
v42gUFcv0M6q5Niqspi2vXTm9GSAlXy0M9N5daaI/s8nXMjagvpAjwL4GNVnKaCJrAuYMH0IUwMa
CITPQkoqiyzOxofeceXHpkus/ejJONr4uUOAU+VH/B6nqAF6Vd0I7GRqLPuuxzLxaAwa/4JEut5H
sKI8FuBmmaX7bjJN5DleDIU81bzgXaW3y8WZZW1Pj9kn/e2k7MEP9XaRsSay4o3VPYfuiSdY8A5F
Ald3ySnZrX0jmBAo9kFk3madyPN7068C+zDZuHsvwzQsxSeijFsH5NW0qdkQy0NdzzOZAGY5zDvC
pJY/fnnrkvOJ90WAxZUQTf4K0aIrWC3sSNi5+cit0xRs/+6qzuOW7wRVQcx/40zF4JXctIatFjpM
k+h83XjlxaXUsDqT7yraaTsx87aIqyYXnG+dmynkL+IAmQJjqZOxiL2LCGI/+mOa+ngCnZzrArLg
q8SexEiwy9S9NUx6f4opczPUy1WePfg8LXZ9pRvXNojbF1s30Q0lNuO3Y82UR5yipCa/QnVeKylw
lbVrTD5WNl2t+pQXuXM7iZ6Mn1ZXY/4sUfn2+zLSyq9qDpYzhJ1UsqYP8JEOYA/tt41bBs+aHpXM
Apu4XXk2x5zqZHKf1kN/CkoSmtaO2Zkxx55DGjvTk+Bdx/w13hRmxW3CUMMKDjbjx/ZLyYGsjr7B
JbWRy4m9yRyNT3RiI7rhISPbk9EJE0BRUAwjT1prJF22a7MPXYD3QgPwaRznYOiMz0NPlgyUGcMb
D6k0+VVTaSRzaMvYjQ8NXwub/Zwwnrkex+EyKa94yEYwJr7HgBzQKqI3xv8izCGhzOjD8rq+VO5k
n7VBX2Jn26ocTzGYNGCyTl8mj1QihDEFi0GOo7Mfob/3DH8COZLqXEWqfUBKZ6TvjZrl+LiaqcDU
UwOALuCXIaRBCkLq1FGLGvkRAa82hoXHwPCA5cm4YzUbzbtOwJjfpPOiy8ain1m3pMvNzrV0G1RM
bTPqLpiyBA6horrpNzJp+NakXyHE62ZSzIh86TEQThZ80rEw/W43+y1Xf25PZLwrskbIXGp6t32W
jjIeMzgvTAC7NHjHtV4Scx8wHWN61gTZ1i8TV64m8RIrqNKEOxWLOoe5sFxLbOb2xY4WiHYbYcXl
4c4VTZamxbdJ44DQOrWGvD57XZNYt+akF+4BzGLA3zVNWnzJyf2Va2zenBkoeMVwKdDz0UbCoNr2
iZ8na+z8+kHBUewA3Lpeynwy8X63y/87SfmbSYrnLuaIv5ik1PQ3r5/rHxelv//M9zmKzkjEtvyA
bTstk7n0TN+tIItLBJEpCQCs15A80Ah8n6MYzFFMnLd0ebi83jas3+co7m/0BUxKXYSyFhz74B/t
Sn9t6SCq+B6dhufzcmSzLM3ID72rjqgCiDTPZ1TdLShzxjq+Eu+7MbCr7pjpBDi0pP74mLF3Xj8Q
tXi2OAHlhpWS7XjDyqmV3TDuDyI/ty6VRo/sKoaH3LkZxm22J/2OCOlhinakzDlpeoZoPqJGmfn/
4gWPuO0C+0l3UDKSlx6LUkzJ2SBuVc1sQXxPA7WucUaBTK7KI/ZJHg65JReib4vgTH8hgAaqSk1u
UKMeshZVvAVMFqvgnZ9MIglu0nTAaxBwG65KH5RHSIWATbAQkLrUiqlBRDAhASJ+86/I4P/LP2W5
rFf/6rZ5/tIP//Mu7eL0lxnkt5/8LjLwfvNM18VnyOp50X7zS7/dPD6SAYe7wP7hDvl+8yBNsMiy
gRYUQFOBu/GfIaT3G7YnV9fprnUaPHJu/oFg3P2Fzc9WHOYVzBbIRAat+p9oTLGyZVFlcXLoS0+c
ar9yYE+bTX+iTraJmYM3TQCbZdz3hrZSJW5mHcXLutANuc/pN0gQi4S37Yagewh8/k3AcuFd6g/F
LgmI4bIADC+TfHa2Ah1hDlYucQ495MZuKzIRzSFwaUlelO8UDqMunPdjoPK1gzp6j8j1WIF5HVed
Isk+Lv34yaioCVcjjm9aj+x9ICF09WBeeWb06gkOyFIY4CdNRw0cN3TKu1jWxhE1KrI/FrTkmkdL
dBzFSnvvqDY98yP4iDrdG3dNrd2lUZP1azSGct9ZbX2ZJQbzqbf057nrxlPGdOqRFZG1VV2f3JoB
j1iSppe/vGBPsDFLFHupkRVbjr+RlAWpyoc4ISzctKaGKHf+M7mJxikw0qc6Z1AZ+8N48W219Ukq
CDXQ1nD+amxTBIsMD3mTebe0kSzImRwiS3I729jWSizJ0rAT14GIAkqd0d6YzUgspmoLwo35CJHj
2ox62Ouamuetosl6po5u9ugfz56tzB0ErBsSLCFYmkq3i7VHRRfaDnrkiobLPg9aN0ZkRJMT6rvz
sILEtg8ghT3Zvcow4aSzsdFG+MM2HTN5dX3l8H044jz75n7I9JeUvmQt+Fs2eTS8i4CPHgPZPalc
2WBp9eoDa1p1NJLGQ9XsJ2snZ8toDM66yOL4vrc549YjcScXPyvbK61PyUddgIVeNeCfb2LRu8TP
s0rTUK68IJA078A7Zhvot9NZzc2XwSQaZlUtgOCoTeNbgKn9cSJ7qMtcK2Q8OJ0LN2dfh9J/LSot
ujOs4X3c16hgBy8/JG4XxSc56MV4N4Fja1+7OO4/oFgVX0n0Nu5cUMKIoVvrIScNAsJMJc5O37du
OIwlH5lsyu4iTP0DLkJx1RpT25hS/4KT94MnJSx3MrlbdknYjorU0m+IkTH6NchdjFJxIh5nTTAJ
HaNi47I2FSFeYVHudVs4hKe7dVWATpDyQxLPNbMdhVFq02ttP5FU1BmsYJW54RFHikLFBvhurOeC
KjjRz02LximcDEUseGPe4rF7mfvgRe+wsDEh3nTQXRsiRFK2qLaXtB2WLa4Yne31sxP5j3HUfNEJ
p1UrWFfNpkPJtHeKcfRvEkZ4JFf5RAOgBNzHnDn3/IZ45RHGfe3b9MTUXh6AUpdsH107mQgC7qV5
6YN+jnd+NHVxKLrmpWQyL+471nG8pZ5xgYhuR5hxq67Nm4saCY/uR3faCp14SttKDnk+j+2dOZt+
uReRUTIsECo75Zae5UzsG/aZk147l96xoo1nEc6blJGxaRvUiK6H39poEPAhO4ESMMynilnQHtR2
wlO/oNkkmXzrRGpcBbqSW4yP6Sqeivz95FhqXWatPKHL2NoVAosmUgaht4RNr/Iuc+6SuiR93iVK
15VJGfpjzvIUscUxy8nMQ/aNBw1lQzgaZXyRoyP5BCC7P7bIMw7O4HeXSR+0dzJeY907CT2P12XR
s+EEUOFvJmgB26w5uWp6b0aTuwaybB6IL5k3Dv/qVDh6fTEYAKSsuTUcOC1JY/raERRnh9wdfU6q
rr2zyId89B2fVb2LrwCFKX0VWFC1i7So9nDh5PnLnAXkWk4eYhUbPAoHxAfW0zDTR5FMK/gd3ZaE
F2M1zeO1mGP1FY0qQaIjQRmJE0MS99JG7Kao/2SzzF/0BQH51C4anNrUxYEgRJjR9aIWKsQHHizu
VoJg2Fdzi6+CDKtlmNJICZUX2scns+Jps8EB2p8RawTbMTYeYlZGe/gT+inVvQZ5j5/tCg8eRTJ3
+74hhRJepg8tFpULWQnjntgO/aArz6AVRf3hSpuwLnaAOEIksaJ152/7RjfPwjOC01R5KXHnxT04
epbWfeztFqaCj201XfS/gv0Bii0mRpy9Eh36GgRPizvQKGGh4a5Y65N126EN0+rJBK/NLXpJmji9
pjoRDXnRoMyewVfjezKOQOSY+Yn2NJVlu9Hnqcez1YGmLxu5yYqiOTNII49T2Mmhm4OPTLgwiTjd
Z0YGYiNy+bEsbbHRDUU0peBxY3TJwe/6mOilYokt8K+jEd3TYFtXqzSxT4vRuQOEUm47rb/GKrsX
eq/dySS7nfhcjwiKTe7G4hp75byd3Dzg0ZgCrFm5Y+9uHWTdsKODGCLLKIawsyf1ZOdKrWAVS/u+
FWnsHudsUOKiej2uNyZPzm5lphMx9INuQYda2bJWOmoEf9Y3SQRA5IFU5EB7L3tzIm4Glta8JJ2a
IUaUCiMyNpmisDfeYBhLOjyClLz2gIKNZEtgNy7s65gbHZeVY6BjRxZTr3SjK7+oGlHQCjl/e2OC
x0vWTdbNz1YjpucSGP7RI9DzJNqq37VKk29pQpMbGiTIHpFpSY7+ouIzGJMBvY8+bwzoY/sFwP6q
Mp/og1pkx5EMKtJaTI9obVr9I8kDPWNSZ4MAVGIZ9uPPTI20XT9I57YnX2Ur/RbYd0cM6qpk0oAL
wOIDyhWIpESP43e2ivA8Z0tWbpP3b9NBooW72R7X+sw6RdbCkCuebrNc4ZqyTl0jymQzMNIwkK8o
Efj48EZ96/Q821bMUfHC9B4R8MjIk6OCl47zwu9HcdATJU5FkmsHIjhdCj82IWAbQQbcGI6GQ74e
5jbF3UweRe0jLiSRVLjrPG71l97JEmM9ZXpGC9O191nAEIMVgErBnATOrk+jadshENnPRoLhi2AZ
5j+kY3g9UyA1PGOWDdbMG7AOZ365pMxP6v1spfbW7Z2dNUQoAVNM92iH2J/z87h+e+jSDHU1Oa6A
FhMCPWnl1YbpEy8VUFuEJZ7Og53a+jOKtCX2lXjFMIbZlG8bZVcjl8ugw6Iehvcc3vMGyZx7qgPj
Iym4OTe2o5cIbAjYwJuzBHEHXQ6QdhCZYmjomOEwuHMT2m5S3lRt7xuhyyZ1MzjJpXFksw1YCJ2l
8DCpJ36zWCN8564ngggWqFMVO7vC5B7wpR19gQlhXbAs/Tzhw/oQUHM/mcr1TpGd4O5JCSo49zql
2TqKjTi4lKhuQ1N574fS6p9VxHTUjR17W2hzHJqTox86U81dyN7FfbGgqoNV85tun1oe5wDJFpcC
3dAXk8VAOLSp8cp5mh5TqRkb5jLue5IweoUUqPSirdamCSs9fTZxG5TdVlWDdS+M2towScZqoLx8
k9tpsAsm5JPONI4nkiPkFU+mvO89pGHocKeQ6FlzVbP1fVWtRNVg1jXjdWaNhCkZTbdpMZuEZY28
3oLDt9HcxN2aI3wYoNnTuenT+crAq3lopOHhpfaApdeD0T+SfVG8jw29iNeOyoIjzp/omGJoPQLA
awk4d9qTDvIeKdQgQ6k39cGcdV6AJQ06NrvZqMozqP11d8OqVYS1R1QUR3NZbaXbOLus0KoDE6tp
1QSFfGR7bG01vC8DyRM3aUwmc5aV4zWDMH3ikBjX3IDcLN64CJY4+Swi1sNEa5sNeiN3owiQrsN8
VO2qLnvu9c7OTozXog3UipYCaig+JbnrzHtkWpIQYuF+RZIhP7vllPhMroPpMprmZG1lZ9e/L8z/
nZr9zdQMYbb/lwKkS10Nrz8DVL79zB9jM/s33UQMjpZD1znTfiSouEzUIHaC46bJB8X2n7EZAzVd
5z+hAnWQd/8gP7Lt38DLOdTlpu44RGz9I/mR/UtYLfojbOzoCAweN0Sk2f4vUpNmrnMiwlRy4zUN
ckDw+KiuYQw7oQMcQ+29OreqLcDwZNmxW80lBkoUFhB4PvcRSOWVF5dmE/p60k6HZG6xduInJy6q
M4NNWaVUQXbZqDNc8a54Tme7Pdf9rH/OrHgKVgseVax0MhYonrVxtHap5tZP3jB45qFvg3E8EsXV
yUuH63yTDPkECcok1DlXkHQbI7BDJBAM75R21oVqmCezUQ2NrJrxewJ7HoUJ/YRg94M9TrrCiegb
XzAMCfaqVmxvA7Qt5obMJBwWnNjppRhR9Ql0AXutE90BmijTvy6tprux1eBDCpMaNXiW1WTtgNEP
WNBj4BMYOufseXL6JrSE1awFA/GE3p6wOkob+BYyNyKy1uoiwxzuWZ0DERDsP+dd0fXLGCKfDWS4
Sz+BAc+4hb3lHO1sZocLlcY9LcfbJz4RdcrR5Efd4+w28wF6Sq/ZJ6+Lp3yz9HoNU5Sp2XVkQBYb
czLlpc7sIrULjg0FNKDaooyH6oEuPkGasc/SKakRdPd5MwrvNIup6jBsGj0Q9ol1Qy6yhF4nZqk3
HgyiuQKE5NC6UqYBExpNXAOxz1yhWSOOtV9Gy2RG1LOQK9pAmz4H1ZKlFyCb/soa25TWFfiiUxoP
Hj3X1h1SiFCrxou8940shI30PBjPEhze0a0EqzWQGDybVSGyQ2oHFc7PIr9DvID/GIwxq79c3vSq
GBlHpUgJigmfOxI2DNCmYRx9rK5IQPR5O6dpviOkDGNkM90PrrDTNfMfE4F/l1QhXK346COCYFKC
rodtcOZHewzT47ApLOUcyonIpjmY+9fabIpP5tAa1jbIsZ7Rh5LdPvgReS7xkHXMzShXjj0iBRzU
cXEkGi8zwCeKD0lm8ywjF8m51fgEnaUyiz/Ena2f4sxm4TY52g5lQLX2eLlL4VqoO2Zjuqt4ou0S
SYd1Y5MhuCpbH+hObuoYaIyYxZ80+3Ht5251GKXuXNOF6LKahsI+k5YyH6to1ldzpsP+E8kr75Fd
D+FXW1HEVzfpQZIK24XJ5fXvkymPPiSYIEgIm5mEwcDd5G2OAZE4r6esJwQezP/dcmXfREavM8Sy
KqYSxmXOPIX6uBlC32qcrZ82Zscn0Ohfa0PpNzVyuvcxw6JT19ryXI95se8LlC0KR8guyyDMRDA4
0deydDNl3u+g0wUPsa05K4aj5tnPvXezqd9UVtaGnha5Zxp950wsmIajvpfPTltLHrpg5c5Tapkv
DN4BHhCJXaPAKHTrHmYHyvKqt75qnk8DPvBpbHP6kIPg4YoPKwg7sveQWQvVBqt8dO2HxpJTEpre
WH+Clxk/Opkd69QrnfNxKGv8zNhv+B0ElBR+YYZE1WirluCEg9Td+phPLX0+zQbJN2zQrSr295OD
j0s21eivBLy+7eDElOSeAKFgIL18HJIOEiafzyMizzsu6/reN9WZQDFwRHkU7NEUNSyQrdY7+p2W
BquACeDnya2S26Dw0/0Y1dVnpB4B41myPBiSoYDdqNrWEbUZBEpm99Rr/kFZSwYXV/eDoS0OLEMq
c0+jEoVymJ98PTNQsTgx2hyvTa9ZwRQTj7f1oS7wipaJ0NaTNJh2TUDXXxxfYvUxmvm+noKUYVEn
n1mX0gFaWX0xgbvikfCmT+SNjOgErOFrnEstpAqbN3WR9LvJNq33ZjWX8DzT4GYkp+lWVU69NYp4
uDW7rllCq/QHj1iSPOxRYbdb4rxiwmxa/dVvBC3nJOr7zNbqIVQysUKyf0BIIY34Os2xvq/GynsB
0zmj0OLS2swcOWEyqBH50/9j70zW4zaybf0udw5/QCDQDe4kkX0m+0YUJ/hIWkTfBHrg6e8Pyj7H
oqqs43OnNXGVLZGJRBOIvfda/wqjYV2UrPwuvpuV4/b2hWCKAy9cM7cyNMRDqCBkuIMVHUusytcK
Q+26VXrPmfWi6Vs81e0dZEaV+EogeGoIHWNQbzQ5ZBPAZIbRi8NcE+PmS8FcPI9NprYoagnsKC9G
gJm+hoH9PBflcEOjYtORXnWhemHh0JriKDhgLUovIt1Qa4Pki+es6cV90mTVhVO5050+GLT72B17
t9Ib233vtuOhHIMYMGUgB4JTYv0KXU36JfdK9QW3Qn1ddFnwWAGkOnWjGmlRu/ODAY5rg8Ah2cFX
njYBvYeVbhcNZi2+LWyjVujtocjmvlqFTvcA3xVIRSwbKMlEevu2xShd0Vu8VniKzY2DSeJYDJpk
E58OZAsnU55SWxmCxENpch7b4YlOkkWrILJ305jDkcYbMh+J07XfBL9fIz6siK/DlkaUnejel2m2
GpqfMy96t9CXdK+wibc4/e0zfaUKh0Nf49KxkJDBVQC6tHaH8dypsqaFA/DW/5j4/Gdz/IvNMc2J
v52NkclYfHtr47eu/WGq/PFjfw7GjN8WRKDBbMtE54yO+b8GY47JzAxJNxnrrjSYgLER/3Mwxiia
mZWAu/YnLulPdb7UfwOiZJMAbyFxhM30z7bHctn+/kWojGcVjzpaYYlGxdJRLP84Vraotj2s/v2+
LEKDLOYYZztBWcwF2ie2oK8uwOdVVc7tBmG256eJ3azGcUrRvKSVr7fuvdu76ZGNYnoxdtm5dyWL
vWYjsGerkOkaorcEPNrUyZG+G60kaeb6Gl4BVh4iPreVp4E+sjvPRy5+UzEnXkP0I5hPuunGUM64
Cg0+E1Fn7yfAu30dwsOa5POnPvNAMMR46aqS4BorebW1Sl9nOX89NSASABysD1VfPxluVJEk0pur
hOp3kwfOI0vtLdaW1543DD9bPWUlToywNVdYXZD+2eLGiKAbioLvY1dju9Fr9WQbibdqa5R8g7bs
hJCAQcUp9HWvOYead05YkDkVsNn08QFhJcsB9SfpO3kY48q2OZUkkzVrXfFLs55TINPwga/AacCy
lcdNs0YciCtU5xjgy0NbCaCVd2TR7RNZV1veTdnaVjZ/msqbwe3azfKTiUT+H3vYyGaxoGwmTkGV
me3Gao35JiyzG49N5IY2OdeELCPa2orDH0yx6RQHZNK1p7EWPrD3hvriLICWsnifCoWyyqyFz0QA
iEc6saEHb/oWZJrBefDuKfHajVlkBKfi1ISeiIIW6ZtL0mQPOCrxmvvADdKz8uAREZwyb6tZn/eD
y9kz0QohvHEOzFPvP26SWE34L6Vq1pXDfYDG7ybvGbHUunc/wKJCxMg/aALd9DEHFSapPMDqQQyR
dM26DHPamV4rQOYtd1HL39U95zJuDMx5ZSM2TP4SSMk2Slf0VSuYlmTFW9Yl9/M7WXH0TWF7rrIh
fjVptq/EzL8lAeTq3tCK9dC6hM8TE0hXnrPUGIwPhFPNF7pq2Fk19dPH9c559xDGzm3VDnxf6kpv
xcCAS68QU3S2mx11I3znIeeuRiqBVI6703W4VfA2k4St2ukhi/hX9ravpsGB8OSBM6lInu44XQwC
7ifEpZtB8Zw4zhAcByjMFxFQIN9jj+uk/ELb4QrT6E5WLk/jx8ko8Kz5g8ZfrdL8NS8HCkN0dMdM
NNZGBty0WdoExwmc023eJJUP05ZauZ56NMtVtSW8V2xqjJDrvJac0qV6GMKoObmNNu5CrB5nUwUx
WsBZbFKHhxJY0zkeaPICBeMuK/jDcSjSC1fwoJo6C4HbU8dBBck2jK/eGUDGN31kXX48XjiY571u
dGIzsgOktnSZC3dLY5vIwbVkpnIMI73YjVBENoR88himOCo+ri1A6iXvrjjbfbAsIdwCBdNAhNuc
m4+7fHbSeUvmo7cD3JNuEJt6W9uMsjUBuxS5yw2w3OE84jexnIudObGMeT3Pt6RQ2n9c5rajKdvW
3EZjKtpNnxjBSxVb2t6K+KrEywFq6QxtH3gmq5cVv4JO4RIYKbtDjg9lPOuKxtOcm63niwK/NbPJ
gte8Pl5ao7Vzh+SV2GF0Os5QnINUpBsQJUCFZ52pncVzWsLePE8MmLaOzU2Gm7g4aw1b1Jmwadbe
/KWgj0FCJkiqUe7IN2tgmoz8MmPofdmYtu8wklgjIm9WSjT1YbApEVAXu+sxzvU9s0Rzo4Ev8B2G
1rQSuHQfwaxBJ24i0OwkGBbTDl2g2NBx7emr8LWDnkMYuqUZT/DtHjkP/3Ay8/vaJLwRB+Ty0KID
76F5aff87uga47q+ri15I6Zk2tmB5q4sbFm8dgZuJjVWyPVjrh+GbtzXeoFVRY6XnZO+o3Hi1Ew8
AR/nGhxEuk5zfmVncF1pOacbObbNWnMtlsAFceRkWnAtAOqsyYTLmMiqd+Xwn/Mu2fDQs/2LWU+k
lsVbo67fXEJdNoWG66BUzmNesg1MtehaG7pLZ8kzMQc3PE7xGDIuzJrMWAO01DekEJVM10bN7giv
mp9TK8sZj7IjsDfoSJhskGydABsoR+ayiWf5sS7urTDN1uQqVckFIveOBjXO+ZWpI2df0Qinykt0
EJxRGbfXUSjJbFthlwWGR74neNuJ9v4GPGfdbABWVfTnldKOVdC9aG1Z/t54/ZuM9bJbheaYvrvK
1GZKBG2eG5/lf9i3BYZjhLDkYa9qwPo+IyOeeap7bR3yKlrjJwwuSLOdtW1mklp5iXXLdQ4Il5t8
T05xqz0RE9/7URf22TmIPJM5To36wFdTSq1l9bZAAiGKQLstIAccI8e+/4tM6fr7DuavTr9FDvdp
X0MuALIf2wEswvTxx31N5mlilmXd7Z14mnZw8d/jlJeLWbj3JMMzrEIh58v4lzGEiA5//lyJ55fO
pu78FNmEfUqQGlx1e2P4WOx4Bs04/Z0KgeSHKn3/+2/5ySe17N6kjVOKyt7woEV/2r3NQ6hJsMnd
Ppu4QZadgJeCIgxB363/UwR8cMp/UQQIyIDcO/9eWHrBpqyETvXXEuCPH/qjBoCmSiAR8VXAyuy/
IHg86zdKDLRtAGP+e+v/gesxbF04kPt1c/lwfn8b/d//Y9JORwuHJI4+psvCKv+JJs76lHZlsfVx
BJpVPMMu4y/rM+m+NmyCWFQYHWf0zcz6snCJHIF0LaZVZcv+qx7mzqVmWeVtXE3F5TxArFJurht+
wVZzY/CWukvaFGZCLcb0KnLbJCVItUhWnlPvaJOYx5bX3yrHqKLWljtCWCMpm1i+IB2c7RTB5+iz
oTzrIeHnq1Jk54rm0DUxW+4u170IF1ng7DCpU12HOQIoWnn2R5LgIcVfdNE1E26WuaFzBO26Bfsy
uOJEgr39JQaY0PlOLhJ/BChGoG/X7/B70TkoyuC2VBJaCjPU8dDpr0hqyhcnzdyLOYUDsapHl7c8
wvvNsEhvUtQmVwPJ2uHi2s908uVL/YCoSO7TWmhvQ1mrd6eiq0N8tXsog7wmlUMEiv1wRacb0vEO
BUN9Kxs5IIahpYhLl0aBb0L4S3TQGImFsaDKKlOtNDwTlyHJz6emmrW3wg6XcB1KnEuMBcVhitVT
743Mmgdh71IiqR6iqm3vIJuDOGQQWr/KwAmfasLkPdC4BBfYgES6FVXdDHOyOGSLZ2Ql9Lg+RJaX
Or4QJJIrgjo6X8jhiy1sRnhdkb1mcYsUbo7brSHj+G2mF3HG8njFtNU6pnVbYdOb51MVIDQsLDgj
zug2Yl2DmouYcjOa4KKG6ZMXe2x9OUsdvy3Xmq1ozOw0GU7gg7Cx+aKgIdhQBx2ge3ZPiaVHuxEl
2D1Q6uhL2sZMJgeSHwW40LIkKdKieacFFvDBSOAuw1swpgeFp/Gik3SxsUyyJyTSrA+20YyZOyMS
s/GHpsCqN5tGSNzxOKBtE13tV6NZxGgBF9NEEhXXsc2OX6rJOYd1Oa+teepWonbzi6rVkrPQTIMR
cT5Ijf72RE/YKqvwEeqEQN7ZhfJVjQPasLSybNxAdNvKSs/3czXjV+gdGYL3wXo+55Z3AxQz8gdX
21RRztty6td2TXc74wVdOGZ60GtcNkNCut66h/zC5DwaTzPUSXRiXls8eGUSPGm5HWrHQNE02zCO
MH5Xg95gONWH7rafhzIAcJMaX1tsfqA5CtXdGF2hnutJF0BkBuMlrc269/upnW6bwcncvTTTAcCv
65V7PDPoGXJzlNBjCEtdoTgzHzGxRCeaYPK1s9mFrQzJTes79Zztq7BwnxMyT+Aqw1A5UFZ593Of
lgh+EieA1QRVOVsTsl5u3ajIX4hH8h7qWL5q+lCt7ao2Mf3a0zerAtjIPWGUxYYSsnhK0EEyv6sX
eD0E5for0wzsSmAsqgNNuHaZr3X5Co6Gd47E2K6rtr4xGnJR4BLzPNcAlfzJreXGzaqZSA8H4GHP
FnSUVbxUE91mHlp1TEvDOVp64/izGSUu5wGIMeI1lrXanBxf8yp912cyvhW9Zu3KWE/Htea1gdzQ
FUblnkb0XiUrai905A+kccdI8uHuArY11WUKlSZbeaXZ3mIglpxYJ0++pHGi0MkbrTmwogVoxMKx
cBd2avXcOxMaBqm5hPLoHntAS5+aK9nU2ltpOYyJGiPpryf0O8cg9EJvlZjCq2mby36ruZF6todp
+IYRaviK/MO4MJGl5GS3Ne5Ee3ZaJMaBqa6iyQvSNaUZO+JoCA6R0Nh1G3p1F6ZNxfjFG05khFGs
ZAi87MI5SsIToDAXtBfIp1uTohccEhyj0E2loizL78PC6nZAMANGqxJYcVPHtUOS5FT4JDHYdFLH
+feZRn1OAYdSrjS7fKOXUS/oHTEOGnUj67uTzJRdkFFZD1X8ZdbCDEqLI4tUf3Kn1EZgEdWmQceq
66YmuQrGAACQl9hXRoKbFDdhfYtCQb+14fdcsyyOO8dN50MfDo+WLIpbhW0CaQdUUuZsSfA41Hbx
RGPBBYvtFAOA5zB9hHsoWKQGHitmP8W13o35tYfGeduEueW3cSovPSxHtJ0ofxOrBgZj8MqjQTRR
uAuv2wK7UwmC5Ty/TDydw7VTbYusmwlkQ/Iejzp2+JVRN/ZZGRz+TDf6wrIYb2GGaoM76dY2+Rrp
cB92mkv7vQ+ibybeiKsCqBB0f02V50mfAmiWVXVHve4cQr74G0Ok+UA2sIU7XXXbES/HcyqTkWIZ
G/k+NFCSJ6hoGXm23Ya0826TthbrURcb84mRgoP/MyIDYkiuFXaMlaWEeRUQMS9ZZNPgdpgDgFKJ
uKgBGpV+MUuwmm5XXoezE++W83lfl6Nx9kjV2LNcOETD19B3UkbijK8H6wZsW/Q7LOx4H48a0Rg1
1R6fo7fTcZqd6Uak9bDzJs879EbXPNZBCTvVsPo9zxM+FhoMNdZF+G5corBH5zVNCOOTgqZ6Z3rq
ZqDdEEPyhmO9IPQ2kQXGKlGZvOpIOb2YHW88NLwY4xWm8UuUvW96GXtvRmOKcmU1lnqKAYOiiQ7S
Q1NqFaFrEeVp3LPUcPtFvKRlZlo+JYGDKj9JrwOvHJ4r+jPrtDXsr6KM3SsxYSprl9J1NXikOe7m
AX/rpq6FKO+KyXsimhtzah/RsTwpPPWGrxeuiPwectnXmCn6nWV4jbq2Qck3e7rHihLStlPLzxND
6WfBzJn3mEc3RAHmZV5JI8DjzJdinu5qFa5HAFjT1oxs2Ome7fhRUSys8HC4mQ1RJqe2zqjiulaL
nqzKtGJwUjzimD0XNmw9zHVor9Lv2Fi8+GBTduV3pCy3rAAwS74MltkXRhxf2fuOX1KoX29JP4pH
r+2ce2NB1SqYtWqB1+YLxtZRqAqcrs8heY23NqxbFkDSuRjltvZXpxu6V7NcuLhyQeQ2sHIduOt7
quiM+Uq2GWSunbk4gsgYILtF2qp3k3ZvgYhWoWgbFAwpyMlxtq/Lqb2BuEHIc4ecFNBx7YXhvWt3
9SafxXwT0duBD/sd+/ufEup/VEIxy0AV9Dcl1EvTvLxFXfOtbZsf6qjvP/lHHWV7v3mMRDDA/uGn
Y5bxh8mIWQr8I0YiwsWnJ6Ff/ndBJX7DOGd+n2/Ij+iJPwsqafwmFsMfBiRAI4t97x8VVJ8rfyYo
1FSmZTC6we33qePgmfAU00pDHBtn75iWvZ3mlrz3XH1Y/eXs/Ivexk9VP58kKAUh6DBTwqv4qbdR
yELOo8EnCeSvuV49VwUpeKCVuu+jv38LYvlXn8Rn0IekepXyw1b1F9Nh2OLh5ZGq9u2Qdn7Q6VdN
n5Pdq+bHf/yVXEQOVKN8nP5TmGMPPRkS5VztpyZ9x9b9Hmjxe8L//m8+xlrmbVzxn65RCxW+iayx
2jNq92jAKXaYEYzkdIz/F6eOexWf5pIXTq7I0ij666lj00+INN+opxw8j4umOCiFe66L5BdfavlN
P7S6XMOF/QXPaDG2/aRwc/rc1VpvILRvgPlI2/GWRKJHQ5sewbO73/tA//aO+KmvtnwYXTUWVwH4
5jNkVjOs0nQA2u49lL9rpyFoPnFVsJC3X3Q3zP1YMtqhNm7/+a24jEMtk7YFUKPPjxfMok5kUVHt
KxWXd11N+9zyNCKUE/7f398lrCM/n1DgyKwKi6bR+dxVw7A3xSUyd43h2D7vqmmTCD24+/tP+RfP
lkve1H99yidGE1kM9FM74jIIorXA0oyPvOOL44dH9v/vkz6tFwNkxrJnRrePsm6CIJa8zCVRZ/+D
x0v/+UvRlnKxNhG3vGQSf7rraX1Ybo7YZl/19IkrvaftOVXteD3LfNp4AaY/w6uNrQLXvNfZLK6T
DB+WqWRx7BVyUH8oIR+4Ywg9qSyGNyeK2RYkgXlgq42ii1b/RMrkIZyN/qJyEFTV1dzYbPdLtVTa
Bm0lihs9pXTpeGPsHSRKN1PtiS+pI8oDQXXBM3CeaQ1RyNpTtkPUZOK1wzLnrlNnhFrTTB1GmrQY
3XVPqsmhbaMCm0lW4C9wiju6APKoe/Pwpii3dkZrc+y2wacksjwNmAoYhCLAKtE8Z/prktKeihuO
RxOefAESTexG3zLL9cLqKhQz4exLxhGxI0GQoBhF6bxSzIOYfzDxVXoAVEIx6dFqXDM55IrNnLNw
5YnTMrohn4d5Le4iLLwb2+YVUDijsW1h8GPm8AzzSFh3vMP0UZ4MvS3Xbq7inevlgIkyXXwJo946
jaGRPIdumT3aQ0o0XmNWXxX0TcJp+EUrZzCqrxUem5ljwqW3ipzKaxGDTTzrjGBosGiyzh6bwbVO
rtbkN5oWt88Bp+YUJaq6srvknaEn4JDEFl9yN36H4x/c4SMoEZItR0+TdWnclem2pj+19Ge8LLpG
hjneJmMsD6zoLUOlPN71IVMktgH4XDPRFcc4ZAywkh3motAEAJXYYfEOphjAW5lwErsMwCylLLPc
j9s+Y9x3nBmonIkcLDYpA5cvQcdgmFnJ5OdgVe/dWfCVQtKUyPgYecUCcFsHVrQAZlrchX4513a2
iwsKfLoVfeVRMROpEgUVbAxh9BBjCqib88rWi/qsEW/0xdUKC3Jymr8LJyqPfMeJrExWTl131V6S
RvdYCtu4N4uS+8eiW8HcW1p9uoI1SG4z1aZ3rqHTrOA5cglaAqWs1SgqKNZaSMwUmCvYfbBiybXX
Z83vJa+4eWI+15poXwGsQv54bKkU+x1twOTFG7D6gcfoL8A60RKLvZ4EQsaltwNwkqcZHdrOqpAO
bpnGkr6UUA3MmxmQtsIEG6LQtDElvc7eImicebaI4wA6CDmweejpd3xF9GmdnCljDR1LDrbuNPNo
6+S8ryXAIN9IuRJWREaIYhZ0HIOw2NQjkgrchO/CjTxmlLZ55ECMrRHm01ojaWtYR7kdgW70yHEK
M4+mLleoM3n1deYS4OjW7toiDfAu6bGcrKNqjL4VFQHkBSZAYnYjez5Lo3uqmqnfmXlJ/8TruBFm
qCNHTGHvTQBJQQFN8Rsj25Gn9K3taoeMx/GuUDh+y/61iyZcTjQENh3pThRqrnMTdTyUBrUWRrSs
v+gZHm/ClOdcQmxYCfJAvrjoB0+AtrY5mbx+CGsI1RhSUPyTMbpoIhq5qVkVx+soq6Z10SW0lNlU
bpXGU58uBOi+rwKUE2QlzzWrWz6QemYs791K8r3hE70AbXSvmBtbL9nYuDdm3xqXZTjARpGBeRw7
7qiUBfW5A1Tr6xkwpr7g65NSyGOUI8m5omk/vDVaDRs2JCbNj2Tq3hh2rVZSz14si4Wyrlk/7Ehz
buaYNEvki9M6cJaob8vs3JsAAenZGLpFTLLstDqPPK2Msf06mZAx56IDkTbw0ZAIcec0busLotne
wO8SLkXAaeg1OncwsaVEVVyZVUsczmBi14TOddWQT7mKS1GeMqPiZhpUhLErN8jLcDg7ceABYrE7
Azcsqy6owK9tiipeH1ityHbK4OaCf8SrjerTGsNtP0WEqA3sJFaa1lqXSWhtG6TpkOIX6Ys5syK2
5ej3M9L9eOQMzU5QoAt18IRrC/iMK0yQkV7XOGlpdfRVGPiuXRTHYO7ym6Zj7dFCVg/wipsi7UmA
6skTIreHOXQIx+vSDIT+6hlde6KnyH607K5c8rP2JC8ytohKb5d7oXZBFOCVGZuEN6EIvprGqL0I
kvlLrJvDF3eZb5IqEO/kbMAC8mJY5ZHKryrY5NdZSiJZna9jM0LmxEBEtvEDz/Nj3evhXrglUqMw
Vz5SgOpKTo3IeC0SjWPTmLUYFQuHlx6WR3nQ4ih7VAUrb12w4ui5a9zHOgMKf+aSVt8XWVs26EW4
BltqL+Id7XHpB8mCNnM2dvscLX29KwDuC2zxpKR8YPinDyR/QpGnuEUSUP1GqFPPQ3XG+l8xtCg+
sP4wqGawxZUZ5ysyAlrQ/x8xAFUuHppc5EcK/vyIn0knLsDt1NFciMXdd3px8J1lPA1izOmJ6VnN
+pcjorlVYoiHtU7aFvTzuCeHj34crcmVyIPePcq+Kwv80R3DNJ+9eA2aYPZq5x1KQIRembywb/T8
F75i6BxG12HwPnwM4U1l6Rvc6sto3gV2hjII7911YTtAjvDEex0utTDBWRXVkiCiDqgKa0/z7KYg
cf1yzO6GxByzVWUwyVk215IulTP1x4KQsXVc6a/w7vYVOmymRyAKpKVFW2HzfLFw9DeWlUDSNAst
WbdOjoqWGfWO51Qwjksagq0zt90LhaKImcsL4Ip04wwoTYReoi9xlPGUk8R+2fGOxvIcogUgKrSD
iZeZ8yWPa/gW4udHsL/oGTIHmSDeMe0Q48dzt9hnWN+kzfItsfr7VEtM3gbpZda64gvv0w5ste9O
Vv8LyOwyKv1xH4/6jNofo5FlCiCKn3bYzTwDWGz0bK94ga5tMfQXbdgRx06biFWOreXlZGpRhNCL
fUXq1RA8amGdWhP29srwflWofaLewg7ieOgQ4K5jGks9/WNJ6IQi5BngeOrceOz06VSnrKmDE78U
WXcbTLzm/n7j/1NliPJUpzSUqANgB32e8Dayt/JwqAhEVGzCiqAji6TgdVwUUXnS5FQe/v7zjJ+2
/8sHOhbtct0zTdP9VDkVNRscaeN84BGmh8sqUUK2LEDGJnX+0mqlt0mbiP0gcvrrj9cOIhLD3kVi
MLaRgfEqSDPrpZxVvxsb3ut/f3zmvzo+5vmmZTvIQn4qyqsxLjVXdkDWcYwfu77J30tT8UwNTENw
vYaSzXaWEe9FYIjRXvZECa/gBFdXFWYmZN35C1uZ4ugKMhcnQeXZMArI/WzqrJMUsXcuSNk+pzZB
S22vAKu1XWDtw4BV2RwpXBkR5cGdCZz6BS8UzACPf+xczXBupgBI3SoArPm4mH2eP96KRYHqwx9m
BDa/OBfGci1+aBtwrSx2lJgjbMtDBPDj3RgC2sRL0BA+tjiHLTK6V+2YhP5gyicVA4UgeqJfuUkk
tlaNMIkx9K8Iuj8dATxKV1gcCOpotJU/HgGsf4ymsRFjypjinaWF5Ql716+WgZ86Fp6JiZpvamJB
hP/zqSTt4q4P7KKM9zaWY+zCLFxFha1bCchsKztFDDQlFA8RKWVPf3+/iZ/PMVsUc+n/eMCs5Ody
mNEISaLZEO0lQ4lgn4GpOWtB4D3nHVvjhi7zdOVpFghJOT0SEqbewXSD7pl6C4NyWTBwZb1ltMDQ
BYJhuKgwJfy4Pftv75yURfO7Iq+5PWhBQ+H6cfT/0f3/QvKDHIY3xb9vV6+/ZS/Dy4+ZW99/5k/R
v7X4XmnPAtFH+f+h7P+zUY3mx3VY3r73mxc10B+af9P7jX4ThgCP/FwUIH8V/ri/sYIbdLghaX2o
gv5Jn9rwzE/PnafDJoGGpRsuXgLd/rRKpwkyaIPonv1kT9ET+fXFMng3KejGGY/26NR5u63UdJ0x
NBp8xpOI7h1yRgK92hKHzCR8NmfjKYixfK8K6iof5OPwbWxJFELQmxCeifpi8TUVrsYor8ueJdPU
tQm4Z1uwt99Nph5S60FKWHES4z19IwstERrXkfjQyyyxsBe6HVJxhkOB9IMkr4+sZTj5SvS8Gh5x
ovV4e7LC1KdRoXy1c5MsjNFKdgMHR8BJbVcHZ2YkXWp1e1uwdz0yNEOcoLSnOMuRnKoCupQaC1DQ
IgQJzPpQuU3F3JUSJx+bmx5yhaWlfMmAb2pE4oatU7r1IKisJ8vUYJ0ULbig9B3dQjysdI8GS6Hj
lrBwAm6Fovxjr9reMtC+sc1Rh9fbXrQlL45OoCs23Pug7y6MAMBINBZ3kPVIqEH3CXkBToNwYTwI
Nz+XU36WbvUEmkr4s9GORyTTz2jqD0vY5mpJCIad8aws5N5OWd6NiTZ/pWGlryszitYp9jEAQui4
4xjkk+Pdj/juAydhkhfYyyGolW3xqz2F69eZHf3KTDUNiHla3oWNlz0C4pKPBkKZ3YfYX4Eg3gJV
HUkfxkAV6fl7M1fXBFHM+0BqxONM6qWURn1PnwgwTgwZ1jcrRnXIC67pEOyxVrNntlp1NfVR/USF
eW83cbkrxzreGbCdz3aQOhvGsgatZtvFGOs+ZPgQKULN4YEXdUhjCyc2qmT6TcILujdNV3XhO0o3
b1qRmZd5DIt8PYhoxI+wRDfRP74zyWjYmHVBPJcozdsma8m3R18CryQC07pQfZK4j9dRBs+0z6n2
dvSaGSuGlUE+VzyVq8SwXByxvV1eCmPsTiG5st0WY531wN42Psnc1p8lX3zdTC1yCWRG8ZpOTonZ
zwVsTub3pJ+GSVntoSR8dsUGvZ3eaRDN2s6lJA7eJ88ZLjJRmxH1Ier0zIlBe6PxJaE2Mb53ov+z
0P9ioUf9uKyy/36lv4hxeDVl+/LDUPL7T/23uBO4oMlI8gMruMwQ/xxKes7HeBH5sa0vU0Gbz/rT
4OX9RsIKGwNpUSmy6LNp+UPlKc3fpOdBFDV4f1gev/kfLfbspH5c7XWkk6iReesIxkO6+NgH/mUQ
RTydR05XQYoaUaYk1vmGZJkGTBbs49YYwXNIs4XnZPZVvQWyBZTTRsz/bSR9HB7xHBerClkNwOFA
epitcGV8IYREsh5QAOLgaQySGET4kI+d40M+sr70UrYXSmf9XzSjAcluCYP7knbRRTjwhz6qSq/a
aUmU7hcG0MlJRhwVIyqQujVftUEG00lvFM+ttEV77hMgpw9mCinr3Mxq1slotQfEXpIc+N+TeaqB
OTajDypOX3kJnYepQUYFy2Vt1jpGWcfsvtIRGyJMP32uXaRmbM0r+iFOReQqr54wwDbmm4Ku7abK
gvjBiFCf4ZotZjzTSW8foMM2vzt1qe5s2cFugJayE2PyOxyAaROjG8EBpWKsW0BKdjzw91Nqptfk
SwfJnr9iXiBUC/I14RAxAnsTsSrdXXPTGtrLCMx4hR85Hw5142iLYMPcKJTDtJxcbLhz5CgLSZnW
3MJ7sS56j2wWhDqOceg8T5WndvaCxzl3nbvKsYJ7YHIAgGCtmto6aSorO6HTQUlIllny1A/Q7zXy
Cf2UIolzwCZfQUU42l6ZndrK4Vx2+YBA1IZlvIJqNZzarg1dXBpElzixPd+qIsRAsAtCpn8pIXxY
YKZhJdphPyXDjL3fZVH3JZzarTsFwV6WuXiqZlibJCJr8z0xu5kkhJfSF1mb7maPMVqr4iEkMdTR
yQmXYtQ2INEwn+8E3CG9OUShVZBqmGQW2J6wQYbClcsM1s4MDkcjfaEqeTnTCdqMesAohM72Ie7n
W5c83I0XkVEIMWtI/BhlFjnLGNcj28OX0LVwzbJZM1EHWWLYZHPQ+yiAwftpzn06WuvcEoewqy+s
CQTcPMzQ3cpLqWaFvDbdyTEPjk5abPGYNA9oNW9GOgArEoDDLS3eFvnz9NXQh3nrODFRdj1m5ixp
UKtG0Wa2VXJWuaYfKkumW9C+pGZrRbtK6f/AOKQxmRNtcpRdVgLNKuOTlk3zQVc8msLOxIM3ieei
daUPEozAiajV6Owl/bYsYIwcLdNMDk08vNbge46oLMOTsh2sKHOub6Dw7krN8xvJ7kBCdEKpo9Zx
riETVRpa78ogeD6Mom/WrJ4YKqHrDsqK6b8+U7fWKYR76Q6QOXlbFxaMkCaeqh1JAndtrBGyVsYG
GkgrQLeXGNccfXJKAJmAtRjb6gCxpfuG5Hlau5HJyeFh2wMEZwbHNqwI53aPYY7mn3WnzOwWJPF5
NgLa8R1qaTHfxzbCI73xjiQ73+J3OmCtF2tXx1eScPZDIiyIHXholNq503iRCA2QlUXMZF1lOLVI
dMI7LR8hiJFgD6RxbeTZt0zqYNqKwWYsGXV3sVZcACoz0Cpi1lOtxSIYuxeyYmaQ5OO4ot1jsEET
8kbvmBHm47L/8PqBe6sCMcb1sHeiQROoIS/du3X2hpQtXimhe0eb5ZLYa/Jhx+D/sXdmu5EjaZZ+
lcZcDwvcF2BmLui73OWSXFIopBtCS4ibkTTupD39fFRmdmVEVVdOA30zQKNQQAQytLg7afyXc75j
Zeck6LI9TR6YcC817uKkvhuydqP5vChVlecJGeqrWE6zvI9I4/QzssqlNO1LatbuVSW7ZMUH1mzl
JANmvcl3kikoDc3pM+kKY09qOmNGcPghdRtEPsI3rmi7iU/gWL/rrBHDk3KDQ555UP+au3Ho9C3H
hH+sMm30AKi43RPnCrFXBKsPobS67Ix+esDul1MD80Ft9aruz07sJBdrmgK0gPpFEfO5trPiuY1N
cwVWkak1WSCLFRIogIcqvb20UPB4h7AF9Hq2zazc4ter7NfETs+5lfB0qCMMdkawS7PuAfwshKxC
RfdjPl5TEDYAPrvs0dOyRycmep3C7bVVwXc3Ng9m7yycrV5uCyFAAJjjth2bRaq4C8wMMFxW2xRx
cb3DkvpeEkC+cRqF+74zH2Tk5VzAOUPQAtHy0UFYfU4MIGCBPBHz8A3hqQqJ3UWwisqek3bD2pHC
b2yxDzqrfDlLpebf+q21a9Nsukx8dGAzoSisOEb9lxwz13dBs7huLI9bTbNZFHnDNaPdzVAjpfPN
buuQuIDuNvPDekDHib+tSlb5LPwdk3R1SAi66SQMvjTKd53QMZAG2hLWqm15mImVigIGnsxbC+Tq
vf1ua3xeCNw0/zwr3b5LCoTsYIrra9Gzk5vHodrIzEneJLP/1Wj2wEZqngmjeDRsEJVRdR0Migdr
FrDqBAoxzO2ZeVHxPkzlHib59wwnxWbg9bAeJEGKbjc9DrN1gEZobO0k8nHuOo46T44N2MYBiLLu
VWIcndSJt7NmzWHbx9ZzVPXyAj46L0P6t1KS2MHJNOBvvI21gZly1VCwdzzXZDqiB66cbG0YBg1m
L/uTGROclJomQpWewPfI0h4TDTfrQGbQunKDECPgeUSJ9E1j33SjxxJYiD0Lm8kvpKP+UmYabqo2
V1fTYD3aky7fwIBqMa1q2RNL440W1i5hjEBg7Goe9jxncR53wTs69FsjwcDd2WN3AXl3O5aatqpz
7a6Yk/4GsdFTi+aelS4IFYJgn/zWFg9Tml+ZGg5Lg5e3NktRv3C82vuRef/rAlnajE7UHKD9oS6u
hmTnCjcNfV/mkCdsXmw7PKNlbDel7mvX8TDm32i+iARmG/3p9k687h1phk5iidfK9+Z7Nl70f73/
bOUOnma/8L559Mv4KlwdIkySPZRxqYcTdoJdQCBPaFlIFyZ7uYn4wLA8khaMpjnlQA749eKmJdYk
+5BN/jaTDHUJgnJ4stphA0wwObPWdwjX5ZGNYt9g4p82drJSsrExrjXiyLgekzuqTGqEMr42TLHv
coDvmkMGTQ9e++IXZg1Qyk/6O1yJ/l55xD5oKthX3Tw9DOz1t0soDTgBlacnOtOPOvffOZ0FehM3
WPdN1D8CKzq6pRWgkWVn6YxaumGFywMiJTsHkDI+DMfUS8ClmXkuLQuSo+nUJwhPKhRdO58K9up7
WNvTGmDwOyETxqqfRGrcSjkY9xyQLf1lbwk/dLsxWXCHcbu1Czvn4dVq5XPNBOgYu7OzFdSC35at
5MyaSvjLYma27osELEEpHPfNTsuEoOAORX+EVFUzBAUDWcJbE0lAqBjpUgAPV15PGk/as5WxzJuI
RsXivi2bPrpKArEuqDxYiqdDnKxgUhVjcmzIwSYEdIjvA41C1Lim0FoR9/sNMtaBNclHFbnurjXq
t8AOEJp0klV7FJN3UVZmqCaHGCdb3/HJXYEL6sKACK+1IE03nOz+Zehwa5lKop2XkbUmWweNTlTz
DMyrfWKXEJEiScaZb4i91aF3T5qMTZY+bqLGOmdJZj2mttvsBJjiY5oU1THrgBnlXnA/q2Qrhrq5
NMlgE277huiXoimLqk1WRI9GTO61qE3IV7aFIkPKdes0bOay6Kpx53IDHHOvSq69AplBCNLOWFUa
luEUrKgvcGxUDdQqIv3Q49fMvlWevIxBd3Ip8re6z9tcBPKRBUC1QQoqQ2JdjyNmp3Vm+MWadoW5
TaeB/409yXNRVET12Bd4mPbOja13UfaPlZydG81Vd9CViMtFZL/FEW+vGolhxcY2BVuqudaaadgS
emB+E2ODD10UxSPu5QKrVsbjbtZshhBYiyyCarOECVWIg7g65YV6RMAybauWui4l/fwjb4y1MXmK
PT1X+iRcGEl2gXLDjx49Q5xYndvnhmEFmT7lJwUw7IykxZtNiF6i4ayY7OFmStpkq0RfPAJthIqP
2GaLYivAI0fBwy4E2JyWies85oCZ0ZttGUHWZ9eP3vS2iddBPrHjGfPpDlcVmpPWNWCeeVQ+Bos4
XWbncpr7M/tGSJj1uIKviyTI1uczW+ArDbctu+XKWnnDQHAlo5ETjsaPip5DGNqz6avXWGK2Mtr+
RKs782bkZIipA0kXw0Zp2k4kn/gl+hCSiH4yQBvsofXd1ql1LKeEIzKp/VU/pPpWSlrcgbkL7NVh
ZwLTDa0sO/qGxUM0g62Z+4+OlwCvSNXr5PXvUR+/VVXO9VNZd4S+eFX0iAGkg9lQxi+aZg6r3hYH
RPlqFVveSQX+d18ifAiCapfzgAzN2JfnKMJbohGDdLJtsqNHKjStzfRV16s2DYmk09ErVCMlmnaL
5wq2Vl5MisdCBjzX5GlQY+qXyXb2/fbQcAW/zA3WEBBUYEVHuGWWCXNztJEvhYlTPBN4VVSbNDWK
M48tG7xwZQmKvAqhi5k05d3YLVZJbaoXXVG+y1ItxilnNnqyqhC1PLOwW1gOA6oeR9aPY++LwzAk
w4HKOkerl5Q7eHb2Vs4Ksrzeu9um7B/mhuSQugpuAr/PbstUMz6dtO2PKkndK2n5zR72YX7FjHfe
AuhvHghsRbHWmK/08dl1XhIURKb4DZtdhnNtFZ+siW18b5jONZtQe1OradpZFcq9bKBjwm/HFDPw
EKwQKBRZZbkbSMZaxxMQyGJZ/KVtF6+Zb2hhCZeefbG/coHCbSAqRjcuAraFK/jmF30Q4qZ59WLB
O0Zhew1cqtyTaXVwmgF7zjic4ZtSWrTkPBZ58MIuOF1j+LEIN8ffw16npBRqFBQVvn0boBrh3oHg
T8lH57+1zaxkOmCy7geallS6OFA7HryizFYCaMB2SabZcKLDhoSmvxHo9DIWkzRU/qXPNHtHO8zU
xZqy5yEPAqppW4fJg9/ORxruScC0wbFsS3zieWavzQgmFdYX8lpoQSqYW0i1WgjXsUj3bW4bq6Zh
Dp13rX7s8rq7Ajv8WSuI1gG6oKW/MFV6NjjdN9DHiiW97Ahr0w2zIIftIARJMHB1Q+BC3Tqvfe04
2hnUx4II1Kq4jl3vGzTldkeNTU6YXKxVExlshr6LR2YeApzwSjrJDJoz5Vv5vRkSD/NDVfLOrbrr
Wc748Rb7LxAuJg30WqZVrgoNPufYMduNIGK6VrvSk4lT2dGjfQKJcqNy6Szz16uRO3VFJjoCvL7j
jHSMZk0R+DZ42VvqOQffrm8nVD+HlESANW3kkSP6G3yicmv304Z2iyvZwA/YDS16BiPVz8rozZ0/
jYxSFA9eu7MOjTQuKJ7IAsddOLj5qq6RiNHsqPKptjVGJ+M4+ltTGA+cnRdzjmdeEVyV3B3pvvyR
tSstIUl0gCJkiAOSRjVKsaQtkbmY195K+Bh3WUxYDhXtrkYLhcLXUo++Yd96JIutJ2mYeM70bdc6
HhaaBvwjxbK2dgXmVZqc7KHARuYb9blV5jH33VeWU1spXjuj2PWd/wkoTdLqpmiXDAVGuwjWdVYC
IZXwx+vhE6MlRD8tf0lqLdnUaENWi2wsB3XMYMVnXgJPP16XJfOAxIAmyan1klXZbUMs1rBq+8ad
VhILwk3RD+aVRl0v2XsKwvcGGvMBzin/iCe5RGNDLoGsN2ULx3OdYAUda/coC+OIYBJ62lRQjOWi
3zLJia94ZDkh3FGv5gk91z1KTNXsbMRNIHnI6Tykoo5ufU61Dqir0TgF5XGNmGeiKu8eNFQr7baA
bjMDis/HZmUZCeM2lz5h5vgwe0SRdmDU5AjyHjkRuAzWy7MORN+339p88vIODWPQMrX4bX3/Xz2z
3/2oliTx9n8t3/id4oJzLun+z89/bX/7e/yjWgLIf/oLEtS0m+/6H818+dH2gi/9zSqw/Mv/1//4
e6T5X0zjl4H3vxrGIxRB3vbe/Vv1+W/kzvbF28+p6L99/R8rWMK3dGp6xOhYZLgXWLT+sYIlWoiR
OHJxgjp/c/38MZa3fCK7mL7DCyERnXU9w/w/4Av+3xZNi8l/XET7hB39p8byjP5/El9w+jsYeBBg
MOR1reWV/9kdMhtlzoR50vc5Hswi/hSxdsOA/ZAt+at0s2QBXLV6hGK+/27k7Bmt9i+MHMGv4qDl
V8DIwZiN12wGxi/qiwqxvfQpLPYVVvBz79+nNE+ELLQyNGt9XGeaLrA0RtdSxviXTbvcjOazDdZL
JetSEnmnL31H5fOABcLpkeCYQP60nQFaARkxNByhLt8Zj/KPAF/Ry3BEZGC4lj/OGJ8RAj+2qtql
RRu22mZ2AibFHZOhGNJhrQ/lHCoU6z39f2tZKPNIBLbKb7Ofhw1Xw35y/bAgGAKy5hE5iwfxX93Z
HS+AbgrjlYZ3lrGJ1Vntps1PttbfsQHsN1RmkPKD7s4Nng1L2xBv8apafgNWa8D7rZWNLbKAkKoz
oYVovMaevEJLfJm06CGrxwYRE37lTqKhNfVdKvrbuPWO0OneFBp3KBir2h3FzlXLo7frREjh8V5M
9Ex5hud61sf3EhBA7PbtiagmsP8oFaXb8sPUNs2tm7hAiPN1s/xXHxjX6XtTtdVn9/MR8XXb//38
+P/oWDHQYLAS+4+XfIeP1+SnWMDfv+L3k4SR0ZILyP8MFB1fPPI/ThKOETZ83MTcPj9DXP4F3tzg
iCEucJEFobriEPrPnCOcST8fJPjldBzF+KEQrdjGPyjugG7XveNF7tlJbO0QR+VUHzHWEoik+cbs
oDCdzALC+dXEcSnuVSqd4M0wvR8J4LB728uxLJNp8MBBgVXX09KjQ4ppx9zYpzSSpevzxFVtUK01
S83dBaZ0zMI/Hsf6US9rjPbIl4VVHPMgbXfDgHTu7JkJY4OxFv42bZPyUEQzvVvWo+qdDeqAQthM
6nxnS6YwRDmGwnc5oypm6rirT8KS8tT2pDjP7lBfQTIYP7Dwv9hF53/Y6MKfQcZ4O12m8qUpcp2q
unAPlHr0CBk2hslPKA09s0mOak6mvS4JXIDWpJ0Z6UVMbbyBjBHfAHuAKygempUn0QYPWwctAELn
dMxuGEabTwOIc3thnRvpBN8wTfTL3JbVpaNTXjMdf2IVFTxOzjTfTAstXYJNnybf3Qxw2CNrKO7s
TMPa0TfmuSmK5sB0P6KdIlmxWCDszoJjDzTxGnS10/Ney40Dh/FY0z7sRKUNVBBedJgjx9rmpSF+
FCRoL/4L4wcFGhppv22qfWCmP/oeCHwwptN3x/DJpohTFH21hB9bF8J/MU2iNxwvY+TuV09FWjxR
p6XXZS0JgE/G4TnqYJtZOE82dp56K0fSdSCILwcolcWw9MBpUNx7arLdMNITeViuyMd6IAvHpxpd
Bvci33tmT/ZS4nkdv/3grcsv3r0+WO68lgK6DGI7I77YuZHfznOrbqIxgaWjIObTnrIwSvXJ4adY
1WbxAO7sTDSUWSzm7kHSiZOzYPaT2bWu8UJmWxw34+3Y1M22bNvpnR0YvgFDt5hk5Jr8ZHUI9CYe
bWNXeNl4alSUwqYu21P3hfWf3DH+SMyF9S+ls0+MjqfC3EvvyEwiqcK083QilWc6IsZiRKlh9ik5
14eAJLu2/0YP0Y9sw2dzy6K3nlcTzM61iZ1qS74c0/+voAEWn8FxKAp6kO4LzTsslN4AXC+J2+PJ
q1151bKtfoyBihYsG0zk+b2qNr4vAthlPAiJqv1wFdlDKHkWgTeDOLRNoDlQa+H7sKQlt96CDU7h
vIRD48HjASdckAS6FbGjvw2w4bbkLLnv+cIdVtOCIHYXGvEiWQmbhVAcLKxiLY+8NWbpaNvTVMSr
MgdoXH2xjf0Fc+yTBySJU6LIh+2jbr2FhaxqUsBdd1qaV4u9OJyGC3leoAvF2H9zEqeC8V0m7Eci
6hgviFlhSmb8ThH4DIEDXpJb2eRVUZSTE+eNdagWMjMA1wxaRcRyfeE2DwvBmeRRZMKoytcJPNOw
6ezoOllIzy7oECPym4eUYKJLYPX7prTUzdjrI/00OJee2zrMWIYdQJ+Me390q9usIKbOGBeuNDH1
8z1+C3ldtGCnzQVAneqgqOnQorAfG8DZX5Bq5Lge6qoaqRSpdtYk9esCmLW+UK1jG771vJCuOTz1
cwsyhjSmMlkBgLE4FOpgHVujflC18WGMjnuWNjwn3GLmoWgxE6QLTHsqJUhzPuRds2C2o1Q+aJ6c
I1IhrO5eLShuDN9AHTRvZtte2HfeXAO2aBZet2VBioCglO+8fpJrwoe6UDdVxxi1nx5LodvbWpbx
ykW7dK1PJWyihQkesHpdR2THPluVnuznhRuuTazVG7ubFwmB4z7zEFR7Smfth5GBnJgW/viMEuIz
izSW4TBsL23NWE8yXOwWYnmsingDnUEgsxqQOA8YilYk0yTPpoq7U1OIS1tVPTNqt1xZzBqO5iIY
VAsSfVzg6PqCSW/hgdWLiFpt7JihMJ7qFPMF850298GTeIn9I55Bro+w15kGDyyxPdxxAMaSVeM6
2inRbOa6qGqfgEyB/FsQ7q4PzL2zKve59xPuDcuVa8bp4mCk+XRdLuh30qPp6p3UfskXMLy/IOKN
iPmR0ivjdSxie41Q8TFacPLmCFgepqEkNgko1T1jtQnvq4LoG4iLgklP9YAwBUaNu8l1SBrIVZxg
7aXD3UiYwxOqxWKV9ZTB80K5z0RLFqdWg6fRY7e+ChYUfgwRhJXCAsjn3NRWbaefEItYF6X6W8yP
i0ZYJzVvoes7XHsP2YwTBuF5yC2xcPwNWKiKBNTA1y75jLlmGpuK6thazEALuD+d3H4bE2m6aaHw
rHQ/OmW5zHeV24Ij0qmkS8VMa8QIeuCGSrb9EhAQkwsVmpOoN4yUi1PsNBzfYzS+AmRH4kPA91EN
rfdueEK8NcwFzk7b3LVW4dwr337UZxt8ZBDVp3Ekp6/pNLXzew8IjeMNuHmS/spxi2XQ2R2SzGPu
nKMSHKDH73slPDcke7u9Sk2INXYa25c2LqtbVUP/9HlyDWQU3RlMVp61sRxPYI4GJuxGNDwZaart
obw7p0Km2RVhJNtqCV6AkH1DxuW3CRESM49CkCnJfMwDZPkQ+LFcBiL1jfQ7YzW10trqdfTDz2OO
QIQSO79lKzDCQtq3lVCnxLbHo1yCIYaAMa7XYkORStRrxETq06nFQ1KAVjHZud+DqXe2nYHfh98P
ZltmXaOSKkGDGS9Ry44W5Ghyk8nqJEZtvp7c6YRjwH4US3hFnRFjgcR22KVLtAWWvOilIaIFcUra
vEwaOtc46MkvG8zh4I1ZvxVu+7JsFhmnsJVFlUWielxsBPkZWu/M6waFbugt4RpBMIdeHovj1B09
kixNxDPkPtmiitkrMbJPdE88Zppb3lNU5cey9nnUO0uOR/oV6VEt6R6BF8uzYENXuJZkSEb+B0aD
cl2SQLBLMtJB9MSMT17GVqEhhQbPxJIgMoyZe1s7kugdWxjbyScGYc4yh3iX8QUCc0bgFAPo3Tga
6kaOXkbiQmNcMeYpt3hMptf+K7ikXTJMoq84k5xM+zIkPtZeO5Wa3kvcHS8u0lgc3e1rEQfRml/k
s+iLepsVZVCt5lJrDoxGfRA7OdRd1SB49mpSrULDzstrOZn5ysL3Ai2wqJOVZseAjBpzbZcKKUDh
ot/HAzFd8jy7oe4FFaXjqTVdtdUjyRN0jIwrtYS68BCW68T39T37av3T91isdEv6S99hQCY4GwDh
EgtD6dFsWpJiHOzreFAIaTtGEY7JujSzAzTF/qUyiD80p4gI0K+gmRiwBvLnvkXQo7Xr+rc0miWY
pk70haBNXhtJc/qdJ3kgheMcZ2dj7Iz3SXoCQTQdsD6YYmXBIN5GpRKlce9PUZ9Fa8xxSfWOFpw8
EdL8RFA8eFOS5/ZV5PhpfuwmSHIP4zzwrlXdx6SR5R2UVMph1riGooEXhgdAEIHe2gnS3FvPSUzc
Ap7KLhziefohXZl8jAG/ITWC852vqV60GLTXbA7yEM2EqYbG4E9rvfVTbD1+fV2jhGOm51bP0M5C
K5/RNk5MBJiM1+s+JuSVIa+swlhO5UcT6cZ1lU4+20+DMevIUOjs9e6DAs2NRM5xP2whYQ0oTxHT
4QTjxsH6d2kKhNyZizRdK2Rxp49orV0L3yRax7Hfs22h/09QIVL1EatkU8KYY4vNKE7zvdsscY7C
MY962SJN1xtKAEcnEl0k09pxZwjgnsbP03NZPU7pYD8BMgdNiOWo8GC+aWZY6yIHEDVmF8yxsINF
Nz+jEriJM5+3VYckcD+NjF4HDC7RskzSGZzH6HA6SPONtaw8W+QnPVRhiWn4a+JPpdUfstYg+qrF
23Q1FVn2EPuie+4oPemZ2uE8lyq+LxzVbqH/19eI47MdA5WFq2gWyRnTIbKIqpyGjdtL/TBnbX0f
RYXerRkFZbteBc4hb5vywm4bk3Ft1N8gaBnfDenX38sKnGLh6Scb/jgTKXSre8uUy0KZ2S8CTv0I
5kveD8lEKkcUydK77qfEvsPt+uopEpRCqSamT1qiq5U/6jz2U6yAyPMJ0L7JxSyeMpaOjz50uJ3P
aCwmnsAw2VAO3WPOdvxj0AyoxyZyubaIJckpcbnNmoybEIUX2x6XvW1I60GtU6fLwjlxxjdF1Qfl
XYOjDetsvq2BzDEpC0R6aWKUhjpOAKCAJGxtWhxfG5Px/GEkQpBYMZWdnGRIDwX4k7Nw2E55k8vF
pGtvwq/UI5TniJwgw+XFWTOHhk6I9FPOUWFy5Y/sRzNP3WgzvErRy2jXmYO4lEudZIEqgB7Hmt5A
kXsVmXmKhtwESZHCdyyzyFhltGUV/edSyBpOcyLpl8zdUneWEyzeYEsavYTLjnTq71U3+sWNkWet
BW7bpRkjKYbqfWDxxQ41YcE6spdw1Yc2s9O/Nb5IXSQD8w0HbX7qyklOD2rUMp6vmK1xYt32emt5
jAV7z0TYFljNNB55Sxrf31YxQ8WV1RoVkIj/WdhDm9idNp1VPJHX69UPrMamb38a/9z+Izr6a/L5
J2ec7jOb1R3fQTOND8dxlsnpnxTTEoAnVBJjPMNRdkA74r0zTBbPU3HQmM9G8YtZWLshM69Qzmwh
X2ydxNj4HqPSXpHXQ1bGoO0ClbH3Sv/C1PqLg/G33801dUTaHpQV8xcPaWEMdalHEOqkbM6epFZE
xj2c//U78M9+iGHbNsJx8vu8X98A3AgTTe8wnlMTxwr/dzWxJXpy+/Vj/nsk+RebDsMCBP2nT2TZ
pfy+I1mWNf/7f+zxl6U/EaV//5I/ZpKOzTaCixPa2B/Ogt+3G5Cj/2baLsNKDF7LcBAr2++mA9Nk
WmlgA3B0z0Y3vyQ//r7dMFh84JLmtAC+xezoP5cq4/xsubSZRfrYITA8uDprlH/AhulAkhWKf/O+
bZdjW6oClzkBDVWzUgKMibTj5o6omeYdKob5kCS5djGDet6VtjaTQpHyLBMtiV+E8YqRJtxYdYga
N4SsyudW1/k+roabOtSGKmXzPElaZulYh4p4t21vM1REChvA6tVBaQTluE6zHLEz3q2Lyiy1D1DD
sorU+h+lgpiM1mS0b7QpTZjkiRS+TduNr+B55lfPSuYU6j1v2yqJB7AwmLZRKwu9vmL1Lt9ohLJX
pOwz4xPoJ6afzc/IHBrYujFsZQsa/g/impAJS2EfYu5stL3undFpoCYBaJqPvTWp/C+2O18MuL+f
YV8fgUtXyaeK/R1m1y/e90LZDB8xhd6DCQkOjtU7G2lOPAqCakIuZGFNoz43i+C28qR5KmHBwBRw
/YoqIoc5gb5v3nieUx0C1Q/XCvrN2ezt6oMWWXsqa6e9JLM2bZw0y657pzOS0E868U2IyN/FCeCi
vrWqG99vHjuwmHtHMu2KR2YribkjreIjq9367U83yT85uIOfh+G8aHtB7nvs7nQdCqD9y0pL+q4f
41Es7+lQomdj+fTjqqKsMO3pVvN0RrCZ1RyKbATvDXzYZLrYqW2LpYXwokl/k7nB2xA443QTY7u6
GivLuY9m/lRbpvnDlJVxjDVzvEl6l7CTuJ5uHT/6FtuTuQvSVHzLS0I1MMDr+5Q13i7RGm2XMwFd
z1XTbZRecE1bnT4cdWV9lG5/GhvT2H+ZxEETtzBEkcyl5NFsJmc0NzqjyK2TPgsZZFfITMd3KKzk
VyDXfpcNUKwvuk7TQdaNoASt5NBvu3ScLtyU+dkbYMqKNk/3ufUB/TRrQpBSbrvOMyKAfPq9VRr5
U79O07YOKw9akq4gnpgptCmvLBEsl3xKYVem2TWyxPo0+8J8mhHj/vBFTSNSok5zsWDgJZ2UZ2xL
OE77YJLpUXSdfh2x4rz1F8KQk9e8ONMicmdTJyrbI0/KApBLsXkBFTXdtJ3BG2qm8TZFMbAfneXe
1HJ1Vwxj+2QnLWLEOI+RRzXBSo+n6a8eeT+fWTzwKfQwkLLOAaMHTW+xUf3poc8iIIriwdMuSaej
zgv6cqeB5v0GFh31kEc+FQYwrh2Q4O8jkjMGMC10Z3uckw+68uksXTO6qju9fvJqGz1kIvRdjWdz
CpasnN4tkObxXfKhcUSYDVgpBZ/9qSKjO9S7mMLBiSdiaCrzQnec26EHtYzClGYf0TRRyhD9tgOG
suVArWjmHNkZG6dDDpzqPbr+bBqmM/E86u7rspUZcTdp6s7XTU1EDICW6LMSvv7d14r2aYksfSoh
yhOPlOKeLUCQJwwQy/St1PMdU2oUJf2EcDe0+t7d2bPCjpn7CW2CXlfz5l/fur865Xn7l52Fp/uu
a5JI4C239p/efga7rUZnHV3MRmJP6wzPCOem1u4zFfAKQMvqK7duNcZaKTMcB5ODvKYYT6adryPR
CS3uQbY3CDquEJXI13xw2R4E9SjxTLLseSb4jxejI7U51Gmv/VbL/CZ2+Cdnzz97AeyZ+bUozqhW
nV+unxK3GTPY2LsIF/vvlBnTGZQY8yo3Qi/VlpwzUT1yXpguR0yJaHND+JN8JW7eORqjG31y76Er
NOfqFVGbcXLHiWAUU/bRlk1a9CC8uojCpIxZKv/rN/8L4/n3h8Vy7cMmYE/Kto1AChQJv7z5BVRu
ZY/OpeqhTdP+ttEnV3PkwxkA62aoVF1n8DhuBHDfXQdvEnsY2OCDL9PhqoLnthoDszkIZ/FWeLX2
0LkFwegjkKFVU/fljfLb9OSZvP6RmagJ8GdsPzH+Sj6iFKlMNPYHXSmf+S0SvtveHvNy55HfRvYM
Tr3JpHPq+j56MhMj22u+5l/hZSG/CrP9VrRWjF4pmZ7hTKsdWrzoQAIBuzLo3YxbTHP6YcSgKiH5
2Lh6W2kaGwUrbmtV+ZuBia1NrLJmSiDlQdhD9Ax9vzlQE0y3X7deFGgxQwItoZ/Fq3fbl3nEHqUx
L0RnzT3ROMjGA7NOPnTZqm1GgN0zV97wwxbFcoIsbw1GwCswY+p6gbOlCLc5+WTakFnKfvZBl0zF
Q5tgt+/Q4N+tqqgORHNMBziG7Qo8NCFJtjBPyTS2a8cT0xkHP8+Sf30hUCTySf90JUAfoGZg+bog
QXTzl7KBs5porXyoL4kwOpBNOjdY+HU2i3GqdzPz+5WXAGcNE5XEW0ox+YpDE3kx84J8A+vnQOQ7
sDSRias6FUjj5kJP89WgZeky+Ci3XY0vkyGsp7/Noy4eOf67N3O0hx99ilxzTfhh4a3pJpf0Wcqx
66HsnA3zgJnrwC4x+QtLRGIrDFI42E0XGKtibVrPSoJdshFKI85n38zchTUGiG3s49odq5F5JNVC
7z8YDnNE5kRB4Oas9pOh2p3NXYvSM11KzuVzZfDQPbVTvkdbDStyMoFpQfh9MqTEKV4BauH3SWCN
Z9wQkAW4WDMTEyJJ5947IJJi3QxDflUZmQ6JSyAvxWhW71RtJtU1YzmieGWfJ994DqTfWrTTIiSu
1cKnnhIG0BLVi9sgr914j2lWn8gH4zSAVcscTINeftGGcSlwmgmSoA/AAOYiJiJyFmLWhICcuikh
SYu4FI48gd5DD7E98eeo67kN5sRUC6CstW3iMIzyIY67lhG/zVNHGZn1llhROq9iw5X5Ueu6pfwJ
5ru4A5+zUXGtvxWC0ItVVxdgcDjZ9ZVWQi6IAWtDa69yn8Vr9YUYAhrvIEH6blQq9bmeenXHiDdC
io3n99JQW+47DTZD2OL/+DTd3D/4+BkYRBdoSX03YqakN2rckCwGuZ34L3aXDbNldpdchWlNlbkw
UtYdiV9a6MhIh3GmxCfc9QuLKJGuHMpWEolzjxxstOlnzyuSW5NNI8N+EfDOBLO6+7qR/ruz/avO
dgFs/+nM+YfO9lB+QLN6/bOf3vjta35vbX37bwCTke8v4BzST/+u2/P9v2GnDALUcqj3dMqEf+9s
AXkDnQL0RUPCYARX1L93tpZHyBItEF+GrO/Laf+HhPH3pzrqx//wKc8I5OcDErI30kC+24IUc33z
V2ZRb7ZJqpL/y96ZLcdtbNv2V+4PwIG+ea2+I1ksUhSpFwTVoe8yE0ACX38HZO8dlryvHeee1/3g
cNhBCUUAlblyrTnH1MYxdma9cboSIGJO5bjq4YiSRjMzYVlNcqI+7PmSrouEGs9PRXU3+zHqdQvl
H6mL2fA1QHTyMMe6RiqeQ5VIwBFhQQY9u9FNrHZVPdefKo8iH5KV/SCy0VfUjcK5Qw1D/VnkFQMb
4Bz+PvPDJ5Lky5sA7/hgDu9VIzjUyrR4UYMp3kCRDtjKh5LdsTBb/Y7SBQ4cpEjWVMNJ7JhUALqF
HE2CBAO83xWfMX/QQnZEhUh+skW85fScHQn8xjkTl1F/R2MeCEhvxjOTFGGH7rbEVuasOW8io8vD
3Nl3EbvESqdxenHyYAi35KdkxH/URL8jkCiaLy0NgreGihu63IStH1LfGT7M+IXpXf1G+QAMEQjL
dGaU1D1ObZ68c4BECp6TykA9vRt6whf9nupQZ+GI/1s3V/qXBE+PIVgYdp8xwCiZFfehU+lHIhqI
ICW1ZJLNkSWiRyeDrHCoybRA1rsf7Sy4Wp2MbCSX1Rctsas5ugqvvmcxaYCV8+RMbMGEgskttb9z
iOfWKrGKM4XzFBE/+TT3Z0TgcGdmaXWnYcajtDITjzUu87rgEpqVXa+FMZUvTtX2Tz08p1XeW/jK
+2KwXrOgiF+VwcirHT2UznVkXMYZfTzHMH/VzBPuLh3Plzmx+o9lMbXd2otAjI+x6M4Mj4bvEYKV
nKBFZRQbWTI1HNy63LYINXLEpRHjL5Rtw11paLHoHfvivZvycptI3Xl7Ug9p1tr5KD/lbEvleoyB
x62Kzkmg+WCqP1BPZLe0LZyPdlJlj9HscTWO5eLJQsa/67vUPVt2PpirtG9SMGIqYbDdtBtbDd1h
JJTplqRVufarXL8ZdSJORHNE3xBZBGLnm4zWV5Yzhhn5pl10I8YFBhEujcYgAsjxr7iCa3QuYUy0
cCTn4ovbNk606lOIhYlJnGNENwLhE9saz7H4gMAjvQY6l3fSmtJTQC0Vba1mRHUU1y7NpSmpNryu
zXPodFhAhCKq1EBIf7GaxCWi3O2bLQ3s9j6nBZrJ1VjxLX/VtZW7OAsS1LXcHk3zvz1FeIj4V1Nb
iVIrHQ1T7iNziLRZXmoTxQVnYEnLAW4r4qF4AEN8w3HrTCey0OBEjP7VCkE6tm4wr/EeokjivPuk
qR6HrSRf+Q142AQHJiZDKehRw+EytslbqaT31Pdej7kusxTO04nwsRpPAl51fVFIzfZul3sr2ciF
gzDR1Y+HYhs6aFQE35dbLDVgxAwB3wcdj0518Xtl5tcgk3MZbdx27s0nd5ZjJUqk87WHabozDmMv
XlxyhR6NIowKhiPOeHTEcBqS2r8jggbBhirsTalLMkn6anrsmtCmCUN0fBN6CaIaWT5igEQyNOZ6
7RZ5toudqNwSq1ttkG+vqpjxndWl9yQLr/pKLWflDCDIiQqNv8kxun0fxN02yuw3nzHMCtblKc/t
FXHo5oq+GLGzvjGudSfdlxSV5zFGNbe2uC07grzlQ2a6b1HfJptxBkTejINxh9k2Zv7Maj315sfa
Ui3zMcT9xfRVyAHaBvcwVuY5z2w1ra2oMHemTD9oJ61XZd68YK4NjlXYfvF4Ylud2TeTo/wmpj2W
OOLBH/P8qrr6lZEOA8HpTESluavM5mnIgHdWGtL1aE6ISUZ8ZRiBIfYi5wkPQWoViG7qkhmY7PDO
p/5dh2roJBx5xgWJezoKca05A/pKOSGcAYhnbgJoVSeRBG7Gr9fOb4zN5B3xZ+7OH2lL8hqdfZ42
KXyC/COjr2+m7pq94dVwUGlfrhVjpXtiovDLQwDFF5l57WM3TdGN4RIjLsQn5WMBhvnBj8TXoEnN
U5El1nmuom4LHxedV+tpa1lmO8DqgGqTZ5pxycYjTQDbpGdv50xW6KGT6b7UM2KnwRIf5gIxteGh
D7Gj7NETRsdXokDWMwzyvhJYlxARVU9DGcePnh2jJ+9pZHiNiTmdxwRsnuQd20nhIMfvKXSWR7sN
xqutI33OUJTf/Cyqn/qxqdbK8U8S0eNa97w6KN8/ehJLHRhVtK65JiDL55PaRfBl1IO8hdTg67nX
xOhMc7RDel5+h5ayRCRuZT/T1VMu5xTRS/eeNca45CoLmNamVXfzaAxtuqAuzk6ApdGL7XYfaZl+
ccuS71bUSEKmi/7GS1gS42SW19xbRn/QYrdAA7D/WOY1IEkQs3JOP2p2nGtJWuTG6CfcYKP1yRsE
wVqWUTxVWLFIOg3sj4rhM+QD8rN5M9ICfDjCHEhAQb2bMhsnKVaBvdUKxHmDH508OU6HOsz00Vds
kbqY/aNBfqv1e5v6v3XyP9TJNIp8jtb/b1H6/bfx/7w1ovhzofzHH/qjUA6s30JvaZktYSZ/yM//
5XCJfgsQmDPiCXwO8q7PoOePGZALmhA6GS0fH1l86AdU63/MgFzzfwOe+mWEyMzHp6cEX8YzwcH6
vzIGrcHvBtNMmuMQGkycizrxHhzi2+7nkn7qn27Nf+i9LfPYPzUtflyLkZXJvYhcBDS/tP0HadLH
DK36GDgjyYrDZN3nZH69TNyBS9fN0T80K39pFS/XcwliZe0MUP7/RXMvFnpSG5pcrwJhvxrNlsYc
BCvrXmmiKWoV+86W2bv1jDncfv77X/YvBxDPZ37nM+zg6WHi++WX7QxT6gbpxBGsoPrKAkgDvkT8
cpmsmYZ9PEcvsW3+06/8H24xx3TahByjGCstr82f27NKqlyMYVAdYXjoa1Gm6uuArBUOUCYYspjT
//iCPrxLk8vx9ppYJZYP9Kd+cG4aeEKliOh/xM05QKCLKkhBegod45MTD/7b399W6y/3NUBbw4mO
YAluLseVny84Scuck1gPh77RHRuuH0sbnzE2pIWeAuN3IgvvPixrl6FLYd26watf6pYdBY5UQbo6
I8XgBnmLLrQYvB5CTpvKi8Vu8zrZ4T+8Bd6PhvhPLz1HXeZWsKR5mnzZf/m8NfJpiPKqP3iBk7jP
Bkj1+CwT5pK7pIFOjLvZGk9Wk04lzRXlWc98B6ebgXv3YJup758ADDvHamq998SRTAZTv+RdIgSx
OVdzaN0zDoWBPtAkqbb4G637CgV8BcfEm60NB2EOhobIFq2YPYe7ZYe/N0RgiG0fmJB8jUnfLOXr
a5yRNLCIuhvvczg4AJ98MSMNIkfCzs+kGOirzyrhbzIY6tEhNwfjI/ilCCK7sAWvXJx3Dn4EOUEI
htWdWhggSJajOkbFmes75UaD+6jraaTITun4EA87robIRav4YyEQU8X3lJ2bKeCo9DUqOhGuSUFs
39jv27cZrNLRH8iNW2sCFt7CyhmuJrjzCiImLBG0/Xm0hbjgvYcCIR8wLdy31RC3b06q9M3oDOvZ
U0zNsjnz3mmt2vWRND/9hlUZNyzj+gaLG+XerXcFv2lboEaqSskFozqLXwAWFGLThyOhDT33MZwH
7ptwrec+4qHNYRe9wAb13n2DQJQMJOe2c0Z8IeD+VbiOtIFO7Ud0x+/vaspJqV+nIEn7OyTN8itl
6dJ09vhl7Wlo5V6OQzmvDTFRG0ZBnFXHojO6Sq18G2/+Vrl2+jEdxuglbFlPN6roieWpOI34K/L9
3PdGhu1binrumnRM9CMK3Je2xLa2cuuMN0MXOIDdRDdnQR4lDjhGZFfiOdtxM/g/NEi2bN+0zmG/
J00xd5zkBQ8pSi3nSBoL6OwRLMstW0jxqzAhJuLH/Xe1ImOxp9uQFkGwQcycSmSPkXn/42dUTMht
NZk568bM2ZPf9TENIHGOnNM4mkpe4HT5evgKL8MBj0gcny054L8b5Ngj2EGsCHUosJjFqNAxe+Ab
yLruVefL1luFVWHrp9avKV/J89LxsCtzc1r4QvwBtAOWeRzpnJMaQGB1nZ6khIW2p++Zj5suMab4
RgeZAWDaeB6EubRX8cVmxPVG4hW6s8noBmJA5Zxdx4lB80fJ7U/3sq6HvbTTesQRCTPCCOnnNGZB
7o43eNxn+dw6ccpZA4JIXEfTLnLKdZd2+jg6HRQGujH3XkgiNvyjA0dIfeZArZ/9qke/28YZj92Y
kPGjbJUcM16laXebFrPNCrSOBbAkVbcx7WRC7szgfVJuEbm8X3J0wE1l+szgdDi4YZNUq960m3Jl
cmQIRZ987STLpl9lwanOUjwPJt3fVT+708WqkdGveHchj88IFPd1O6uvUZaS8SINJO0bXu7o5MYK
c0mE9CuiaRzEL04tVb2xDPcDHnx0bKJ7r+km3+fYTlzO0A5LthU4vHTCXBriUwG5MbX4jxXrsr6x
zfEu2zF07YNvxOzSM8zZSUK18CwVvSyQJvR3SVhxmhwGfZvpYL3ACbFwbFjtG0pashiGYnzXTZi8
5J7PgtnYxTPnhvxjTgryvI6gA9NQlxkyU8dhThaZ6SqKwMyyjTbPjDg48gB8QMXpJjvLqULv5JUz
Lp5Zttaniub2fJxTcBRHpxKzM3JilXrnCBTWJx9TIk7TwfO3oi5OZdTGl9Fok6uQeXpMwug5SNPu
pVTifar0svpn1guufdJXeu4TWdvL0L61shMxsfan3oj7hfI8mndtNAZP9D3R4GYDDjWHHubGYTi7
5nsZnN24ESGRQXb9oHtb97vZtV+qNGw3jZZARMjMGDfuZHM2NcrFCFw5HIrQFbqfS8vh51t2LPGB
dB47/hyFYyZW9JbiZjcz7CkhoRQ9GS6yMC5Y3XpuXcWpe1Ze8joFYXPI3Dp8AL5iYklRGbwXSFPk
ksbyrdEhtUirvPDiLMlChTXwWLsoEltmUC6LhVsm4l6EcjpOTh7eG3qKXkQFBWVjIIX/CpExunDO
YnkrfA6eq67nTZEJViNYIcur1CcMjJK0se4xibOWdr7Nmp6TSPsy2HwaX5FXxAnLccB1RKyDVZ/z
mYIQSk3WuvyPtKh5BbWTRACF2ozzrl2w3otBHKYUj9h68BJ4l+iqwkvUYkzLyY9krM9mgs0rCPW1
dbi87+Gs3P8QfqApIVeABuz7POUs+D+WwCDtY7ENyITi1WfAll7Baof1qm9H9zL2vUkquUfyAFYL
+bXmQN3SbltkHDa2iXcYIvoqOeAToeNlJWr7rikJTVcEN56yiXPN/vePZdWeKPddmlNJxIbB9hUw
jTp3JSE4w9TrqxqofSucNli5yno62Sjea7nqJ4CWdwSZQIQ2RdS8jYA70wfbG/jUWYXieD0uPdNN
LbIpuLldW0oUq75C07Mq06Tj8DqG5hAE6wQ/4qkvJLaNrPOmJ5xI3pufWiyskyCqfWyFxv5S9jlW
rd5KnsdgbmBtmaV/cWcnlKyLgfWE1dI8tX1qfFcC2nPaj8QW8ZmpcjIjiF5sPfJahKg1+nWHyPnZ
EUuyQ7KEXexE4BaQfXS23NGOoC9YIxPbet+GQForJD31E1Dp8JJj0Xif+4o3rqSLcm9Yyzhf2bNJ
noqHLybblqEXmy/IPJA2cZ8oLZ98JzP6J4wgpQ+makyTNLyV9Np8tqo2YobN1thN2W4qAPRYH/KQ
apnUnlF5q8Ci3CjNxkMe4sJRg3CbbdSIq3f0kb9XRkQNglWXZo0r0nunUuDBjXTa8k8H5s2LTmU+
t3c8/u7WkANxLIbUeNVGlJ0MRQo5Wly2nimsDokNNXvSoJ3KfvT4PTofCvqiawmiszvJmHas85iE
LOkOhIydZSYW00qrWgmtu2MzqGSVqNK61S5LzIoyhI74IGj8FVQkaAmK70bmeojNm/gQzU1FQm+H
l4Zv4Ai8q/5eC5ITSrIUtDseea8pDHp6uZFqzQevIsd6MKu1L6fqoHt66tTG8ZP2e0Kv2UQ3eZcC
jXXdB9dU7h0ykvqRp82+XOvyxM5X7d2K2SJmK7UOK3+bROVdX7jg/7hVD+bUJh9aw+/fRGM79w0B
qc3aSUwKSCbmZVTWG3+4OpV1o/KrtyTRmd89P/ZODn06NIA4RHPioOsA6nF4MPL5m9f5PBC35yu8
Iwp3TDdVb5YNhbYxtGt8EfhyJ3BVrCApAknGuT2rocqbc9/ZxtF3pq69k0XJS1qlrDaZL3gjZ4L7
YtCrZSqvUzHm2Xqg7N78/TFqOXX8dCphvs2Bw6OxgBIV/efPpyimX3nEjkdKp/ej6B80AnWxFL5/
f52/nNbCMLQAhlgex36Xg9vP14niFNtZo9pDSdh0tuqDwKLbLwyIFdpaCC3L0eXHcvj31/3L0Z/r
Mk6EjcHJ1OWk+PN1OZKXTt7o9qDz0n9XBtqRSupS71DIs341VT3dCGFkLe6Gpcr9+6vTt/n17jLD
5FTMF5wP8WuUCdn2dE8sv0EeF3MAmUNhP4fLqpsHktVeJZiIYG4IjiVL5W27eAZXPz7Cfzt2/9Sx
I3max/F3HbvP4l0WP4227d//0B8du8j7DUbDoktlC6cUXf6+f6m2Tfc3E7U2rHjI7z+m3v9q2Dm/
maZjL606wHZ0/HjT/92w+5+gI6AQ//w28b2hNwfUYiHh+B4f7Od3uaS442iWDhenmqMhvZsLAfcG
bTCToqm+DEHmTm0FQxs6FJbYsFsVWTE+e6Hwj3JW8VNZhfG8qvn4i0DPf7CpIi46R2HGoQnpqS0x
5CL6FKBo56x/dWVVUYMFXb4Z7KjfRSrM7m0dMgsGlg0ScpgX4TYHOji8zr1KKo9sUxoa5hBW16Iw
a0qZsb9FBC9CbpuS4kVM43haskXILkH89Wp2Y/zSm+nijQqb6FamYXUTtnqhpp2PMrQ0ZWOQXP3O
m2/kNIqbTpx4x8jaZxav9NYYHXVatlbssQ6yJbAYSIVd5OJZ0ZXPPf2GdwQkHaGFDVN/d6bBQQ0r
r9g10o+gG/ppbTZ5u3GSwd5FKfVF4HXpzdN+jgfcHRCtm7W+CLTQl7CTH6h02f1o9QALdgfHXptO
Oz/XqsfYZenPhdYAIJ2hgElsDNmlI30F+3DryU+IyUb4oDzDDyVigPtwHNKdodL5JCqX5SGdnGRT
DmGwzmucQhjwjexqRxL9XJk8gKHL4QboAry8B9QLs8nBHJvxokHkXGrDIhHJqiDsqGqcnihp+l2h
o2KtoB7jFNPyQJ1f3wWggi6urKdDSFbne+46zQkarHqi1VaiW2LKv63tFuSwSG0M0a3bo1/ozF1n
Bcamjsv6kaRN50lNrnpzIrv8PtnSfLaHPtv4ha4fmGwa904W7BLPVK/cK0S3RLZEV0I3q1dHZAOh
GoiyamWb27Eu5v1ooq00HKG/dqOUD4zvmkuulV5HzpB1pHtMCcdOI4q+QEfvxboTzBdXxkyyyZrd
sdi6mLAfa5oCpGlHndpOcTUTs97A4JPpDDfUfUflEZ5r9uA9KQ/tvSvwkPU1RYZhzzReZKJ32jLI
Ah2MKL+0qPEPZcIIzyRR7FteJ/kVaXfNO5XMD4WXty1lfmx8ASIJbyVOpBWtGAZDrGa77c8M/gPW
rzQ9ZQUzIqeK801ulN4r/Ebzo9C5vvhMITnlSPo9Aa04HO/d8CiQ1L51ZWt7nMdajRU5S56RI3sP
YeeuRNgm+2EI6mtmSnWzwVZsC89RBAIOM6A1pCoB47Sun1c0ubyNL1WABg2YMScalFlHyJjxEfuc
OHo4/OjSdBaHwBiJCKgPEVcvLCPtdarL+VAjGtui1aAYNWAm0GKox30/ADLAWE+4CyXnA3KW5EGk
rr3xO9/5hA8DrhTfbf1RxukCsgn76cn3kaWsCR1EiJZb6YFKqjr181DXaPlJcVwPBik4u7qdzAdS
o2G3M8dE9MWAOnkJLJgnjK+buF27XRezkmTtvCH06GtpoZKl61vpO2cOqolH42WUhtNgvCSDpOGW
W5Q0YO4SZD+ZRY0358TB4irtZpjeYasf7dK0PgrmgP0ay7loO1zWjWdy2gHVqzngOknVa3snyAet
ojWeEfwKW2320nyKoQxO/ockqFp1U2j4BvD3JDXXp5k+uDGvVQhxvt24lBXjk8h1En5xkyJOa9It
SnP0PlRDPnbBNmyRLO6Mvlf51yloW6vYMzsRgo2Lze2/dcA/1AHWYjL5uzrg7j2rv/15bPfHn/ij
CPAB0y27LVQ6Tn1s9uy6/xrbAZoKGSlFNPbxsCzSt38VAcFvLpp4hn10+kPHBhr17yKA+oDhACMh
04oYSuGJ+UXP9nf6tr9M7SgyHMYJi38IN8Sv5e2EOpjvvzEfoHoy0vGmuzB/+NPd+A/Dur9ego0A
hb9FRPxSvv9SdSD05itkR/NhiB3YjCGJpeA1fG7pv2uv/4+rLJ/iT+MjEUda02ZC01t/ksanRn+j
bfy/u8QvRxAyQFyiurkEktbAfMQl1s2f//4S2E+Wv+XnAxUDTZeBm82bsQx8fv5FJHVUnoC8Rohc
iy8Nc9+R8zzWoGDk0h5xmXSrCSAxS3jfUD77nZaO3kLCtPaTHsZ91grxYqezY2GClvlGqODR9mBj
bNJBg8QQfrZrYnoQjoI5beGCecpMG6lwQAOLEJtQw2sP8rP0h2AdNu0nhC3IpUKJ3M9iWgaPGvtP
aq5IXPc3hRGkdwCVgNR2fbPyMzJVfdHnx9QsgzMIbf/NqIIaDqg3pXdmZ/jnMimn9UxYxTalmU1f
mjUSPZUqNzPy5UsfAbVGIl6S5J3iXA+6Lz7i3RMjC6zytMs3Mpg5odvy4ha2+sAYyH0c497aG31Q
bhugYEe3Yisve8vdQY3pMPK21l1oFtWWnozGXKCHmxMsx/wiVBdgpdO2mUMbyyJTwbsYpeeBJPmE
OUWfPsb5MH6JFFqmYXbAKfixJoNsyLleNn8baz9+TVuEKBt8DvMHf/Q9B2mR9U0IvSRPS1d9NzpX
p2tOkOoFeheYJk1363EYTP6i5QZ7LjSCybOJjlGLunHy/E3VxupS+rGjVqS4VNvYq4N2zecrSNRF
qd+XuUFwtftNSeDg46SWXCT9wZ3tb1EdeW/aJlGSlkL2qgoNI2LquCUi7ax9PbrfZtWIaJUyYjrk
nakhJbU8BC+eFcU0f1+l+Rw5ONNTFXnyJTPg3gIPCM5V2Kd3bTXGW8cT1r6XY/o4lnZ+TGpn2ESC
SCnMUibWS3suVhyrk3UEr2EbkoCWYwYNE1yUrn0gBJYL2LO/7rpc7ccqLA65lw9P2Jn6J9XG/DDk
AV4MxEePZYJeFjN/ccKJiu7HaPrtgA7vIYy4nUC5rHhTidbe2Kyd92oEMnXMbb/CJIJdH7prZsH+
FbF1c+HaP05JZj7lpDroFaoy78EurXyfJom5t1wRfwaUjL5Q20Z8b48R1OAiDYJ+5Vp1T00duw9Y
TewN5F5/DZHLPU2t6C6dEVg3q5qHox+1/jU2HGMv29S5BlaVXEbXA3HQzY+EENPC0t5gHvqUljKp
QOAi6T1TOxdZGn9WSMhWUTs2im5Tb+ybKQ2/u3kRfjeSWK0l8qqzCKzocxqZ1jbpOxdJJ/5IdFeK
2IAmWu5HbBb+BnkAYVWSOykHXZL23ZoHS1rToaLncCkThsgmQp9tPIXWwMU8ax8Gtdh7oFZeQzse
PtWYQB/NqjMPtHZLfwMHGbICFCNy47Ejf7EKqU4d5JT73tEkaOImA5OdRA9YLJznMlLwySToA2Km
Le88koZ85WAz75JWhNc8E/X7lHrjo5hwDWqijO41SCkm6MF0J7vIOxctpjmL8m6Ngtd/aicC4dU8
zcx8GIitPRN/L0zmZfEq7Vg9itkMagZmBAmuat/3GDA7MMFjGnBu5qtqlZZN+tSJIf/qzb48WAOL
ENw2uefV8DYaEThaYYalqhnRiMo2kxt2FXfbm253Lkcf3SvDxPR5JiGcDuaAqpovTUp6ECNVIjTq
+cSnTZ5t3A+nqZi6s5fb07r0YnJccoaIyNWqPDqGVAy7Js/9TeAmuHXBLe6YnBPEYibGXqQF1pna
B9exDrGqols01RZJoTgawiSXA3r9tItx5WwDIp7F1gb8sR6weqC9BnGDVYvZAbnP3eexU4plbCge
S5hrcHfMaa1YBT4Bg5ihAwXBAVXZ8C0wa9Irk9A727VV70emM+EqNPKWDkhjfVZBjYWnjLL4u4x6
HE4S7R8CHQJMlh+3a997qlIXao5OMNnOXjA+jHOuH2Q4kb0UFvgHeYd/KLHDjWsleFJ+XDIDg+Ou
8KVAzZ84qhKwoszPRaHkR6CUoKC9lB91BdDWH87GGjQtbQasVG6t47fcTZsX+qLV/od/k5CZeJvN
lrko+hgrECO/NnXPAK3p32EAqyPuMWCySQ95JowL85CPBUTuSQz3kSLR6XebnoCLe8dZdLiz6HtH
q8lq9IHgrMmGG8e0WiC4pO0WDtUJbAo2HShJqif0aJ5Jemv5wKbGXQTZxn+ytDRflRzmx8yVPLp2
8c55bYh/aFwamXPbc1naLPFJ45lbWYKApR+Oujbzx5F8Ux596OC1aQIsan3ppF8ji58uytx/qiCe
nWOrifaJD+CFtBSskjA6wz3VKNExrVG8jFEW7Wt8vU+LL2rroS9eh0rV+wSC5xpP8XyQkSVXRh5g
1vNhgjgWzpsmks6KJDV9dcTkvltVV27rlhccV0NxInYtWwemq7aVa9bfcvbwI8d4+Uxq1PzCi0TH
JTWSB5X30VOdV3ikXUmck2hrAi8d/1VRkJKZAMcLvBU6FSDjdbS3Y4M5ksKuNRvm8G2oY+MDkX3x
elYqtzZoRv54ToXSZGaafFgEWOPOdFvrnukVEa9xwSID/ucE/K/fGp7O3upeho9RM+idYfbeR6ef
3I+DMNyPuddO9+xU/i7tUmMzgQjbGK2bHoKY1KM5McStAdi1tUVdbbFH6Psfd115OGfRQ4QP9qIE
ruuGjU/mZ0hoFmEHOKDqHgl7w4u408hTz0FHVlgdQTSrJuUgzCdCRgvT5UscRNOpt6fyIQ6t5GhV
6UTHZfEiI8iZHyPDRdjDCeU8o828D2Qdb6sySBByIq1f4d0sHswur47+pP3XKI6HvcLVhWwhYzM0
Z5fHP3fzXSGb+c7q5HIGjRzITqhAWAIt65Ya2WdRTPiI02462pAkHwIxz2B7PHSgk2ynF1MjXQAF
N+bbmVzIXWAV0aWMYK72RZATHJsau96xCzLrKu9MHqC+WkQNke7S6ocOFU+zIh1C7YOuMZwlcTgo
NjYGXbKMrDTasjcNx0gkM/p4V7Z3owI1tcbI2TyjzKp3PQsONVAdyLPl2uqhS2bi+np/AGxVznfT
aLWnLv5Bz2eShrujNp5/R0ZgKaFidoltKgeWDfOHIxQCDZl+DDxzkouhOXXt4nC1akLYe16nqp0p
q6PM+mwmLkbsqpMbdxyxLkYhQi/y5B1SeyRRO5IvZgbv+zTrcX4UiFNO/uhO21BNAp07oCrAPUNL
nE7kow5RQ8NKV0tnfjRJgqP/5JTMJmP+45mILrqhzDiGS6+MfB3zo9fcwTmE/aOLDxLnwT4znRlc
eAzFE8jM8hsxGic+ArRSeo9jF9ton1VPti4YS4R5vZ3b1Ngrr2G25nikBk71Emdo192TgwGhpLlr
nJN4uPbtFBAVhtFzzI1vYaeCneXWr1j3LdTtU3zh1yg2DBZZORlYix2Mh3HblIm9j+NsILovVigF
PNGvy86kIdHTt2pnCIcqna52mzWM+P3qS1AbX+TsPWhbOjtmrNVSt3XHMEUpTQzV89ikZG+GJG6x
WoHdw7hrmRDjkrgSu6gIX43aEcC2HVIG4BfEm3Ckr1c4Qm3MUBnH2muxJAUtvy/tUkJ5ehs+Ga3C
O91C6qnTBC9+QlBkVgJJbJyh34NhSj8l/eCBZbfKmSEbMjVYlM1Ti9iW0W5idkSi2umZsXd7Jfm6
fWVIt2RPTCTcGW3/pR0C/wn1kKs3ZUhqcD9MM3TBiJxIEgUPRlp4egPVyL26oZiveeKLpxYc2Hao
+gCIrBbVxp99f6tJ61zHZEQyQpzz3dAVHMnNMjsluTVhn1QAEcRcnQEsOYe5KL1IbMYmccZ2FxKB
UJxl/Zny3noDoxLeWRF2jrWwobEOXY7e22768RrPU3NUUxrtc2RUOxX2fBWrysTqEBnkWwjBU9zo
2PtMC5xcniGdpweXsL3H2lPNrs8m8eYL6iuCfFL7fgojRep0GjBRzuqP8RSY8aqre+fFXHZI36qI
kUjD9KDruj+nWejepZVUH2sFIESrbjyVXjKcR2Mqvig3Z36cWjzcBo3UdQja6mslA3NpybvvCLca
m69IG5yswnYvQmH98A0O2HgHasJLMun228lQ7genDqptEXtWsdhb0vvGmL4VQxC+2k1QE002h+sk
KecF/5yv84HWHzXezFbICLFf9dgaNv4kWMnyMj/k7f9l70yW41aybPsrZTWHGQBHO6hJtIhgJ1Js
JE5gVIcecPRwfP1b0L35SgxGknZzXGaZaZZ5U0Kgcxw/Z++1h3wlHSy5m5yv7VGxq9hUsZhXo4FU
pKWb2CbFvZYnGIQ6EmRZ5Vc0bqD6+4pNsSGfGpGKTebkoM10y617ErJ8oix9p7ivsqK67ObcPDRN
SCmFn1qFETz6THo9ELR21IqA7ZKj/VQdnC9MsPbB6B3vsdNwdbHv9PbsYohi1RKGAkLrLvko5p8o
FdOXyRDVQ1pn9RfZy8ndS81WxioJ6yTbI83EY4AvCLij1pW3JBeM5boFifecNQ6Oxr4ZiRg0+5/R
6I2rnvbO5eR75YWgsv1eSrwEKnTbjaNl13NF8s6qFVq+7zK3Xo/cqkuIDMwq/Fp215bpRdcpxdAq
tchBhXRs11fkdYbrtklN4lrdHx0yzlXPNw1blwstVYQdHMqq7T9lOk0GK8rjR8YiCEiUa2yNsghv
W7Qx34Qmn620HZ8tNX2ekahaO6Yyw0YrR2Of1jMru9QEGYJ9/pmAiLFbo5Nq7mw9h7wbOi1M6V7f
zcMAv5InPtC8ytrHseNemhk2sRVsOPcQ46oIcBhF35hStWj+9Ar3hBbtvGhy79nq8D2J/OJ5Qdht
ZOQ/WYgSLnRSWPb8LSZ+l7r7bCXWDzf3mpuB7LpvEZGzOwRlHv5PodIr35/HPSRnrljleXtyigAc
aouETITukzvE1n0ywJFOe1rUZkPWDwmmw1oRaLuzNXtP/9j8xB7kkQU5u5nk7Bxr9IurbuycrczL
8KXyUa3kaNECkvTSa1KIUDCTCUowAuy6YGrtek2EYHlXzm1EhavdFkXRHTpPFbdhojmfXGByGyd1
zGvAw+KXEcExrdJRbps+gTKHsPGmtKf4Mrcz+7MlUx/ssJpDrf+agh0O46zdFyy320GCvJy7Sb8N
w94J8lH266rLqr0aRP65Y8VdkaQlt74/6Psm7++jHn/Q5OrOUUSV2ndj8xz7pRuk8FfXI4XgkYVU
CwDpDZeUcu5xBLVw3aIbov6tyl/0xUl3zzv5TdQpNCmv65F7g5nLvlV6muoXBsSNC29kxEK3BDlb
1Jr3vYlgbA0JzvavEUVBUKyIMMUv20AW3tXlNLM1ixv/ulRNfo82m2mErdASJe2SLuUX947Z/pwm
+PL6TKnS1KI56vP43bXZNZDAVUCKttkk1QOZF9D1DkXiG1u2E4FmmikDSc/+4hbOYxFRG6ORiQKq
wnxDu+N7C65ng+lpQcvzfWUgGvST8+KyBZnS+dJudMK8cofOGW0irfeM7yhqxwurIn3aqXHP61nZ
3EShEQxkdf+KHWF/snXNvG0n/1c9Wcw/ePUesEM0MUKlCsa730zhhmHqYuW1q73uT/3WTKDiO12E
XJ786A/oPG+7oKa/cOh8i1mFZ7onvVbkTyZIPa8JRov+HTO1aJ3Iimey3rMfL/bvt13ftKhBAaFM
Ql5C1guJDyc9V3eyERnDlSVTNLJXest/JAWSUSZ4+eafH8owBU5DG+wNS9/r9q7eOtBjJ4MTi73o
fkphVUfpYFzpHaa/9w/1VjLDKM50cdUv+fJYhl4fCnSorqAaNkFJEttllncLgjSl5OThXdXRVOwr
YKv/tEnOpTQNmEr04WzCc04OaifoVDRMs4HKuIoANflKN7Ts2JNaH5zfW3EMh0Kb6rquRdSbc3Ip
Mxb/WUoNQY4CX7HKQ41Bd+2lh8yko4m5rv4klUEHMZ/jqz6fpg+OvzwVrzv1HF8ALsAgs8xoTp4a
FVky1rOoDbwCLhpFF42Menx4/ya+1R9hOALStzi4mBWd+nDQNnWq880m6Dpat+4YU0VEaJ2vc1Of
g1mZQPJ7xs5VQ5H8/qHPPT8wD2zsJgxvjGUK9udIxbdRViHaRIc/ZmorBW53+io0gl2Cgmpmm1Rg
WHTC7fuHXZ6Q08sqgEFAdeB0iSt6fVjR+k7lJhwW2Uh+JKfjwYHXEUQOT63v8vy+f7hz775gjYEf
R3aU8Zur98fgKGpq3dA8xeHwzNzXZr1n8z9ta3QoH6wyxnLB3pwZVhC8ZDB2uaGvz8yf57/vpTP3
4/f297Opwv4HUoVppUEeALHg6HvHm/WXOFyaSUQx/AcPLWAMxCmWQA725qVxRTePkd4Ewo2sWxu/
/pWMWGL/+UXlFi7jK53B56laz4J301sFS8/vVWDAqby28CCsDCuVH9y/c2+hBSfEQ3dBsNUyRP3z
Kc2mvhwUoakBATVED4zVM0zD5/dP56NjnCxqid2ZuBt5RgyzA+tBopxX3L5/iLMPB8+fwc3h8UAZ
9vo8fD/1xsbsmkBSu15FmCqOZlUyKBvG5EusscLU5bDQChizSNSmBy+E3/H+j3j76glUhoxQeP98
WhcnK5plS/z1FWy/yEB10lWdsx6NrL7MtbQ+oJEqN+8f7+115Xh4OMHa2iYODfP1OddsqzwlRR0U
JQRgy1G36ETcD0qJty+4YIaOs5zWLrI64+QgfmR0mNZzBFwd9vJWkidRyQHwPLOM90/nzJE4CTDC
Fl5GzLAnjwnE/2RWCt8CS1tJ0dJegD+5l036+P5xztym3y5Ag3vFyvUbWfPHkkXsRCb8xq2COdG3
Tf6ieYQCZyWa+PD4/pHMt99YuFyWqf/rUCffWHpUyG0cDtUPPo17QsxW8FX+Ql0Q2TCU84OyqceA
9YTNprY6b6M3dfgVUqy27WazI6fZZUDQ0kYr4I9DO7Dm7Gh7qTx2JJsfyP6cr8KcfSDZKGLVR0yL
2Fd129yEvXJ0B8hnY9XTwVa9k69ps6XI2ZP5gxM95aCBJOILzlxPX2S2wj792OX5rAm/7Lmmbdw9
+UWpX+OxvQN4nbwUc+8e+xwSd5ODFZyyaOeCYWFm7Rwcp9gmBJavjZpcdrN/KMgMQTNHCExVQBXz
IKnSWCqqrCaSbqTfmJAsHDapMBdkFh6CwXSPWqr168mqrIDZ9rjpOs9cc5wUR5bmXmYWWoaUzAxo
BVW88SMCk11USXBQyGzxIlNj3zi3+jc3BEH6/hNw5lkzF481ChYb+tEppjEshprqQ3FdUq29HAxf
HLjrUxBBR4fDFYoxeP+AbwseyGzgihHNInvxTwueuoL7NcqCnCuvsw70W+GHgmi5dITs9qFHkkxM
6/XeSvzo4v0jn3l9qeZ0B+Q/xvI3e44mQvoV904Z0OZSXwZYGc/gPPF5Gk768/1DnTlJBB6sRvQ6
+Pdp6chclP2m6ol9HBqmIoPBEI9JEBiatGwODgRXb90yYFcraID+P1+mqKsE2Eo0wFTQJ18aoj1I
Aa7KMmgJi9nXIzS4KULqkarmg+/J2ytqLSuH4aIwcv03nm56QG0EES8PTM97Ugosswl9lrdIiH/8
mFJuIJhCGMXuQz+1IcglWSgaetLejX7czA6NV5HejKPtEK/o/Hj/7p07LZwI1DeWwRT59LMVJbks
rZxoeWQ1ItCkKherBjOdNhdZ+8E1fPsC4nagtKE0sBlon36+arQhsdMXnJlm3cdCe6pn70c6ifto
dD6oQd4W/ByKbanDqbHm2ydfykLECdEnCDGEzLeCXqlfYVx1c+Ku53IgXBed9/tX8vwRfUpRfxHA
nYIcNEti81uOWBvDMfPlS6UWtxUgG4IF8Mz25uX7Bzx36yi88fNSdXDE5Wr/8em0sbk6XehmAXrJ
I0ErgWVlN4mjf3CYt4WNpdtQYS0BAI2LufzzPw4zePqUJPzVwaCZGnleMATkxBfx/ZN5u4pwFEOn
2PBMnUDIkxd50sypTFMjCxpBR4tOzzpP+19u6dymNd6uHmYcYLQPVsnfRNDXuxiOysLh2iBDWS1P
joo0uvPZ9mWBbyu64LlPG66UGUBtnyn9XDLEbokMN1daZQHvIfMC23Oru/tuqqNDzhx5N1IWzcqu
7/w+ywjhlhQHS1lQV6Z9gSzOefDN0QlgVNof/PqzNwYzDU8cVL83FggkCXHOZCMP6E6X21RB2dYm
+pzv35izTxm6SlpKvgmz4/RFsmo+I1GVB2Xn5kSuDYGeGfee231UtfAYvbkVkIhQVeJPYg/7+jED
CytKWZcsRJMUCFnC+DA5+rR7/2zOrUAAC2jDeWzK31ig5lQ3J1KuM8RDbboaXD5Tkw1ytG3zb0Nq
/fMqmj0jMlE+GaQAYpB5fVJelwBmiHlFVRb+WK5dkzi3RRM+vX9W514eeLcO3jX6N2+Ma1NLwuZc
8fLkie19ypTBiC20fzBsqXZNZHvfx1ymB7qF7QefqnNrHorYBeRBp+zNpofWqR4La8iCKDJvulJ7
wQqPT/pRpvNn7v4HRzv3wLPtIeEB34/3pkmWc46uI9sskHjF9gVR17ejmWqb9y/mbyPa6ZPIRQSD
bZFcgXzp9U3ze8zhNi33wOtH/TGJ9WqnoThehYCSc2Zz7viQGl617qtuuKlVmV3buSv2mHXEdlYS
d3qEhcaoSXUDF4Qeo+/Tj3a3b4kvKLnx94J7JzXApv55/SMbArPssSj42kwWY4KufjG6Je4LY/Ah
cb2nfqI74eK6uMxLKL3ZOMDI9avnGEXH7MgOBB1JeHSRfOLENIJrYs7j/Qt55l1jpk0J6rp4X6gP
X//E3OU3kAaA4a+cf8jZ6Ha6REwZ5uhX1F+K/n/LNj3zIBq/Ncb20qil6n59LNNQ8Hi8jtI+NH7o
NBwwgOsvQJTLwIUcuaVV3n1QYZx56aCVYRTlaABdTz+/Q5OrqSGhIRhT+0ucAHMwUe0wx2jmFbzm
+qFuxnqDGmMI3r+u586VYGd/6UhRIJ6ulBamnAQYAEgB9KG1Q1gVaVy3dOMXl370qGATflDanLuT
lGy0AUx8IixlJ1fXYdrYWuCmNT2q1zAwUSWUorsFUlAEhcNG+v0zPPPN4QSpoRZcLcXiyRtYAI+J
E9I9g2kgVSC3mnEDtr/eCBSx/8mhfN3Ho0jB6J1WNxKwYFeUbNEMvyo/2XlNQJbbORdJbxgfLF/n
7pvghVp8CEun/+QZHZDEleQFs1cp+vs+rn7aNhFQoK1XSVTfen3Z/ePNEQsYpgsT1Brjk9MX0JiY
tZntXAbzwmfXYUo3JBBK+gAfHOjMwkxLXQeYRucZG8dyP/8oEeU8ogAL2QIS2ftEvMXem+v7Dx4J
wd9xsiq/OsbJM0ESV5ZaFsdA0G+s8J6TPWy39p0J7Aqm74jHMdJJ7xobuWmdNHqoxsZFLMSstvdA
bYxGr0EcSZj0WhMKONxV29FTeZCIrjnicYtvTT+a1qUCoR9CetkXLeIsdrdqjQw2PMQ20R6zPpGC
YEAeWqWM7+9mH0a+XhpttquKttnrQx1C70U6egPRheqwwiRfZklzE09uvDcaGB65jURzEHFxNRB6
GXiZf59UWbvmCme7gl4R9GOEggHixGJVjbPchn1sIxbOxktCFokrSMjAfP/ynns2+Yq7Bs+JYE5x
8mwSTlF3yuHZRCb8Uk/dC+brG0toO1FU21Abq//gtaPmptijfc9A6OR4dqxKmLyqDLo6XnpO16OZ
Hcau/KB4fdvys+iVMtiiNqFN558cxpqyGCulXwaIyG8liQVoBr3vdfbAEPoKQcq6t83nqCk/2DKJ
88elS8sVZXN9uq/wZVEXAJDpiVRq/hJPIBK8xtJuMbro+RbNDHuc2i7CbUdcwSYvEQmCLmUhr4k4
tVH5wwDTDkIn6cPorHIdIgzlgZN75p1MsP30m20MbNQnpICZO0cbyB6QtAd33kRG+NmE77D2ZhvT
c5da2aqbZbRN+T2bLpc/8XwYn1JvodpOY73D0cX/Xsw2zs8uhb3imo+1sD+6FefWdLAD4B4Zw3FD
lkv2xxqBS9MuymwoA717UYDYF7zLPjO64YMn69xa9MdxTgujQQ7g/f2xDDw719cl/YZ1Ecfb91+X
cx9ER7jsVk3mbc4pb0+vCVOqraYMGDoRDEDsCJvxpyqL0dS36gPT2dmDLbR2Cl/cbaebCKdhMSpz
3hUtdgp2ovN+sOQOBSha6i754PKdWwgc2v58LbDsvSl+c6WEk6KiCpq0uTVbF85qqJ6qvPlJfsJt
ETsfXEnj3HOxzLzZwCIhcE/nNBCjcq4vdVqKfRmXl2kcvZnIcpNe/KYSWhxYsu7Wk/TFXQKWJVAR
poaoSsorL/KyHeHv6sHFEoQ9I4yw8L5/p8/+PBZE2kj0bxlfv35sgZW3WhZT5oy1/Cn86DE2h8+5
QEfyHxwHHCpGF0Qbb4qDlnjJWKLHg+qWS7o53UuptHFT9c0HH9JzZSvNKUQb7B98/vX6hMTo4+BA
exl0eEbiFonrWN42lX1MPeMmr+r7Ivc/aFSce4D/OORpwZrOVo5GTy8CbZz2UV/99K0ccbtzbKqP
wh/FueeXHSlDMspH9sIn+yICPsF9T27BMmOq5y6Wv8bEd9ZDTnQx7dtorQErWhesyNukXrwGmrEo
MxtEf/7QPlk0VZ7C2muD3sSxgKsNn1HcNZ+j2a82XglSHqi3t5vc0Xv0bFZN4MbtYt9upw2+c1qb
lflLH03sLJW3maT+nBLHixRHbjtKPiiRsBOVSLZ9oczPEtE1H3ss7u8/Teeugr84dWlx8NyeDmBz
8n7bEn9CMEtIbN1srDrderKlfUHP9KlLwHq9f8Bzt3hxZiGUcWm2nl52mRqRglVbBEnta+jiejL0
fsNyRbSAe9pFk/7+EX9rJ04KQhQz5J6ZvC5sM0/uNDhCEtS9vAgcCCBrIoudz1ZsEMUslH0RV3n+
KE0SXlIL5eRvu8DviL+iJ+CqQ9K316BxxB9chjPXnWJjsUADYWU7cbJR8h2AUp0p8iAjVmcbN8q5
KmPKRpVWLXA9Yw7QRX774EIYbytjVAl0fZZVGyCf+fqNjiZ7ltD4WTrmECkrQNUdglSxa8MGIJvr
kMvlEKCY2/nWj5oYCHub4byw/uZh/9s9uDizVi6+cOQYkH0ZtJ38EB1phFN0SYFvGaDb6revIRH5
fIu2urQvuDLuARSvfYHFql1FOU1kQwMCvCL3ffg0ilHfKRXqX2KLwptcJv0LZTE5hCOPFI6pbIeo
z94jyf+pEGOzZA9by0njLVpha9NoZRfEDhCBKe7djRddmFUmPmeinG54bTGhQYOfn2KvBw2mu1/1
XmUfbMzPnT8TMDzo4Mm4rstL8keJQ7sthYoqOP88mz7HyNKCCdLrU2Jo8e79m37uUAiv0RrgRuez
sVRBfxyKoVNdF8tnya9EvJG1t7j5SBI9+nEePb1/rN/37fRNW7q/gt0rn8HT7X+pOZDRioTNwWCH
MFUYGGP2mi1jTwL8sCnd3LgwKj381E1k+5qmFt2aneavwcjLvYQ2evj9g/4P3/ABvgHp3PLO/X+U
wJuAouufw8sPOmc/yy7p1OHH//z333/kb36DYUBqQkJJUwAgFNtpntB/QZyWJftfxAYTbJMrXJel
9TfOgRrhb2yTAMGu844j4IMhjhLF+SfEBsSir9cu5j0oHh26EwJkg4lI9vVzHHfWNPChEldu2LqP
CmsxiEuiwVb2nOtAs4samp+sjo7h18aqMuphC+m63Y6s/Hs08jXcS703v2B6yK4rN2/ii3oahLU2
JdEMm57cxEcxWAPG8YKYrYgpTywRGq79wcPVIdFlYJWNAdT2ZLvc9aKtvpZDONxg2A6RRSO+7wE9
NO6MFbEZd0nBIMxtUuIlmwylvYuZd+8QGkoEOVkLGW6Myko3mhKk7ylFvl88Ye0JWC1nJM1Zqn9L
+3zxn6os+1G7Wn2TRMioV+NYTDc49YDUwvfj3AtZLE0Gwn/cQ6Uaa94xDp7kHtQK/1S0tjSPPeFC
n+rYxu0WIWbGtl+oSTt6/MAKF9NMXgUcFuiFpofg2IfjSYJwRtM6H1cyhZa5GePCi9ZhWw37lH5J
gO+/xN1rVXMUJGj5PgGnysoNMeFTJ69EZj50UnbuLDdjqFddHeA1BnZahGYk3L2Hhw89SZPos45+
u2hKHXi+N10LKAfscTtUCQfrrzx0iWodXfciLyJUKvFyLYeVQ8xwK+6GDLdYQ58CQiQqXJJBs3qw
/MUvmGD1l1XUYIcHq05y1dJsi9aEXaThTWgoDYt0ZWBLt1mJCVmu+8HtLoHsDwBQa32R/+jtaIQX
ZhPnISqfdlgeHJfWzkRY406bUIiussIZ8+HYkdooEc+oIu1Es2radhjh5WSjObbGlygkzGn+ChtH
lc2Pbqy7Agd1Ns95+Fer+f8WvI8WPHr2lFj/fsG7emlU/lL+eLXk/fWH/pU0wYJFfbjMdumfsfD9
75Ln+mRG6Agt0SIsg02W1r8XQEEGBaubRxGz9Cr+RNYQycbmiX4S0yWLDAVoNv8AWbMsb39+Wf1l
JriIoelA0xc5/YyXkLWbIs4gvUQGSaEhWVeXCFjUQ2FMeEIj+yPuy2l3hAOysHuU6PzytyO0jgl3
p82OCoCXN7e8FZiZnTHZ/3ETPv11Av+FEeITu+yu/Z//XvaQJ6eFA2kR6xM2Qe/5pDTvkCYMtR1P
AeS1ZD+aU32bVQ2EVteSW10b85XR0tMH1afdtaM7Pbx/eNs/LYmXXTSVCtpPz+Qen/b9+l55yaDc
jrgvOGS7CWHeLndj2A8owy4nM26OcMcojzF+FcZKhiJsV41M2Bq2fIM/k+9EdGMVesAbxnjh5Rp4
ML15zHbKzPj/YneFeSxyDXLuJKEhgE5olQ3oSqlftFKzO0DN0OnwXwYxMGlQgE59ZGRZfwGfoPbh
UGCYlxFLC0s0xdyKr+Mc6PVk3CNCltfNyJQdtsv0qRPAcUYA7i9eUSQ6xrZB/SIeb94NpCs95n2p
9m06lZehAaMFK7JnrMfKLEkI05n3JUp+NSKdPzhOCZDnejK3tCDAhw1u0W2GVurVgUsFujgydP5s
SLUp9kukdMvMoAXWgx/3XlWKWO2pim9srGj0oX1UtdhmMRS6SXNb5QOBe8PiSks711u1DlLIWUwJ
nddi3JDI2Ryz3qxv26IjfbZ3p71TG/mhRle5NUQ3PKZ6MTzW6ex85u6QqURDDfYeCXq9M9XfFdlW
68hle5eMpXpAqV997fWZO1NTYAbOwhNyxwa7c1dCqCYIPajrWP0aMQQ/6A1/ROlN++TgSLsMp8gi
nxYWcp/PbMsgTF9OVeVfFgW7t42f1kSjWQV2xZXTzzqei1xuWxmSJlcO5raqzexOOjH2PiPiC2ZW
zXcr5L9GGYrodQQIJgq0CelIafU1KXy8zp7Wqb2T9PmBCDF5Ddps3JDWBCi6FThatrrT5geJC59W
rZ0B0tCmvWaE2V2EZnnneHF9TXq8vc79aPiZ6UpflZAFGBboOouGUT0nUz08Mt+dr/x64K8SsdoT
7OKtjIkz9gGsX4fZ8rIDmLvRIn1Aw865OFbqrzo/Bt+Nf7JYDVRCP40sUXuClaybyOJOhKhlyUUg
+aLQBNmw0HW4rlkkwW379nrCbJZuuklLSrykYXjn6GH9HbXNfFWOsXow2TnsS/zWG0wssN2ysvuh
p45xn1gY1OLFvGrAKF+3EfeR2ohLvTyieTkNP1XD2c8YO/mOz9wJy8E0Zxk8/xRf8mseEUtMRPzX
UWv7Y5w0xU3k/dJ7H1J5ohVOTEewMA9xaz9DV6m/EArdP0YmzyYe0yzZm9jAN5aVP1uhO/zsLFde
E9jMQzmRWDzF3CgIEh3J15a8kYWwQDKP9k2voO6XSUv8BvD8Z1y6PK0uPJDGDKtngXXuIgVA83ny
lCchUXggKsqxeok8kAfrRBCn6zfkzf0+OS/mJSDXTrublCypRZN0vmIs1T5J+o53quoMb8X0KV8b
nQFWI6fydEY9CbrKdAEvhFOyBwvRfKeLCgIQ1HNP8HHs1V+MBLIBiBQXo5wp6uvOgWRhPjFtMjLn
61CVY/c9aXrra4IFNYuCQcylha581sotymKyNxQ4Uvs4RqK37oBQgCOwJvVgQEFZV05PXByMbnTS
9UyINZsGHR64iXewmkgLH/ryuq98srJ5wmCcZp86vdVuoZffaXZ/bVHd7jDL2rdzQ/Pcdidx3dgR
sPHwusDUudEZakDmnuNDYWYPLUqNbZ8jqOgt9S3xin5rDf2PLDaLAxmM31VvxYd4ZgBeGr28rIph
3Ob2MK3pCHc/DAz22yhpL6auDnfYKwzwJJm/MVQDCMq1I1RbUXJtEetwpflEVqwbuAlO6h21TNab
JK9L8Px+WB8QGmLL0CZrjYHUXhVJxhCmyPNfEeEPHsPG0oUiZam1b5V3qnSTrQmp/CIFV3TFTHLE
ossLC+PCuEgUxpyeGJzDzBxxbRqDftBLcigKF5KC7IRH3p1mruXC1ByIa9zHOspsUyv0i9FO/KCP
jM+wNP0d3eSWOAoyM7Ym1/57K8fRWdv04ZBqz9xDOi3dEMAucHeOMT6XANMu+9bM16Wp94jWfRJS
ch92rh069UaFLQneY7+P7IhvHh9wb4d1fljFJkr2tHTqO/QoBh7+rN0hU40nVAdaCrdpevbsAUW7
yKaLclq8lHmWfcWWWblrZ3LU3k+GZFwj4fGIufSQ0w2WoEIUDL8N09tZvS3cA4MVk50fiwj0l0ya
7UryXl1ZeSsvxjkE9GPq5gGRGNmIccxb1W6jCJFlSYd5pTrDPkqnmR7mUaRr9mnDmql7MOYbMWjV
0Wic+UUStcF4oZjvZcpWYm20fjDNtn8o+lB9SjIxb4awr48ZvNe1Q4AQj3s2rPKRdNmWEMZbt2Wm
VoWLzCpqQD/o0tvV2sBQGWraarSF2li+SL+4Dpm4nq7GnRUqbOj+oO1qsE04A4rb3ND4lkPDOySJ
mAT43GETaZH/CFbM2OcJT7wjqvjgDVO49cfQuqoYdZAIMGp3RTd510Y9q6PyGjz94O4BOwFeL35a
UX2N38q99CeMPmtrHMl6yRHKokqMsysS3o2DZLxM6kDsNBf5HApihFxlrVx7xI9gjoTYxtCJvXVK
/vdPiXU63xC150wbPdWHw1zXxH8XWrPvjdz+OuZ9ktD5TtJLi6jU74VIHf3KaK0ByYFBlKj9FfOz
jkU0IwtTr0pkd9qSPeDG9vCtSo1q3eXjUhfI+haPcQ4/dSirLUAi4vymxagAiiF1efyK+IBhqLn0
67aysBQwKVmNlZ1AZPDCdp0mlX1DoEYSzHEpv5nS0wiflypb7g1B2UuJRI4B3yGEZPDZ2vKSJA+b
xVl2P7wkHCXDYXqGOz1r+eBgd1C/aBx6CCa08E4yZuUdyCgT3FCX4SaySUxy44RMqVjaNzO8nTut
IhCYGFUR73pw0zAVGH2vC4q8eGM5k/w2yZ5xfoy6DMoJX2d8IPXxr+KrTkzjHjpG+4OdeeptTDvm
/IxiaZ9PSplbylDn85TVlGVLwQjJZ7BgvMZmfmBSWV7moG4Ci83tpqhGFuMmJcmokCZwkdgmPWDl
F5V2V0Z+/5iYIrqJCiqN0nbkdTT//hV+/UVoC8eJzNxlUZ4L9atLqUkS36U88eva+MQyWP4Q0qHt
p0V4wVvKxKMTsRCtioafs0B29rGh9Y9xonPvjFrzyrVeNGofFY660IeU8++HcUOjRAGOSOuvCOuL
dauW8he75Fe3m3L4S5wCnWyUpsWkfuGsSvZka1bbMk1I0klGWiiK1o8JK1jkuGT9+q8997/tZhvn
9hAGKsClEYaN7LSb3Zh+VkWR1gWRZtbHkJnVUg6Tw16ndQOCbCnvBWFMAzfmuVUNlIyx5GL3nf3R
hsY4Hdot+5nllwBXN/g5p07kvhJE+CKEDqyEyn+N59K+cZ3O3EYd+CxlURDGPle2i/TpkxvhM0lb
G7JKVz1HYcmDWYr62IpBXZSjrL/0PXkRYPCmh5GKe/f+7uvNYGb5sYv5FJETctQ3tmna1Zk7aKIN
tEToBG2UzmcledF0I41vtJ6njk8RD5gx8MRDR8NmxXfqmJVT9ZJK6mYX+tjV+z/q95bz9ZZUIASx
GGgz3LbeDNEjOAkEsWJwph1WizUirQUC0NeX86gN+6bp4w1L87xVdNZJoeqpoFLJ5pVkBF5TJK53
6WjVRzxkMFNDu/ohk9y99ZwIukMHeTLUmqpe1Z39kRyVhuub3TTCWo/mBf1+sahlXvdI7V4TMle4
QidoF2tCyGW6JbZM7So1sTolWFH8WLi/BsLRAiiB0U4zzBdcaU/AyATqGsolzR6jTY8V6WpoTOvr
QI7XVTKL7ELXC/FsIm6f8M7KcrgA2uMdQsfINrqVzLtk4oUmGS0NiMqyb3QjhpIxFdSrOclpFJDz
rpyEukCwN26aGsNKtawwJrTOuyFqnM+a7apfNBl1HPQkpGgrWqxsaSyHunes8kPfs4DFYbWkC5Ec
RxxYxv9pJp6zXDUA+IB6LLX6VM71bYlRhTUFrsjGAkj4xS+YI1l6wuRPZHJrTqG8ztAUXqZ9TQ1q
0HIAIjc8RrMWYSuzzfy5EX3mHLt8dofLOhwjLlJCFp82tfDz7SiLyXEnjSwHWANfHUYTJFONvFpO
qDQfqxBCZVsL2EiuM+fRgWz6ZBMSZZMdQgr6cKO3TKfXYYLCfUAI7JkXSDpacCliAts9UtM3ekx2
VhjGnHFU+tV2YhEG+jhRyrsTvD9NUeSzndaxcbMRaT2rfdJhLa2B6thriPJVsy58iUmhYePmxZb8
ptI+2zUJgUr9QHWlZyNP5NyxoYhLp3/skvzZbdg/zpMhv3pjLpJNo5KBTSXXzl/YLcd5XoZudqzd
AbIRB4MPx20Gc34fImAv157d5YeOFLaXSWnVi6XIje/MnDR7XttsJzqv+cROlCTPWodWNbLpd/Ky
fSoL9jIT+J6DPrEadcveroz9fB0T2TOurTmfhhWeZ3J15oi4xJYoK6LKxYrayb0tRNM/6kZvbs3S
rF7slqwzHMfqQhrsnjdNOfMF6Oj3PpkpDaUaXPx15yawZwjArl66sPQ2wuvYGYWWBUGksmfekVbv
gfhOBv+w0+f6e1VOXJVizlfAGNuVnVgw3xklHmtJ0gIlEZ+cyV8+oTFB3jtbEaiQF2b9Be+Hd2mM
tFmgo/qXEZleR3Kfyksn4sIhslD7UjftdeWVwyPaD7b3o0r23tIBQpohr4uM/pCbsE1GhTH/8nhL
Z3rhs/yaOcWnYXLlt67v2G7rdnRjlBb8rpGuOew4e11qS+G8/OrJ8mlieShmm3WF0OFSiTE/GMur
Oi3ru55l40b+P/bOa0luI1vXr7JfAAp4c1soX+3ZJJu8QTQdfAKJhM2n3x+aoxNkU4cM7esJjRRU
aLpRBSQy1/rXbwBLPnq42+9x6SrwL4KksCMDAGRkbV7z2aSBz2ZX3pvkZeL4V1CKvJzFrUgFlhSp
vVxKaLTZWvSC6zh48gCs8u2qYLno1F+u5xF07WUZYgtCIZEK7FbnwcB7LgXxcNQi718QH+GwfBDf
VrGPbR6ZSXTBOOXlx8qloKogdlwNiQ8jbYUHjNTgNqBDCWIAR279CuTpHNvQsgUQmrLsWxfq5Vrz
uol4XlKKkWn1Kw5T0CuzncsH2cL53FAAR6u/rAd1H39IRgOAc6LnEadEjZ1mbFQ3EJXI9ko1ryAs
MiC4xCeGJi1NL24Ho9lFBUsQ505r2gkMcgnPqvHcLfEMpeAxO4AvWCQMuUEEcSyUT9pxAco8pgOf
8UaxdzjtLW8JqAC3sbvqZKzgChJetjU6+uT8gtRg4WBuQkqNLiZ6hN9U24A9ZHm22Fly+Rf85uWQ
nEuwW9Fk7skwja+mqddyOTB4fFVNsSQVjNLvSzMHumxdoCHRWMkD4SHiqiX2b4smL7wKeyWfGgsM
zVIpmBp6BXE1oaG7HV06rTg1ezZ3w1ZfEOk2H+eUYqczZXQ1BeyzzZRxC5lCdZ9NjJPxMSoHC4Fw
DZTjU573Be/0up4lkQ4rJtOoS6UqEMkoD6h5y44f5xBdLjn8wcdsRb2pS9ZTgAbtoxWyJFw9qC+D
TJrnzErS22BogY26df3g1ob9GjhkRTLnNlnRr5fyNoxASLG3Kx/qaQRFcjkmffivjy9ng9UDATM+
y24DtnxwJ0DUkbj22yA1PI6KKQqvZEQZIpfSfpy6ZYyjGmNXv6ESdmmHyc0trMfWx5AxH3iQTFur
01KZ4gpjbXHl2RSx9foMMsrDDwqWd7vvdENxPlnsZm46Mu2kTG4JN7kym8omBFew2bKPPWHHSTyp
XyVn8As/foEExx7QMsTT8kyU37QtZspPxW7SMqOEfJyGMyukmSlOepqdeg336B0HFLSpeCkWc2w+
VrYBQM1c652TJ7QKPYWzg8vL1gZc3nHYs3hettk54G6AHC2XrnHT93T1C6F0dr32E2oGheqYbnaA
Nm/bdXBm6AnIYlQjN9Nke8tG3qMycji1/LGlx3NYa4aZPMwTeBnBKnV+Eq4nz1NbASKuWyUKVXvX
lU55i3U5bud+7oF6YWjsyIjzIQMy4Z3sQKdRoS3XaNWQVspg+BqIZD70fPSNoMBz4pyAkG1bNe0n
VXeUHFLp6lQIXrK8zQnqw1F/HD3umiYQ7WSHGa/KWHIP+oosNTFO8omqpCDBbiZdaIM9WkTdMnj5
zYQLr7WZJOVE0yRUkMu4bMeBB76QznNd2kDqL//68mIyMeSIMayh++xNnKmEl7gnoRmoYsW97Gsy
Yg/N1PBC51SVaeCxyUCuSG9RkcIp016ur1tf05FNwYIrfvltcHXj7zJFA/sCFAcKuzhsvR+mtQpY
ZklL1tp6OAAk8I2nU1AVmGmFLgHBaYZLGcVsD6CyG7yAi5XNEJ77pP8Psfu/o8o/jSoR5DDd+82o
Mv+MCOhZ/DSq/P5D/xlVhvZfDMsiFi9ObMwXffhT/2FnRMTbM3uJfkzf+pusEf6FSIZhl09zwGxq
Fcv8nbFl/YXLN9LdcKVdQ8zy/s2s8rXkjOwOnLBcsARYQC5imXWY+QPnSM4GAGqlrIvgICGTb0zr
fD523lojZqbwmWRlCx6QRWkZ09t8RihM85C1HIoROd1YrQvbAtlDRoc9f+FrNPpoz93iktqS8Dug
hTW7VCjmcj/c6btf55HrJ/uh+SMPnQ+MmRe9E4QpGtOfP3moBpIjO91dKKrnBysTRuxNHErLGJi8
2GvE8+8v6LzOJ+OS2AUgi8QXDaoN9+znSxp5hWH10KQX34+umj7ACbcaUTodELHAQyBhwpBHqzPB
iyYZyTke3DFwj2RjjsneS/EOPSUB88iNHjE5wEA9GfTB7rGwDkUOpt8IUkrRXlqPlW31+uAmgiQ9
tZovpGRrESJcJp2/kZ2sdexhLMQZMQnuteGPJGtqgAvbIpMbj++GJFgZcqkoS8Z01wUJMZ/fQ/qw
9VZh7PNEZFz3ahj20KGX68VnItgxtsMg06m8585hxrMgTMP5oce9ugsb4gODlLCqHcXzlO6s9ZOb
BNkyMMhS+9GiPNSb/CX5D+dM+YEwStK4/YmPMRMrMRPJYBP3PU5YPfqNLbPbOavJBXvJJl60lc1v
O0bMqCGkAYxgF5mlYPyhYLtBJ0OYpx8sfvtkcxhn575TrL9UraHhkJDGB90JDlynsuf3LbFqxkfH
7rlzucIPBRC5mZtT1zJujUfcdjTumnTUm6pdA5nbgVSRHT7zDExnLWniCE4usrX5IYa2wV0brA8M
PF9tbLznYkrJdFt8gnZhDBHdNVmY5EpkwCgT+NWmktykfHF5Cr7b9+opY8rYHl1t1vWO+0gao5c7
3JbcqDinZg+04c1CjKiOx9WJ6AIzucrOen0kwUJwc4QnKs8PS9FLJA3iz/OqNwK8l8bpOkuxdzZC
E9AeZtF8XBG2kLYpt5BAdwsvYcV4CO9cFH/BthntasdsjCA2T1orNjwvj6BO/Y3hRQSH1AUm15xV
A8OtoveulyX13xljYN1MY1vd4VyePtsT9VlDoHIY57YInkVaju9bxyxmGj6WLMHN8904jQTBZwWC
1rgmGYO83dkngRYfw+idgTipv7dzTfS8R64fSc1dwO2d8trvbs1+JkleefCfoGYP0rFwPiY6UjvE
X7mG/RleFc8ud1p3+rYUy0C8ZOvWxTe0LwS01yYFqA89NG5S1oii/iEBrYmsR+b8PJ6qNKS/MZKJ
Z0tTXZF8TcrJB+4ML1dA7IY+lG0zJXsYRq16UmtYKNQIXgRDB9zg3IbUfyipIy4e06yWgDHVHdOx
oGcuEhuSmOPJ44A18XzlEOKR4r8/cBUfqphGxK2MaPc9Z57sI/qaAV/2i8hKu3uEaGQY78iJ0fKq
tzuju1tm5gT7anHYfjXBd9Hb3DXr8iEZC8AjIHsZJyOB3nqEYLvRS8297Jgj5/FsTpT9UZRyI1rQ
2mNShfAmCLTl7WklVI/4ZSGXs8GDIz6A99gf15ei7ygcN8QNsocKt7Ef88FgCh5aYeY/zVU42CSZ
UdzTjFll8zlwCCLP/JBEaajbXNMo02LGoz7tio+d1QHIbDBr7784SdiX7zt2CIu0mUR73S35pIJI
vzk1kmgXVDja7+wSSv8G5Kw4KxnwzPuqs26KHubB+3BIZPnVC4Rty427wKrb1eZo27c154+WVHVg
KqdE2CEpD01DZukpsx0N9dAKiHsxkBMyVtfU93ka3ghYv0/eOCSrFf6bAF0qqeZ1M7yFGGHsQDGz
LQtjjWpOs5NTRQmcB/xrNzVR5BvLsRYii4LaOxJ54q8yvkIa+fuUjHS1d1vPFwVA9pIINpnm1Lah
+W4l+MVObX40xEhisKA4LxeBeXw2zeER3+j0U6WS4OsaAcnYsxO3+KReDVMnl11ZdfM9zoPpR88Z
xa7mkNoyeXEeQpmIjxb5sntbmGmCoQUx8WYfdHdRill/0Ja4yBN2U13nbVq9tQsVbCLy9fba6LH1
G2f0kbjb78Z6am/HStdXHoPY3UAnf8+23n4soiF7M7rV3RSYc3HoJC7GcsFs1iwacRjzJn+TKr96
i/hcpfuuFwxhOMC2VSn1uTKicg+nJ9+MciJtuwoCtr3RaR45dNon4dVtti20EvswN5v3Gcwlbi1m
s0RweYOIfRTnN63PMC3NR/KFMXX+lndBt63Au4/26k1AvI99g/F74G4z0xPYZS+UA1vV2eNFqro5
hJVccCCrnOa0OtIT3GjdF0nTHkxo5VvMc9snGtZ24pQa/ZOACzDuljoYbmTvJm+iNvMPhtJEHxuo
TrDC0iGcdt+/MbJeXtiwlyNiruU0GVaEMKOcdovqMIIHXozlsBTgEcp/HPNRfzGJdb9EYaQvneii
P3m3QqN7VRKhyucvi80ocgA9fq5PZFM7IUFJNHN92x1Lsixjc3I4hNY80i2DvuaS8Jb/gSH/in5G
VYSpEYx1qG64ueIZ8fNVoaRmQTYRzi1p0T7AAGFjaHubGuP39dcrevzLdRiY4PBBtWcj/f/5OmMG
QUFFaXJ2yzVbODA79uwV5fPmhA3j318sME0GMxTIUAZf3UqLd9hIKQLPYUVefLOiMYruPTbyIdr9
/lK/FrJQBQEKqcVNtB6v6dIyjYKWFBXso/3FunmJ8PQQdIER981FrYqjf309iz7EYpngSuu9Vm7h
csFrW9XeWc9Z8u77ESQwiiX2RSiqEZVjivmH27nerp+Ldb7cKk6DP8jDe12sL3Xq9lHXu2cwNKor
DFopfthQOYHFTFYRLCB+KjbqkT+bRsHx8fsv/esiDT0cTRHIIcOzvdfiqUa40pwrpgTDkK9WnAAF
szX9yXvoH6+CTiTC7GZlY75aNVViTyLJlX9OgaKOSw74E4R/1GX901VoKEP8yiJ4rq9fcx8OtCRS
0z8zNA+3fg5iBqD3f1gmZEGiTgjpdlZ66c+vW7lmfRKN4Z3tBHgSNQ+LYlwgdpI+21s3fTuP+g8t
3a/7F3s6uwlfC4I3l/35koJg52WqfPdsNIn/ZAHlnbU5UooMqH93AgTV3vhKs0R+vzh+3VkQ3UQO
TD4TU5Nf3gi8nCC3tySllANvd9KwT/Y+SfS6ALP+/aX+4SuyONARUYMjcHu9WQYwlbhUbYO3rQhP
TTS8Vj20N5cFU64d3Lyumt9f9J++H3rbEHGI9w9+cCNTACcjXfNc+eQ2itp1TpUZZgcanT++6Ss0
8epVj0AnUCm6QRSsrtA/P8QmC7vQZD85604B0RVW7eHgEJjVA2na3U0DQVJA/6BMnifquolaS92M
EkbM3mUoR3PReM8MJtQXlKwOVacWVXYXln77J+uhf/qkQB+rSbaNcua1Slnk3pRDA2GF1w4XyhNA
3WI2OC9xjWKpFRFl/e+fxEuY6M8b4WobRV2JFTAEhNcGM2kFXpJwxp2N0KDWnUOH/gF7ZdgqncWR
mbXJut6L3LqRQyU/AGxqi3jfaH6QypYV0QuDlnuqJJA/5nXZvz4cIugroEG8DDy71yxvU8JBHkPe
+lqHFN2mV3y0UsM54xwocpBS808wzi9r00ckxNsAlMMShWz383KRuVqLfiJpRjchRYWZaLFZpGCZ
zi3d+O9v/z9dDNwI/0Xc6H41uA41NvupJNFqxtDkjhDy6IrZLl2OZ7Z0Sb+/2C/bNN8sDIHpTNQG
bGev6iKCxq1WJeZCIJlHY5nmPSuLF5Eu8fcXsl+RCezQZ7tciwePL4flzfpJfgDxiFzLZ78NJiqI
LlN3Jj3cEBuh6vHEwFpAXdpiBAlxU8ZCGeogzOfbwOk2slqPwUbOD1leghMYE81SrCxGlTrouqNp
+EBZoF7O3sQ5kvZcljTHLzmJvYC6Vv/bjfjFVw1nG841PLBel0I5AVBtUCt1tjXM9Am72wuz0fyQ
mmT//v6m/fLycynWgIt5MJDeL4ZLkGrsfpwZGHUYhDOEIb2caDQZ7TAtRGdFeN+f8MP19Prh1cdu
mf0Q7R7/tDyEK6+ektA1aVKd5559Obtfsdgaz52bRO9eABE/wG59K3XlvW3m2f7DAWC/XiIuV0a7
6jtc2YbK6a2avR+WiFslfe7iMXO24BDXGtpf6OOis8A6cmxUBEn4CXpI6W7HRlnqJkob3kCnS/Oj
3S9Misn8WB7MoQZF1OWK10j8nWksho4/v8xdutpXBfxBK78LSGwW/CaiS48RcVQFwCVBl/deofQ7
BNMcdwaHwWHpO7LRxm5p1YZ51XznTTPQmEpKcL8S4CjZ5HJMV+EvVjLXnmmU3da0yvoeqWBx0/m9
cZgJzrzDldPQB9KTiGcfe5i9ZgDhlKihwiQ0KPAGomTdrr3qSxdeblBhbrRt0LbTQOv8DFPCihmj
egSbDlYm4TsPEk91sG9zhOTtkKve8M5gFKshkliV9WXqiIy8KgxYFTFCwRUMhV6Z3Y3LzJ9RAOrm
5BNshlYbzWF2xDGQrkhIzX/VMvhP8TmWCchLVK11jWx51zJReUhNhIJSW1pY/xMe1c1RecJ1en5o
iabL7jDvqYgvSuXY3ytH8UDsFm/rXWPVbfnQaJPzoht6S+7xsJkfSmxpr1Lfb8qHoLXUF+Ie+RYQ
aT391fHF4F530gKiCyZSeDYQBvhBvrr37EF8w/DPitxoV9qFezWuVFEQDRi9eNYS2rv3W1gtW3AQ
kKteZwDhYb34zm50En7j4GeJ9QnOrjjJuRiMNzOhnTqWpebUikzhAuFklaPsWzGNXv9g5UR+bUuW
S3ZHvwrvwVoCCJyGwZhtHDtFLB+DUCPWrYB44Nura5OGn3EWYqSRsIMpD67cMbGmUwZVIOFctcb8
pukqMK2wHZQ+zCjk7Q3pZ6CM6WDO3aMlvK6CveGxwJD1Ex9k5B1nw0sdAGbP6oMGAdSQ+Q24GZQ+
iFFkL8xkEhBWNn+Lep3cQXKa775DcF418GGcDNGPW9jec55kWbJTg5ra4/fXyrfZW4iGdE5TgKLo
WWAxR1Sah7WsNVtZfgTtBZu3e5dtvPM9VpEM15luVnncV1utmLlTqOHTkiOh2c85OPz30Qxm7M+J
56yFROpS24VN4D7XVrEisR3wPApR2h8ISSDwL8df4A+AjBnYVXDlEdaqN6WZz8UeJqSpLjXSFH2o
W4NJQ7W43FgXOZuzLyI7ze+VkHwQywQ7IcfYVkQzWXL+OMyBY0CtDryyfAgb/CSvvblCAlUUwl1D
jvPla2gwydgVobTd+8VqQYGzhdoYf3VrCmrOY8YAWUO8JzD4NnKZ5pS8wb0TvKcwL8n58Loekuim
yscWnnqS6Bps3qi84lx1CrSeYJnJgk0gdAgkUbjJuTbNGagNhLwPAcj0MBbT9xP/v3PSP81JaZ1o
dP7/c9Kbr9P/nL926uvy06T0+4/9Lep0/mLi6Qd4BuG2EdFC/L9JaeD9hZUv1bK9ajN/FHW61l8o
huHyMl1dLSlXseXfqvbwL9SXYDj8F5Mi7N+p2mHlvjq+UZVSkTCvxccqoHt7VajakimQA1R/hPGf
O0CmTr9bOCbLCxM27zITKzC+ST2SNxszz4bTiMzyPmuREBxKKOBl3MHqh222htryojnwUTvGL+1M
jHuauPk9VjXmISgJGUgjSbr4bEw3yM8yB1FLkjzOtvCefDE+V9YCA7KqH7Gl896QTKbvVRc9Nmvy
cIXRsbtpoJnA47KgtJHtp6+HyYV4GRah9aB88kH7tjefImB2piBGbj8IMZVn1Y39rlnTfyklFRkG
hI1iDDPf1HOjtpZhWQ+JxgKnZnzxTRHKZqLZdoj2G2vdnZh+rDnIc9k+OyODJz1hC69dhAEvN+ql
s11tUnj+OTu64qcnLCdPXtnp8ABRG5/TgoxejSFgHDgDP6i8SRGYjkit2Ph1VEfvx0LLNBZVaD4h
c9TXfksOMN6h+libsGT6SXWn0cD5V1shRj+igJWh8j5irNQ4wyYDgvJWl0HYKBM5p9hhhcN6fKbG
h2FAIRr2BWpvf3CsK7w4I/MweRZZ0mUVwAhPB+upq9eRajmb/LaqzubbsK2Mbxozk3h2CLeAcZt9
MSoFYg1sc3j5fGr9VKxsvPIL/nmyq56H8cIzC/xAkA3ckaaLupVY5RAGVN5wk19iqZn4YmYT9Ll9
lYYWx+lm6GH9XXF+ZBnTHAuNsa/6ztlnHsOzg6PX5NECi4CNMBoykN3mNHZuz0CnGId9n6f2E5wd
3GutdgnNA0tlpRbVrAWCQc/FQEIzV8/jSCkv38HWRTQLF/Fdx1T1DTP/5Um2mboKhRM9FrSJ+8xh
ZLYFKXLOggnPBVVd9h5LOzZmZroXo+Vhh35BsmLZe3k8NnzJQnuEPGsbExjwOndTerKfNn7U+xvs
bfUHLablAD02OlSV7XybfAJEiR2t64a5AJDlNrXJatxHhdlnxB03/C6C59q93/j2ZMcuzhDYM45d
ExRQ50v1kECrhhc9lbHDBBvSjJlc1z40B8gOU3jAYtfad1XmoLoNcSAOOfk3JVLQajvjexPiZ2eq
N33jPsGWHa6woH2P+8ECaXuUU7YpBm0wO2G6Uqewc+mefCz9Q53EjK3beCDL7pwiv2VciWXlLUYC
zZ3ydX2vDMfHaHyp76ARWecB2vDGIiB7V0M8OGqUADtsW/QZN/CSLFx7cuKp8py3MyppQtqXcCal
A1LWNONm4YKII/0CQaOQS8q9oLdBOdav+oakoGqdlHGQraOuBycqboEdyoswJu+u91J7B526fxFC
mIifmNUWJKtHLhHKkiC/aTaDp1Eb+XViWcjyuqLAqoRZ+sKj1y2iR4LgGdqg+sEpbykoKsk0N4Nn
DQUiJDCim8UR9YJ8IyMTlvs0WtluyEYnZ05IPMvsLeZOFzLDPhOqrTbbhvGwtxxsGSAXRlrZ9JDG
W9PYCTgCUKqqHuo2M5UdPAAP+hYbhQVEOJnb0UeOMmFgc58x5Hsf8f0dShZcIE7Q5Nc4UJ1CEUyK
LDYWdMCMf8Oy39RrBbYx5TDEzDIaOgTRdnFX2dmjH6SmjucKs1Ebiu1l7IsSXlyXZ0y/bD/fOD4D
wi4aZ7R8qYiJWXimBpe7Ll/sU5PI4KZZBuOxRHBcbwYb/mI0zYXDJUh8jDW2eNhxlOU5EACOsMf0
ve2P7ErKH5IPLzuLLPvkWzTX5blq1gx1i9ju728RTEUkqZo9CsUaSLBhsq2OdjOyayycMF3ji8MM
x+7UCrIReB0m+8Hy1gv1WTdvha34JNUI1W0yGe9vssmIxA3H9nKjurJZtk2Ds5YahL6Gp/cfr/v/
lkt/KpfWJvx35dJ1rtT6P8xLf6qXvv/c38wyOGLUNfQrhG9guvojswyOGKzpnyolh3Lq78rI/Avq
GOOfCB8FSiQv/DcUMj98BaUwj/PIqrCQ4ThOBMT8CujKg1x6JRbup7pAqx6kMM+hFdO76JqphNfD
xe3l6r0AqQl0z4J+627G1c2gcZvlrUaXKTdQNZCFNCW215vIWuj+ypVK0eVwPwPMzD/ollLBRvKX
D/qS5CzwnVAtGwRMqeuI1/TIp6TpWzKqkJsX0TuSO+AESerVvsucCEoUONoD/JkAFSkcU4oEuraV
Kf+irUe6SvHmzRzxvoAszcfkpCayiJomEnrPGI/NDuXOaWGqa238zDVEe6yWNh26N1aiB2x65ozN
aOGUDb6MqZOyxUeBYb8zxyTNd/WQzhR9BNJ7HzIzWoj5hpXcZ5emd0BINlMt2+lO2sF67qd4DN1o
Yq/DfYP9f/pALJ4PEFfW0sUXuTbDva3G3twaGRTCk+Wu/88U6n3wNHdlKw4+1jibFKENfoZLxg6W
WArejzWF2gljFOMWSTGb2k/MAFKZSD/Veklvx2Bpdg2sc6J/g0W2GyuV4ZMe5p4N2JrmHbgAimhf
b3v+bYVIoMMWcrwJwsJUcWmmzrECiLrHYaLBUSgZn3AyZ+ZdHequXmWkuDyF0b7txrDAw9GXl66e
9tKVLbZHpc2CaQOkjgOx7MYSJfejv8xvy9Yrn8wM96SgElnswE+K+7z0vhpiLh6AOkkMjWZJqLUR
7TNUByQDR84HFKHUerSS2zzoxCmPRH92k+oIJlg9ZFVR3o8zfAUGkgQMiUli0DD5Z9WI0xwtj5D1
cUU3okh98laGfY1qZjvDwD6VmOLtzKmvLww2FEYSbh3DW6veNiPUfmlY2SGdm+izj4q52nTEad2N
cJ6e0xH3ZHxPF/MmWkKdUZlZxhldCj+1mMK87xTSrAn9/TvHrh4Lo7U/+OjR0hg51+ecNMp3PhZJ
KxnN3aMidU9pWY9YDM/IbJzpa5Ko8FnPpbWLWhJ48X5I++dOq12h6futbKLeaqfL6GbebVWqau+M
2qHkTZPm2IEYnGBJ+deIu0lptwf0yBSogH9Tf4qKEp2Bu0SQGhv1qKBB3jqT1xxLp3YumELMN9CL
qMTT1sOVObNuUC0VT1JkxQeeaHWY58G5DI2ujoMQSLowEP3cpj0p20mXBue8c/Sd9Prxqu4pG6AR
WeMmacPgYSl6EAHDcNhWMB+5JgvTuY+06SNL55U4VnOXGJs2zPOzQLV6O4QDQWCdk78H64Jo7mBK
fN2WY37dZ6V8HMpheoPzYHuGyiZ2BgYqH7CbLd51o99fiNnFmHAegoI05EDbe6vOqNDMKDlhQTod
ek3KtFlE4Z52z/vmjZ08gPwu7+cCpUIaGSdRtjWiquQafhiSsCGj04ngvVkiPdlRe1k8k4jbyNlQ
fg9fBjGB5ZREpJiMJDbCa5utZSnUi7kI9nZGrLueffkJreVwMeWU7yt3oUUT7nRfNB66cLzMj003
OPfMTpenocn1Zw8Cyz03JLmdgeve62Cx4tGd6i3vSb9t6rlAPO8Wh9YtfImuoCnfYqNdAaBavC3G
6h8dlO0XhMP9QaPVVeSomc5u9mcXWU/X3+HZImxSy5fVKoVqI1Se/U3bWWSgtUkGlvLSbAkXeUSn
M15nSX3Xjn10Yzd2+oRFU3VAmS/3SAzBiVAXmNd+XprXUV9GN0ZT2/fLPA4cFMT0XDWNVR2iar6t
5NCineZFZYafuluNQIqM9KmfTzlY6bltUOBB2chjboa4HmS/iQKHrUZUAoIsyJAtXeuNv9SeHZu9
Qbq79JfPEBSJMp+Ics43dJ3FUS1Kfip9LCcBts6cJUyEyf35WCC/OFXKYwRHg/FodYV6SEmwvgEg
h0aFOBH0eCnlWyWG6Gb2An09qtZ4bpvB5ESzpocqb2S64e0JrsQ0LV+obEmLBcn1jkJ409lI6/GQ
KGu8GWnqzgjxVlKUlO8mz1N31MnJdkGCf3DyObvnZGs/+NHQfAp7EXxbQGSrjd9jNQfj78tUzsWq
/iDgpG8xrA+HyzIrb4uzeR8bDZ8zjgxlnEKSvaeNqarxua1Dq4J+CvkXLbIBkEbn8Y4AAFCBAAIb
xrh5Ent0c9+EC0iMta58H6bC93duk9afnDQND0LOyfVgJeFlDIWB/pHaM4vCIzlKqHmQm3CeVG5f
3fQEfN4WYa2uS2vpdwPRF6QrGf110gMGFm7p3UxVAA93FMP7EEsqkBIAkljhooMTkTMN922qwitt
RMtX2vFq2ERDznEdcY8v1dQbj1nm+R9kTmLNXBL1tMGQpcCVZ+pJc9E6wafdDBukQsK5wYOaVD1y
WrdlWC0WPbQXHoK+eVkTE2iPHRmQpS1yVuYmCJ9LZvh7M3eeoQk110YqwA7SVIGFzs7V1Ecu2+Bi
3zFhMGO02tfrA4Qe5VgH3Q/xuIh8dSSyrwcQh1NqA8l0mWjumtR23gZhP+7mwKj2UjbewfALAYsT
VJ2BjQ2nLieEr3Ha06JNdR/g5/GZWr7q8e5o9XaYxuiN5RXtXjAu3puAvo8e7Y4b10br3pWJRABj
j3N0X6X4mjBba+LJdK5CfBB57LVrXkvTuu5dfz5HvR3uAOXl12zI7R4J6xQdk14GR4jvLVlyaolF
sqi7VlctAUWtPGJcYB9nLFNixC5GPE060ocETdd7agH7cab3XKC7omsOa2P4UGPJtU/K9smTVbAz
iugePEHhtNiYPXXHhGOzzZZHqnNfZCiLOuPk07OAn7l+l3BoS/05b7tabhRWD2d7mLdew/FGvgMK
p9RV+7oovbuE2nRv5RzWA8qyYj+FXVBsHXLqinhmE75xUJJvlezeYWta30JcdkEctOkeOO/EfnQH
/CV6sCQjt4KjjfjqNrDQGoIX5h8o0HwFKZB2XC7JcWiLJE4B+exNYOF0dPKq1IpZ2bAnSXXN4s7F
khDyWkP5OiponUY5Pfhdl20m7Uwn31wgfSJe4j1hmsviiIIvFL7ZjrQ2+1DioXMNTkoxPVOpCuS6
5vRmNKv0rVk21VvXpgZ0U6Xd2MPx4bYt++iiyzUENPWSE24zQ71JUWsgVmg4wTbhmJzyYez0Fs5p
cS76KJLQM618oMSMmmMt7VR9deoiUBFkVSgHIS69EsOtEc0/UHp39qpM3qMpcK5dt1tuItlZ26jM
07hP5XzOxKR3KYX/k/bDS+H6j6mPqnyw8xsIGBbf0j3XZWB9xEfO3uAMWMUy8RnBBTUUID3ap4V4
us04gYPKAfVY6+jnLsMxKDDuwxZv+Aht2rZCPYCIG/1h04vpYOIeHJcYjc20CJe8supdRXwIj8XZ
4yPnAnFFw9apKG6MKkcRmTvXGBJ9sJTLEGzswUHo2LdlGXb4olTcmHqKgPzQzIWO024YqwDrZNLZ
iwEYLBXLGXO622xx7XdOB683Duemjk1fdHsLQlqsjRnJQTk4W90s/aYhkjYIAU91XjgfFsOeD0Wu
WyTg4SFKvOAW/9Iybn3BUIrl92zg6Y7IIXlEsOEfWyNZzp6tzOsM80ygyckFSeg45lSWn/I2gJ+q
eh1DP/DixR0wBm369EYgNthHZbHceiZfrgirXa77mj6h7frvqO8PXevd99n2j5aBryfeEU0pVovk
liMwwkN5bRx/GDpnibtUoF75qSBGhRJuxtoLuJdd2kOw/8Y1hfyMazdaxg6cbPv7i7/ietCVrvbZ
+BRCYGNGsAq5fry4zkXnL7rNT9aMmZsuCATB3iG7DcuofPj9pdbJ/Y+TfS6FAQF/r93vrwzOXOaF
j5KFSyGwFzvekQXiPMOBr7+/zi+mzeuFYCxENP0ox/zXqREgMotLwnB6Gtpk2cO0ck/+8GKslvd3
sivhs4xRZuY89Pq5DVI66kmjhyV4b22uk4xP9/uP9Osjhj8FfYdMlJXeGbzq/Qez/1/2zmQ7biPN
wq/SLwAdDIFpiyEnMpOjSEobHIkyMc9DAHj6/kBbXbbsstp716LsY4tOZiaAiLj/vd+FwM4pgxEv
IhEpg2VvZFvgR6AAa4EaJ93rPE58zxogv/fX/lc/+pl+RBsT/o3/Pm67yYsvSV1++YN49OsP/SYe
ueKD2KZvOKlpRGbcxiX9HRqtGuCg8SiaDCVokN16UL4jVO3t33AFbjnG3+lJxgfsrhhRLV1scpL9
j/Qk0/zBzqRhjgO1j6TEb0CK4kd/azflTjVbWnsSgzIHhih2AwI1rUWDc2cmVVIfTZdokEc+YzXD
vGOEDTzSzL7RHaBjSpmVrlkrvyzdNNor6DXd47i0xZUD7SS7HXgmf0bAtT+Zq1WdEi0urgaZ6YG7
uUtaNU1Lkkpo6FbuTsEwZRCmmlYBIZ00kFYWUur7ctH2pK4gBayJ3uxA03XuJ7ALhnMgh0XUamgX
62WS8+jcLrppEyNJk2uokoMIDWuigNuNOZ99mQYleSFp3pcc4Wowy03Pg/F6MNVkgPhSlCoDc5zZ
yeyVEgqMvLApJxO6c9pibS7IwbzdhPSRjZ68MOU+sDxQjhSWdasqJUMZ/N/4mvQI22sARrCMLo6O
4CZp1+LzZKlfylESIYLtyKI8kfPyNWwb6quEGcbKnSe4JNksVL1JiqbK6ignkdWtysKcrDIYZDng
6/yZPS+mBmoROGMF7D/F6ufWFFeNj3Sv05bJ+JHDf/ZtjZalN3N/YIdssnTVKZQyXUzxXs/nqLsw
2FOOqqy6WyxKkcf2CllsEp2X9Ul1TBRlAmLX6A+5Yo2o771KdEyr5J1WSHNnuc3yxW6yPJTFWNDz
tSRMtPp2Nzllft0xt93XvSiPdT2M+7yaOCO2VW15xVSMG5TNR3iDwFlWdWBYSXzDbLHyp6SYAwuE
TSAG0/AyK65pZUCYQrYqnyExsVfNyVZ5qzI1N0VmfczrMr4z4ra/lclk3xWID59gcs/oA/AeuyaZ
77ge6t0y1ekT08LottDr5TlnWowXaxw3sqweBVJL7Yvr5tFT0szGYU4s5UaBDjl4fYfKNdmdcR1Z
UbEnkpKugWZ3+fJEbQDby6iwPraWVj30C2KQV0YJLWiodMbsp2Vnzz4VVuux6nTLgtLQl+HIOe8o
Oa7tZUHfoMFo98pdt1C51pjyUbgcxvHQdFEWjHlXvGkS2I8HAtycvZiubixCNSE9ZvdItqt97KT5
mLV20GejgINnzPa1hk7KVp5cP6JqN043IwWjV9o81wch3BEpbOG7BqTe3SWFVT11/Uy6KLKbr1JP
nrHOTVDlHOfEN12GzBiFD5iM+vqlmO8iq09OlcDPEzMkfBmNtSy3QYv+mtWdeqWslZ15bWvQqlnM
7k5kzS+T20YHFPc2TOacSVBkZw9u7owvCEvF85Kv6bMhh9SEuujkz61SuYHMucMsZaASzoZt4ELG
3QFwuwIuYPlMzot91hnLTUUxxknOvcsIeskz8nCokjcaU0tylWuWeKalprcV3q/TrDQzfJc4N7iK
0cYT05kLL4VOFAiF0BfMxsaXEXNGPpfBs23qlGIYg43ZS3wGbhVQjKI/CcxEN4PSfUzX7iFrFPvb
bNa57qlg+kBASswWwPPX7BGIvLgq1SW6VgfReFbWR4GdxkdX9PYZHFXLrTH2DytSXmB2av1qjXB2
GrnWt0bkrl9byakBEaaYIc/J5irOYvGRxJvpWy0Tpk3AXoJ1deOz0LXx00bOquoCGH1eqv4KSxfb
0cwEjiTalx7b6i+FZE7QT+21PkYyNC05B8k0Gi96AvPPoLaMbCBayfV7wEHkluy9YdAV7jiRAHEn
v77raqo4SLQ59V2e9RinmkFzw2KctcvUpxvlJkoxriWlJFWiJ8N8X0uBQyqPpfEwDTgfsRri/hzT
ETffe94HkNNyL5TIua4n8r7jFtB0rS17DYyS59yoAsuItSoCq+IkmBclB2d7A1hgROwvNrSsxYtH
Qwa4rAuy8mlyxFpB5q9hc3iNP7e+MAFiio2C6g/qTH2dU92jPW/Qf7iH/EexhWRRj0GicWE8iPla
GbbRPOrvq6g7861WxLe0afVrzZ76wV/akgICF4pYlync5Ep+lnPinF0jz6+pu0UtzdbXRMV0B8yp
xqoxf6zV7mHeNApHo0Kmija/JTaDXUpv6F5FPbprta4OFUtPDF9gZACbl1yKfIrheqYRqKZOe2b4
I/ZZbKo77vfXjH7t+xbSn58QB3uE7swTJOmak8zyMuy6yCzOaOnA/ftqOtcEFg8KCWQmLiVio9A0
XKI1UedKdeVtyhjoWzv3ior6oxVse4TzRA2OOPEbLoEuG4ofzcbkrJyb5W0ZKeau0Jf6qFUDGh/q
L+xCNb1WEJgZ6VT1fhjnMRDMMj7pHLmDwqk5Wtr556HXvmZtk3OM0tfrSZbx6FlQwm+F05a0g9ec
dctEp4hn7t80Y8rDUVvGh4yi6BBlFfdlTG2ZcAhrGZ0SPXCC7i+Wag976RrwV3vKIqc4MzSEeLdD
BKTFyFe6RDnK8YoZV0L2Sn7tVLjFLfP8HcaE/Fvp2FqIzMP36jifE6f4pUP9ORoKy71qU0zemvwd
p0UXbKJpHaZ0gDebFZh4U03f6UOqXa/Y417dDDzSUCTKHuuJglkgKu6yoUBiZJq2oy+jPY5sSMKx
LdyDgUC5s+FCBDREmvtcT6arFM8p99EMOXfQFCVQqd1hilFPoQH/+HUgSOHzu5MTRuwYl8Q6yMmA
RmqeV4HtsQJhDFDV1Xe1Zr62anM3jg5bh7TKfLCAex7RikfCGb6xWLwksVIMpis7jEK1wlytL3bT
3dlED9y+3a+yHD0S0NTHJtU9EG6cKzRb7GgccZgBbRGhtNLhQiUnODHxLhLF2SgV5d7t0e8La3QP
qP0xnMfyDgPC7cIsf4cJBipDrZA3LRacWKMWwPos9kRzako6myoQce14ZjJq+wqqMg9h27ghPwsq
zVXsR6yaIErJlPo0L/6CgIHFBW+sl5boLXramCxkecJ6YIzUW2vua1ouLT5hLj9kyYNFYQoSyuSw
GDMUmsxR81W3GY9z2bmHrIoV4gOrcyqH5Y468I1t/fHfs9R7Yc7PzlK2tWE8/vtZ6j6pv/3yP8f+
T40Uv/7gd/Oi9oEjua7hdKHyBnQLasNv5ylb+0B+FDn7O67l+2lK0MjDnBGUCEd5chu/O1Fha9SE
qcKGeZ/h/4MyCijeP4gTRFDIXgom8/R3qcSd/qiDtB3D6dJFylO4VekbTWq2OTwbwthxyzDVzRdZ
TtMZR36Kmal5oe5324Az1wBawGZ/TTY4kSi5K8rqlq7TJxCtMJCbosUmLCQxuW0k3mnEEAVa3S7D
A89EyL40OEs8oHGYqWX3BdTBmQKWMyCDPUOJKBg6k2GixItbTCNA9C59G9UxvZRgb/zWbnDhV+A3
VcWBRWDq0iOkd1W76q2l9Qa4dfmlnhlAm3kXLoLBcDekbz0j3aCkhHZr6rvYxrzHE974TVy9uTk6
vDbdRzMsMJGOO4Hje1zWW5GBsI35Uyyc3pykX5ZmqIMabdnk2QLg5ZWG+pd26Xc8BCljKBODNkGw
6p1jeVLtiQf30YrljnHpYLzkU/HFxoRPmae8V7v8vH0CQwlYWOTFW9bAqenjIdsZBTMyo6SYZoxh
G6I6P8aGvN+Ovj5hjvjYFe4rXi53ryXiEMeA+ka9Pq4b10KRPR+MqvrCTE96Muro2POjxaZFNuIl
MfJTPBdfujbDi2Re7MRg52KJPhS8Idgdb/Ww3IqC72oxhl3rNq2niM0vOCJ+DgkLns5eVK/5oPQE
oZ38EsM0XaXVN3cHf1S2gGSTLuE7Vw3ywBdWQ8ZIC4iFYeOGba/VCP4ACv2t7NXbQZd7gBhXmgMW
GHLzVWPXCpCu5M0o+GOmlp5zCOM6X84ByzgkQxzwqKTL0xoNrDyDVQSpayhB3vNCU+pkQYI57rpj
rMdR5qkTbcTmeX4sVTOYl0pSEtsNQVSnX+B/sRvU51enXgnrx/jEky6lfMh+gY/41WmNG1cSALHw
iy/6cAB90h3om3pcmcvRSD1woRqHuOQ7UlSn8PNhGrwRD4pVL0koJd8n0VLj5KKQh/M6cKQkT+g1
vfpUxdqryyHCK+cOuSIuTuzVHttufBRz8VaqTP9UUiLBWM6PRoSAnadM6zgLuuFqKYlPloYd3/a5
a5XFSVC81G2VwVk18ZcKm1WLn+N9IgHg4JCG9YLLYWE14XJUNEyobJQ/ZxGtbXaWLMD+oumOkHkd
FDOciKVl2764YORbe5mYvpnTsS8t5zhPinKTJ0sRtkRVbyqlWZgkUZ1UJm0Prb4wXget/7xMnXWt
OXkTc9XUaUtdHyfYLHCxgwaYauSXyK47Vq5GLzZEUls9gSR4KmdO7kxvezeFgQimJIkuoso/c3Ka
/HwuqPqzFn+FZtoMSxey800ItFgWG9h07uKTUw/4ge32UijJbYWDKJSKeKoV9pT9aLIdG80vc7V0
rxXYF+7KrUuQKbdjYyNuVtfalSzKAbvE6FYbzAGeJZf/mumvtVY3jBBKbHCTCtxe13aGzQLNbwGj
ZeUybBFGghkg8Y1Q7XE/g+H2ltx+sRXrMjKpOkZT96bI7kpY+a9a538lV//osaK2SLe3vBq3Pgrb
e+r2d1I6ArMYKbHiqDwpuWcw3abTZb6kZnteI83yfrfE/YVwj5b3B0F7ezWXBQ1IJRYz58caTlfI
sbJgnrLfn+qg0nKG0UbiWWx8f/JKP+rHvBLyIxtZnbDpn0tNpU1LRIZhk5hZ/sWNeBpuj+NMk4sP
hbFnKy8Xdff37+7HJqP318TEbxmbm5+//nFFjI3KTZyeie8ymElo9tNjPXNjU4RykAozo+39FgWI
jp4H4N+/tLHl7H4/Knh/bZfoKYI5BvwfI+4Nh841W5zqAMoQmhGHwtsFGun2uLjK6iw/qO78Kvt5
2uVymk4ZI8Kgc8kEMPJ6TSx6H6r1aoy3cLphHly3VPxshJnjyCuJYxRoCqZjZAqyjNm5srpdCRlr
LuMn1UzKAAPHZaSVjSk2Nbkmw9JPMScHH7bSEvz9O/2LS4ixACBczdKwBP6Y69WL1C1rXVSHRIeG
U6u3qrvekhRof/KJvicXf/xEBf32zF2YM/2JhgB7y5n5l1yrbgGkg1DYwjEiVAsewpXlZkHv5Och
1mhnmBaiiWoJ1YY1VKzxWzvxXN62Kph6YVDr8xV8yghP3vgI6uVidNM+cXjcmw240jiGAwPqeH6J
TX3Zl7EOijdd0qtR7cg+5fPT3LHsM9kUp4E+k1BaADxElb5FKf6FKi/4Fmen3sNbeovq9cmJx906
9CzejXFIFvOQJFXqx+UaeUYzX+V4AHx9XG9x4QHw0flvu47yuTMxINsae6y//8L+4gmDsg/HSmOO
82cIAhlO2s8Vg3phiUON7cTMkw2llYyINA5//1rssP90F5jv8BFGRq75Y/K+0xegFczWD2Y+3Ys+
PZXEFX7yEn/xZKHLXQdDwP8DV9l+h98/MRN801TYVIfanRpiIDPZgGhlEKi/Aklf9gPzqFyHzqfo
Fxm5SYgj+4S8+owJ6KuDSO/pJe4/p8iMA1ExFlmXp1OzlGds8G+rJY3QBgZ1YEy/eplpSFShtb8u
UiucnOajM/CPrZ4uGPxai0+uE64RdD0fV3yz0zs98Qy31ffUPw6eqqdvgItyD8zbeZrzU27Gy5ac
YIOqgSUytcavqoQEhTrc15WOG8BYf1LoLf7ijuW7AHVDQhm04o823kpvhpkGtOqgFRwUJuaZfjqM
7OCVnPec8AmkbLeCYnEupWnhkOg71Vu18mbIuJajHC8dedKdjFbpDZZWB1jfXmTWGIGDa8HLJ+sS
jbblQ9q/JK6eITDyJAK0Vgd2tjypunxde9XDTvwwG+wO3ZY33FGaBcz3aWEjRqVb0uwZ2u/dRt7H
pjV6GQq2JxoefDCapecq9HTSruHudXN9crGY/qRy4C9uEtaM7X8atYP6j/0RMm7tYpAT5TNOFbDF
mT1b8usIghNRE//kG9G0HyZhgtWCtnODx5qmbe3nP2TOWmEsBhSp6tARlwk1q6euPMpOESuVq/H9
wB5GU8ZIiuufx1SWsQOMi7OVswEcYah4deU2iIFTG7pkTrx0E5EJ2X/tc+0aueGmcMveT1x2+3NV
G4HRUPaSrfQALFelvS3GXGaxkX/BZsculXhNtuIQGitYxbXus10NCUQ4u4Gv9P14uYrZCJgY6b7b
5Sekcn6iIaLaROPgFeuQHGeHcO12CIpgzAeS+NqpGuVjOnCQdPIY03jLUc9c5WNHRh/sH3RvY3oE
CncLXe2E+QL92R6DtMoXRh5joFAyQ1/adkE247TTRNeH223UzyYdoPLRircDhJkr3E+N4hctuyUy
MecZyTVAWOrDTjFf2szkFhui9hqv5muHTVKOW6S0SM+pwZnFndmKwzV9yZLpHvOtRZjIPMCLPClT
dlqptCWjwg08DMWJQzHlqawsKUUqGNbXJ0sO50IzPye9rE65ZiJMTwFepwVImKQDBcCObNGYMbpd
SLe86KRHfrIeW39xe7PXwaoPA4Yr6k9sosXAcSZMGsXt5bXqp/teZd2bOGZFJrf1tv96P2rXWx5q
cNnpvd/zVTLsFtlLGq74sbY0gnyostCla8vBZGvjjIrJKutOFZL0XQ6F1isc0DCpe7FIw7Yq4ldA
sO656dyEKDXrIhKXe81YgF2+bVx0hWdMNixPk8F2S+2Mxmc8MvpzPACNdthZxxwMWQ8To+YLidlm
29n4OEw8QTt9uO8cjqQkwM7TON4Lc4TBXFhzmEKeDlq5XpWJfMwi4jEljADPrJdXEEJwu5vh3uZ0
cMhT6zKxiHDIHB8NktTbbn6wv6+v/7oVfqawYc7kufbfFbab7hcmhH/0Krz/yG/amqZZHyAloZ9x
QCBjorPSf/cq6OIDVzMKFxBlAMYWW/3vCGXrg25tAGUWM/u30PB/EMo8wOFMGZynsAqq7j/Jv8AK
+uNuRjV5PnMogypGFMf5EzMn70fotKOb3mYA0jPXp8R+3h4HuXXjRo0QdwLsUs9lqeIGiyJa2U1G
2qlFwgVGxnxp30uR7bzNvZ5Mw2Dco/Vvzcmmw2GPo2jelV4zVfkhXitV3g5Fq34r1YbMloemlzp+
pyUOM5JRq+MEYLOeOxM1TIIsIZT104YtfzNAzNceArrzVdE3OqgFXcvORQsmMybhNtjFvenIaB+v
9RoYbqHe5HlaT35lWOOIptGh4WP0JEFL/YHy0VaVr2y8k6A0CeCTCLUvVoJDOl3X7BpXZXq0kbE/
y4yeD4H2b3ldZSX3ne3kFGTW83I7jWvkBo0uyy40Gt6x53DKdqiKLBr4EAmt37gwIMlvTkJpfU3l
NHzsJyvJLqY+K3DqGvsmZWYivQVHdOoX1lbWaicJTSHu7E5erw7p8mCbw1AFfBPLS7RwnleYimJR
n6P4AVJT5HLKBC/gL/z6x9SKkiuW9fkFjzdDMEvM6jGmAIH1M6fpkbqjUtvZA+YAz4Y/+wyeo+Nk
0GbM7OyJ1aCv1NpTTHATfhmtDnYzaY+eUQguCUIYeubZc9KvAcmUHt4qNRufBtwp1i3vRFd9PZ/K
OYB6MAepOhpUSyDdlYgYb3ZXiDCJ2XH2qWCbFRugc7eA5lgn9l3LygtRGkgb0sbAJNQqu9NScxBU
y1a7g+1Lt8VUWqdIkKbyus60vsnG1YKZm+aCD2dF9lhqeou9eHEdbdci+1wLrKLLWa1G1W5Oeo7Y
2zDgqOg0DfkgcMmW5KyaWzoxMOWsVaoJTzUARFc4QVKr88ayF9domORxPEI5jsMGWqNtLygB6Rp3
Yx/zXa3aZD+UTYUr1FZmt3kquslueVL3W1k8Y1evU3E7+cY8bwlO/Kg1E5+oc6+tJk6+lahXDQu1
ndssF0upXE8mnVCbPMKQVXHS66kiYWVFlfxC3ZzF6LiXIwYCWmyO1DIn1O+QRSPnQ9tmclgy9LcD
/T6F5g1Y0zUfBx2FYTiD7V0VpymkjYUxdtJOxF3rLiq5syPH3s5sSzoEtLSP0m+iZpqu1zXFWKwr
wvDrhG8zaKZyYrJTKR1HBlwB8S04xJT8KGMi+wzeBYNPb6p7PH4jNaro2FxxQiE0bRP6QbBNyUdQ
y0sfelTgI9BUqwvKwpEvetoz3SQBFZ+E2t+vM5vyO3dUXpXVrbinFKum+d7MFvMy1Ea/7oaWsp5d
PC71y0xRk/CcZUweV+afNdzxpqv2/EOwmq5SDcOBJ9HyIEhY1UfdtEDZpISzrX2hJvq2HEfG0aib
7g0l7qM5Ws61kZr9+jDlOtRrmW/g8y5a5sBpFO3K6DGurlGm31Hfwf0YCTej2yzmaWZSvQARt832
62w4p4zSlDxwpDLP1++0RtvoK6A9TZfvHeoBw0KLI4bdfFf1jrpOdjGrMO7QK9VpZ4wJvYNupl+R
gnVDyKhgl5W02VDeG5ylWUUaqODC+Z5zEWdfu9bOvpAqVz4aXTF92rJDXdjVQnCviZluvGw1wlJj
U3vs4lj4hTFmfWgxqe+u+ANixBfR4CMwdbg4sWc50HpOoldMHdCfsM1GZfpSiImSYCuB4mKpYEys
LkammJrpoLSdUYfRUMoYfzD9XpRDVg2DEQeO6yN4IeOJovpnwSXMSayfobu4FBEdLEfad1SyaAEb
3SUY9KQ92m5lqyHVFHTuKjRQ+Nuk5L6KenGh42ic6PWjIvssu7o+r8NqZXunrY2XdkDbmOeJ+mAr
BSOkpdia/IlDZ++BS5nHMxWv2mVdtP6erGeGc4X1K76j1zzq4OWJYlmXQ2mQijGZ7CoRsFZgwdK5
CCfXdu+bhH/3Uz/bT+G9/Fv35+0vVdUvJHaq9I8O0F9/8PvEUnyAPunQee+gKzv83f/tqhz1A2w0
aizYQNE1wQjyP7sqnV0VrROItb8ZR/+TKnY/IGmiTmsOZ2OEavFPdlVYtf+4qxLgMQHBoEbpwmYL
+KN+g3wH6bNRlwO0b4567G24xE0YQRemRExIUBBgktOe3pU7OVit6+l91x3xYGjqbm07mflJoTL7
gDRfAOrGW614PSdM9NRX4mjRjdxoAVg51YBx4Kx5a0lDPIttT1xSW0iYWYWOecvoNSW0V6aCTMOi
rdMmS1aConqNRW1hld3YBYCXVOb56/ox0hXQBoJCq7B7Bx6wdrUPcb5hENR3JII2b3SEd1BC/g5N
qBkrMz7bWArlONM2mVSHlIb2X4CuxK9yVdLzzM+8mEudjfhUYTNg/AfTAOEF5cEm2ownaSM51BvT
gQLi4moia3OT1slwnjb2g7ZRICIVM4RXb2wIdnrA6m3qq3DiwI6YN4qE0sGTKPDN4u5qIlACG2/C
6fiYNcUGQgG+QN0ylkRXbBgVMNhjGBV88mIjWBD2KW+HjWqB9FXekSCub7MR5gVti0Q7cKJVJxy/
rNUbHSOXCflGhluD3znlubLpsw8X28LqRnh5zfwK0Aa28+F6rMULXQDDg9b3FayYDigUi2oWN0QX
IXZU5P2eYPvqu2w0HGhVwOf9iYDXWWy8j8VQmWIDejub5tTf21btZKEFk/HEJFp9Y2WsQlFq9/Z0
W7oF2HAqIfdsfG4FqOB62xsYF0xd46fNv/ixK435Zuozk+ooK6RIY/BNSI+enRCkMKq5OAHYjq7d
JqvuTDx251zozylmySCviTgAnViIZsXRwzKabWgpnMelSlCk1gY/z7PsnjC8ekPOxQ6iWchjbNXg
gyiOLmn99ZNRrWkmrEty41MdHTKyIrvRKvM3V8pXLXIVJvIiApw1FNo9F3nsIYi3RwqCSzbvrhHC
kJRBjqgUWJV5V3O1+fgWrmqVXFjptBZh8v4FmBa7fDJou4TEsWcuDr9lz0YpHpn1aaOWMhZPlBeO
WPGxIf5zbxZNc14EEHDb6dsgo/kj7FgW/EJ0ycWYWq4bLlukTGvR9xTIMFFDz4RJLth6N9Zohg7N
4/eLHLaSqJREIXvvcom1j+A553TXu5okd2Nqq2B6mMkkTpx7ac0Fus+iuM74oOu5KR9MllVTwA9j
0/GkCa6FEIZpemV1qn1HViFKnmexlkxwofmR3nFrsgpUUy28Pqw411n0Zxf3q+oVmYbjtIsYsIZC
q9GIZteosqOsdVyxBV5m3k2m0kG272qlmx6mFMIiPKZ0xJBGyWxm0FtJN+6nPB+6tQrWKa/QQRMT
xX9pLJdG6l6febKNaRx/KjWUO0bT1OAGxBXBcxtM0tVwhnnCoU5LZ96+QzkhxR1ZxQYcKWag4n0Z
HPFpfG9+t3+tgeczclnii3GoT+lQGTh0q4hTJX+xovyYqbWJeZ796BA9VvnIsFVtOfT6+kDZPTeW
Nof/rtT/H2+RoTEA+zvl46Eeh+R//C9dXaTVH9bq3370+1rtfDD5T+E4stQN9IG095sA4hgfNprn
70MZ37Ma5gddBQsCcdSwqI4klPF//A+MR6j8JmIguQ2I7P9opQan9sNK7dqmCtCUYSa/BwztH1Tq
EZ5W1dHUfZiJD8jQTXID/0WVuvukYtZBZJMihCrOnDs3NSgp0SFcX7h362AqEofWQWOksCVKjWdc
3MstHKfqYeqt6DM5qJl0qYGF0JareWi6rS6FqmLzKt0G02R3OdXImcNuMChzRhaCZAlpVqwBF5ZW
JuWFMI3TuLZFG7ZUBdONsizMt7jsOWGvhDve+hI3sme7i9jl8KdvEi2bb3Oya+Sk50kJ1Rb8MaeX
qvTIxVSkU41ET44TyUIgJot11pUuahByOQSNgKRZBx3jiF6sVuFctNMnlQ2xCyQrGn7hVaAadKJy
NZ9kNTYmhz5iWB+4DsP3FqQ5YmhLdGKo8zBlMT+kKiO70KA56C3lCz+YkTlzaqRUNNTWNPq2Wiba
c67J/rlZFeIbEb/ZM/Uj1LRKNb93c7p4opmePDlG1SM1c/XN0HfTcjW3c2xihsVf4kUJz22W/kKL
OHG2PP7otXHu5pzfq0U2R6HVoqjcTvfRzIh+tsF7rPQ4xo5zGxXMcDxUbFULIpdkJPqFrHc26W6E
fPs4N2Vzk2ute2uSTyQHQ3bv0PP57SaAu9c8fXF1Jom8TkYsonMylSXW0ap+0LTWuVOYoDKfhZYO
McM8lBpqPOq69hjVuTgC8DZORDipJRvt+iYn06o8rKwcoWVnGscvVk36hUfBVEI3+8OqlAPvWTN2
8KzbrxLl/lM31vozO02O6S6mH8s3wfh905TSCbshgUvGY9e9mxEbPPJ37gPqfHw3wyKLkbxJYvjm
RN0yJUA900KOe8GQKPKLs+Z4zHvNvW4aw46JnaqczeesSg+R3Q4rJckLY+Q0GpVrPVLoLJS6XYYG
ZNGKKCvbt+GYmKxpFJk24z04HxMjtzG7t42jaIan4Yn5WLFPPScYpGXsozFhlHYy3LDY8bVuNWCQ
LJArPPoUZLN4Ch8ErQRmWjuf2qkmXD/QUwZy3DIivh9FTp5wsZbI0LEdUDKQevXxEOHhGU6D1Yzq
sWjbJX3Wm94dTgTCTBJBXD4vNP0oD6QHMAfl0dkuSxzD09A/J215gXQRXxfMUtzXDKVwgr4KwVYo
JwA2dhXYeqF+NA0Vx++6IP9zGg2jbsl3KsgabzCocG3XWD6lmN8DxU3qc58lbdij3meweunB2ibU
dqZrDlidRD6xs4utA7e38khRdoS3uCO4ROa8bHwylU2QZnobWPlMvmrQ+/ibWfE7HBaop6M3jfoY
LODYr+jTyo6QG8xgcSuous71QFbimOHrxoNfzydYymNozyllWgMiFjWde9QP5Zu58qShmI4UM7hZ
R8v2S4rEwOnBvhDGeRjWPg7sWO6J/ptPWrdhAUcE1nUZ6xvpqPf09bFZ7jABKD0Tk1jAjJgKkgZO
Y+FmrmAgZGZ1pVZN/0u22Bd11aNPZD/lYZZt8VBRXHCTQXEm/UQ4WhT9dKuNkUGRKNqEpJZ4L6z1
krbOsi8Eu+8kAQOzaKSENuQtWCDYEGnX1Q0shPVTHREdWQr7Zm268yDzyG8whPu5UXd7eoe6XWYp
6hlfv7yxejJQyFBfXZ62e8RAJ0yjJdrV3cBuPjJ7v4Zvd1hrxjjFNClkqlPtaimWyRtpNapTvQ/A
F6V+bi9VoIO2YCRTd88ya+VBLePhI06XgQtDKvu4m9/Gzir2S5It4dBR6jtpevTZyE2lhFZCXYuV
0QjmKcxXj6PFnPRglMK8qii12LkuUTCvIXu2p/lNnJwIp8WsKPbdSOXzPl1Zmogsp9jlBWbzyVrt
y9K3cIJApaVZ6LTpgJ28jZ7c1uSWNUsAv/WYQGty2q9VnddI5XOavzR2Ue404vVelOrOruwHd1+v
U/OpkZH6TBBACYeJkqOaougLSbr6amnphC+N0rkz+Bfn3pqVG0wET3bckqDR3JZsQL9aF7Zq2uwR
ZMi1kzln8bWbl46LO8hs/WJIqVXOdeZlXouQAy2IbIg5iBq8h2ZcKLFCdQVfieaJ7Lq30S/3dmPn
J4ISFHCDswJhNCpPQ6P2BNzg/AbpSNpHNbp7K8rqO2yO6sWgCy9whi2CXHAZiP9l70yW40aydP0u
vUcaHJMDi97EHAyKFCmSKWoDY4kSZsAxw/H090Mwq1uklGLnXVeVWaosSyQiAIf7Of/5B5wsJ6td
Twtd1bLgzA2tY4D7yfSbDX/4W4/908aL7SXkrgtHl3PQ0xclBBGCyHTtbhYQ676K++E2Roj1PPl9
tFUBXgN1aH0xgv57kpTRZzAL7FZ0aeIF4t6TOWt84J3Cns/OBkRU7HOzrsP7qHH2UMu+hF7/1bdq
dz9XTreaQ0SbINSfCXoNCBarrI2UzVNdkMQ12OYRA8+MxsVS3wiaGlZZalQby7fTw2BBRl5bs3ag
ZobiY956zRYgObsphXdVRl15Cbmp3xYYMuiVxdSiI8S6GYlLFsV8Feku3KqCuOM0voOASSlFfQEP
BftCe8gPUqTzBl416hycCTr4H/VSzNT+umOeTaCVYW9jomWerCy7MywP5jBZDF9iSxLEl/jyWyOa
234Q30PmrljZ1Ni7yMcyB9vAUynBAcWUF4EO50tl9ggu7fqRqY/a0SlcjGUWsncqtR3I28VrfbAP
6aSLoz2oI+aMAHueuE9GnV3mrHlkG97irNxCski7mGg5IsGGXF1U3fTJmeOWDEASPvKBRO44nZ87
6s91Z/fVJxD5YZ0gyiDPurA1TJJyQPKFvaMu22I39eQJNIb/NYysz4Ie+dGsXfuayRIhgL6LFqlj
XblfC6sQjJl6KMbEMJ9UCRu5r61vshixkhLP8L3qGC1rrtaibMeDr0BKWkc526QGsh9IO99Tschb
YegIT+0x3QH6TtckGYYfm7C6aHjoVd7sExRmsW6x0pCKJQp3mXnEZG0akYorW6X3uN168Mnjfq+w
ugeIscrqto+xJksZgsvB49tFSK040i+NuvU2GH8+dKQEL8VmLcrrSnbR2hkD5tvVd6YWB6jDqGgN
85pwwuvFgi2PO8YDJLalqvgCI5wE8na6G9v+oxIdkr/yA9VasuYXwzHqwmmtdY/R29BHa53ymiP/
jYeNCx4PSVc67mWZ+v6lV9QlYdfNytKS8HUIPvNHqymzFwLLfyDadyDapXuj3fr7kfdL47d5yqru
p7aPH/yr7QuYexPE4rlwZEnzw0Hjf/o+nB//gD9Hbh6ELTLRXGbS/x58u3+QnmSRLkP8CMYbNIuc
PV383/+F4MTxF4TWs3FxWzrJf4TQ2m8QWnNptKDtAs4CFdNrLo7ZPzDsyBCEMBPWxslx8BtjRE+Q
ptO4xyKfs61Ufbsx58G6tXNv2PuVM28Fmy6WUz5VTVaNd5q+jWkQ4xFRdz5EDHNwVyEu8Wvy7NO1
9MqYEMboNoIe6UC7Z1LUoDFxyoexzz6OFvt5Nkbo6NCorYQH6seAA7pQUea87xnjldrJrU9dWcOv
VRZxqTB5rpxxaO+YV1NjS4xkNfL7Z9NgIOzb98w0vtsKWTwG3Tc60BSZlefu69F1Shz3++I2Sef+
olJ+fdISU4LVVBfZHkEYUFZeTpca2+xjEU3Ms9IZq0Gwyl3X9uwe2HR7WBebJrEV2L2sRgc7L7IX
FW3lVEOuxv5PH2azMbemciiz3Nq9NBv/wKDtVplCrmyIOR+KjKjmcCogYCGZjnwmPFmcabTNfrjr
TFWsWTDV1ic8clVHGaIZKnzkxc2ah1Wc5s7JdtI1JKQANMthRU/XO1LtJisCn55KAkQAhOlsCEr9
VLuc/KOOH2hbrXuUOt5xcuTwWIrKWsVtHSAEtKvwSjXaMrd5FScNcLsRC/M0lKE9f8L7O8v6bYIB
mfE1yydCOFdV3hszoGWbUpaXVUtcrls5NCNOhxwfGwd9W9ulTwRJgOXviD5jomkfajhVAPwHKE7T
XpIaCr1KOBjlFGV3a0Dr5RRJjCLuVv7c2gNqi8S9lFmDVa6gFNsa2UwX2w0BGyya9OzK0MzvDehj
Ew65e2aKc9N8IJ2KFArslisfvjFd2NDKYK0GzE3KCxmWndc8Vlbo3jYzW37GYV0lRrpoj6omHW/C
LivwQKt8iTminIdh3JH+YZKZ41A/LzUjLZ93P5p9a34yBg0HY2sEaV4EaysC+sexC4IzTQUG1JVr
Th9GInFUvathq/drkZviTzzCp5sR1W6B13JZI/NMRFqtMyOCMUAyXbg2+hYlSqIH4yHO3CRjKCqp
/zqvmDBbM9Fzl0FNnxIt+SdYQ9ySr2WoNTtJrVZppuKH0C2z4spItSXWBcPU63kYvWHH/HkM1z2z
/hK3sbJk8iHiA1mCBj5C0o7Wo9/rTw1YQrRCpDr9mSV5gPy89uwvdexgXhYV0XUd6/raqxOf0lfB
9Ypxb9jzAZgJm627LaIa0LPESTLRUAu8tikfGGvTnMlaLA2NThl2ML7CST1NwyORHeHRV9Jgetx2
EvoC4cEb7Oo7UmBEKXnkc1YsBN1Or8QQW9uY7FNqJVl+rH0V7WXtrGIxuNdBOkR3YQ7TTNFUupTA
0fz4HyT0/4SEQo0CNfz7A/HhW8MIpvuRBEb82PIz/4ZAxR+O5ETzbFO8DCX/5yyUNl42Diwvz3k5
1X4YV7p/LGeU5VtyMbJ5cxjCJ0P/QZq7j0LBkf/kMHxDaLewQIYWDKMMZiVzy7fZTswO+hlYBfEa
FpurIo4Jvotg7f9wT34hy+G8f02b9wSaCg+qG+Rj7sTy//9w4Ib4KNHURbjMpWUpmKiRr+fD3viy
2L1/LIimORICj4sNrt3qZen+rQBpufc/XRxjCtjh3DYyGt/w6Qk/zSdMioND5AQVh0jTjpxfALQ4
4me3KePQpygoFHSqMrE37ayTb5PBLrH1Gs/eEOGMPQi5dvtuQGtj10Z90WdVTHObQgZOc5zKEFrR
LkURgRWtxG3Xy8d3SLC//BL4yAVshBQs1lsDLbNxFLY3c3CoZ2yzJqead4VRACPKUd/XTGvwSM6k
vTUKxGjQ+NTjGKDcdCvMavAbDhboFVfqCgbUyhxmKvkAR/fBxxsXwhlBxwNIRJH0cGZhXwA/FP80
zBG5MIG0ZInBliJ513srrGkdG+BQYsXI8TVuSJPMMazDdktSu/x+ub3hNb5cyV9EYFDP3Z/ihF2w
rkIJrjTY2OzqrubheX590XR2fWO64LC/v96bl+h8vcCUDINZ4lhcLSvwh+VtibYsMeLgelHS3LA7
kEPfR8E7CZw/8aA9YjAhmTERsRmOOG+mFUHDdpHj9wqnngxFwnC/KztIDlnr3/3+6yy81LdvjGtx
oBLjwb7w06aQRuhSRtYgKdUiP86y5ewJWDNa8+B0AcsIijUTd9yIsls9uP6lyj1choDab2M890+F
69Y3jfYAq7yBPk2JxchkwOHmEC0xz1VeAiCzNu8JSStRzM2mg94yHUE8nYiLTMqxGPniTdBaXvvn
6M3J4fdf0j5rEF7rr5YWgNtpSfKQA/dNFxASZoWyt5kOI/YWqyKqIIRFGJfAZ8owLm/xY7Cr7yQo
GBuXDHM8cmV6yIu03wHWdLtMNc2VypJxyUOHse2VjP0hqF65NMlf5FgUf1JAgMmM1ieBtBQ37TEX
6wbfozvLzDD7xulvgwXddI8No7WBoqf3OGkJTvMvbGfZwetcl7AvC7p+UlUnTpf4UKgQ53icKA+w
8DQmIkmxjS1H7Fu78u9wKUmPhLthQyJqKkqwiK8x7dS6gCpxdNQ8XKtcjPVqmKVzydg8x94BJxA1
WA7aZ6ifHpBjvu4EVlEZxl4PHdzRHC48uS/auHaxqXrW+GAxL4i7bcRwdu+GDvOr1MNkZAZW2Bhy
dnA7s807GqniT4mn6HeFAe1EQFegNfoK8KDVWJk2Io94+iz9EqP8wmrONvjHVKfTJQkc3rWXo3Po
/IR4EWLVx+uefuhfZZq7T4R9biFcwpMJs29GZvgfDGo5nC4SqlLZXBQFUR45RmyYOwWLKri8qkKF
HfhUjuhmG7S9WHPuCfW4XO4nmAm2sDSl0GwqfHpEYT+6McQWFLyQaLOiuIRYqO+NPOuIDSvM+Ur0
Bm46eqnKTM4XEoBGe4/82T/2EPmeGmydPqbcp/LYmT2thWztu8zZ4cTGihjAkfratp8qpBO7LLYM
9CuTT2ofbM77Urf9usqw/BjCCfxnqqLDqPtdHNs3Vlj0W/a24QgCqHHrx8d01cTWs93wzBtPqBvd
5B+S0CUnZBwybMpyeLZh1qwgTZLJZpoXyoIcaUaOs0qDKfpUptEHBg9fYiYuh7jrzNtQzHqbNt6f
GmWFRcOyYUCS4hTrBQ/Yg/s7u2nEpZz6EZu2LFhVwzytC9OOSH+tDcpWE4db3P/ZoiCUiuLslVIt
k4ko2Gd4Y8F78MNHQ8WaD0N6LrRvZ83slQygxqwHFtcwyg3HULZL8MVGszMmyaaPPGvftK1xckHi
Lzu8dtcN3tJP6diaN33SSvoDzVh5ZVqpup5hhrBNtYKGVwvnGENxOQg7MQ+y4nXxDA2tZYWQbabP
I38nXhEGj566i8M1Btrl12Zwos9pKPrnJeLysz0040Xh+8MxG4IOqodyLnF/Ufu6Y7YAAjoce1xf
rw2d4a2Ua2iPBK3IVhyZJ8u53ogaL9vCjED5jXm6dwaz3NkmA1kzw8HGySsHMBk9GIOsZC+8urxM
yK9alSacDxf5/GVa9hlTIG+qLwIFJcfDDRuXZcafdWtmuzAd9PeBiUJ1ZWrQ8FBRFMyDNklTweFd
YdyzSSJODjGH/soye7U1h9Ha8o2bC+nRj4+Mr8inMTXdNvj5HIzONaHG5pVOzLrfZCHscche1fBN
pM3IrNScYR2nzddYMpTyqkQ+xPA2Lktk4HeGSX2RVyqGjT9SnQyUfJAuTSz76Rs3cGOY/vaCoBwS
5LPbnHHR5zS1sw0W1eOGKfn00XCJFMgzYR9HooR2CnOqh6prGaxB0n2eSY845KnD3tPwJWtF+eXl
VXgx469w0NpWV3Y8hxeyRaSkcRLDKcHG+pcMebUNmoFvjj/hdWAW48btbWvLaBPGv+tE17NUYYtR
18zPWEHe/hkRTr3uG5tPkvXEaw1Dx1cyyKFg0idneP5Z6m6BZtxrwcawngnC3KvOmg9m6uXrQPbh
BbWKC73aCwBy8+Zi8Fivwo71d2rg4SEZGvb1yqovoNoOGNS5jrUXUOD3+PS5pw6mzq3mAvEGtjfl
BZNYPjYc8C8jJhfRCil2dwvZnf8FU/C2MZkVElsmPpu+e0I0l+7lUFf7NrUQOVIv2id3MvcAF3Tn
0NCIMKqdnYrr6VhkUGqGPI13lR3G26rs70S42Pt1XYJnyehuZWICN5foFLI4wvBfDTrec/tl9rXB
diq+bNqihvqtMSnophJHsa5oTNgSzFYug7CAZeRMGsN3BkdOfDWN1lTMx/Px/h8E9z0EFy05hNi/
b1j/fIKqwFjntXAJ+c/yY3/1rItwCZ2oy6p+QXApjX4QLr1omV6lGQb4q6JYxqbH9VDg2vyuf2O3
LhQgF2ItbFwaTADmf9Kuvq6BeUWg8AKRYDqEQmDxeH1daaPwWay0e++mIEdwXpfMvm9wIV0i2Ma6
/fLDjXm3az1fDPHW4u0QOB5f901ZH7nTQobtnJvY0OqxdDCC1+BwD6hH0bbQ4GBCYBJTGgzpe3Hr
ryvwvy4NIcn0/QX1XlDyHzuKxMjE1FXCuZkDWrmSsW+wHfQop63sPXFn+xMBpkhs8P3Dwocy+/ff
/HUDtVxeWvgcwtDxAx7c28tbdkKoGzTDmxw7PpLwjAHlhNn1s7pIquVyEyfhO+3Nm6Tnvy7KUnGE
BJiXb7uoUpVhH+G1duNapQXQDRnJKjwy44FDggfV0Wbgds7Fe9GjSou7vnv2FBttjs+fva45gPZY
R+OV2DIODrfzPDtPnm9hrBi6gylOA97TYpPglgbMrshH2Ux5advvNIOv4zZfvoYHYLPQ3UhQf9um
+aNvEyQbWzfUiKyVHm+HKe8JHfZbxBuYBlWnKeP8+v0TQy/4Q8v211URwXNq8GLw5+sFA5dBppPb
iJtUDOKuNOjWalnG3810qgmqnadb11HiypW0/SRNUWL8/vo/v5gSw+Olv8cvjDPlzbsyBEGJDHAS
mMGR3ZwsL4wO+uljNNTi6veXeiMuP39XW9BvM2vmgj8ZZ4RadqVp9uLGAde4pY4k5BfjQMq90LYJ
is4c52kwveXtNGFkKTnyshgpwQewsYx3HvevvriN1wxKd+naP61ayzGqoDZDKlAO03rt4GBbXVpd
Qb+L0vs9DOBXL8mCCPJe8l+kmwsU8QPUIFRqJoY9WDdN2/mbUscEUzskNp16khlOBS6pTL/b6lTX
Cas8IF3gqhio8xmqwpNaMa2vToY3TLeEtyzDEpOQ7Y6Kdis6FMRxPFBWYMjMW+Zi6DVeYMoOSeKd
B/iL7UVaPD/QDJcp+Ft3gDSPwt7XgbgJw9Ssd7NsGtxpWTdTV6jHpsEbBmkY+57mBhY+NliYCOJ8
QqxOfcDIAgVRggCUNJ5xJoBahGb77DfmdPv7z/mrjwn8gQACVyRc7d4ALgZBUgOeneIGLiA35Hyb
hWrUozBDcVeDDL6zsq23iwmKN6uaMxfwF07X2ysWXWSlZqbbm1HZ1emcZo4g1H2Ci0bT1i/mrY3t
tR6snJAYajjaEBZGSH6fkj6DDGqXunu2K2pn+N3J3jR4CRLbYeNc1sT5FqFh4/ASCUr2dpDwdgDt
Ls9J5ZbkCy1srnfcIPgGbzYnDmuT50yJ7aCJ+UkRM5NcIGvUlTdIAAEAlJ6bTUoWy3WNl1x3KIcY
EmEqh7TbWC717ToZMH7eBYhG0xVWKLa51pNi1JRaw5Z+SO6Gs7QRDAq/yVJE2l4ZoRvOyOKw8F2Z
8WjcKwPm1caUVUVK0lkt6QSSnHbTMnkz0kVKyRGwqCrTxVXWV+UNVtLxyW+L9JJmqboaUqrsjY/J
Z7/CCsz4LLTMrkWl868m/MhNTh2A0RyG1FD5pyF+1oj0vYtOx+Um6Ti/L8zAxcyntlP1sT5LQaez
LBSjUnPjytgHiJHSUA99mafjxg6l/ESMCcFbdYoIG5eAgaSTwo1QXSIY182aNs3/F64Ejb8uIWVl
hxlGk7Wq+95hrATH0TiGvnAuraiH66+G8MIE+oLiOIh+LTErb26MERYAY6WudFEYWVm8LuJIqY+S
ANVmPQVOHG78dAweIlitDypjjRBZyCuHbVwAeT+GwEtpEGwlkyo+XeW6T23gUCaUPrsNJSAb8aB4
m9tE82NatkShhzZgOd5VubOaEDDISz+TWc/JLGKBNnd+UeoC1yLbBXarL8F3EPNGL8pelUz+EXiH
qFV8/L6CGHnVKqJVxew3bTY4NEYQy5xm1+DNVtW4Q42mOX8msQ+XwQH/cqwsrX8hL67WblK3e1z8
w50129WXImjdz5VtMDXzVPzMQpm+ReSswrgClduYPY8HmKlDKxEpFysGOaxZWGe4AyMQIp20YWAw
XnXPTm166wkyjLpDRp1kjJL9FpJeWWJWcicHxKqkLce4J8pNIQlkZqqLvJJ0pBVkidDiTwEQgZ0H
InSC+LC4J+uV7LNMBOqzQViMzcfN0rLZ6FoX/s4wl+JnRn1SZRl3ulzsDc0I7Jjd3nCeagSWCLHz
hUJLxm9+PxktT0yHHYcCDTKBTjJYlLIVe0WiWZWonwWHqcN4FkqxkOoxaFqerAdmgLt3irmNyWh/
MwYjy6uMWh59BisQI+Doppc+5rqz9pyn0CXFOkpM6lWcz9mNihFvu3AOHkbA8ed2XmiOi9zWcNiH
pFME26LBo29V84b6aONsfj3MugWpst3qRFkXPvQQRDeZLqpTVmbWXY0xGH+pyoPLrhvYn9nOQgxT
SFcjKlJ0/JsIPmSLpweFD/wF/gUtKhMg3+XmNBYn9QovYf5GA3X+qofyHyAS51NBWQwuA1lNt39p
hs9ohAFXmxqOBCEAqJNM6waKsd8+18FyK4PGEXctjImegoNPW5D1lhI45DB0oey0YPIm+mN9rkWy
3HOa67KA1BxFA4GDM09kcKgMtcUYZkAHs7Us+AR9Qrth56mFyoDpDRbgCwC/VI/a4t4LMFmYkry/
SzTn0D4nFYsBo5f2mcGKakHUqT7NbHCfzu7gONq1zyrntK2DqH7E2Jrqd0pafXsuFOasJg5oSnPv
yZqo75lX82hrPsxk+emzY+cS/TQjg2NVG+YVLsbG2qtCk8jdPKsuWUY8O2v5tNifcvC0VXMgyGe6
NcnXrJHc1gGGmZl6DPvFC1RnCBC2IVnRTxiboI8YKiwej3Xb8MkHfmZYACM9XdZGUxbrc4HTL6VK
Nqfd80vzYy+lj07RYW8wqnIg2RhZjVMBwiznw4j+C72h6zzFkpnFnmOHDwjkmM7kRJdjCrFRhP9C
c8HFy/MrJADQp90wNUsZxMmDLH688Z2xfc6DlmekcFa3iGt/DiLBAQyJk72tWloVeP5Aa1pQGDAB
PXo86St0EvLI16lONiGat4nuNWR20juLzdATazmOnLjdsjxdGI9XZpRyMpHrxW9OB8pVxwcR/KBG
zMsPRYwdJk5KaKpXjC18YtX4DwR87AZWkGO4Z53wg4dpSORdmgHtbzsyQfYQrlgjeQxsjpE89xTi
Dt//vAlg7IZyLcEWYU08G7YE2rWPNfZ3J+Utly/Gzl9Dy6cc64R6JCgbN/mIp0q5Xx/q0OapQn5G
4M9Bzn0YKUGDMgkfUNFNHycdeU+Nj5VchqddsbWSmYS8yOWNb5qWT3JeiQgLRHsaE7YAV1Cjb0VD
ejo1bR21H4MpRKbvV8sDSmvMNncWydSHohEBxPp5Qu9NO9rCbCU+ZGX5iyDGGqPikzZT98lOU3Fn
GT49AKF1HE2w2u9GbM6B16xFz8I+H4DiJwGBhBHsqXUtxunj+RtyElEjtx47UFMBIJ4b3nk0iPMl
+eWOgBDrLmHrJiOTlvYOOF/cVeiVbcL5qNJmZKr5S8V4Pjb1bLKiVI7fsO3HfPfZVVgJWYwc8BkB
uu97OpnlroGmTQGIt8hn+Jp8nNjjW2RJ6DypvuN9LWMmi3lW8lrN2iYFwZ6JBmtzdARuG7EdYf+d
rC2cETHGaBuCP2KWPIaiWTjdxklIIN+ITcVBJ25ebF0MiNzbqSG3hBhZJ5vXRmO6T+BzrBr+dvBQ
TiZta947xwwmfrUNAn/ML4rB46cZoFn1J0DckSUSMihZ43orrlAYLHvfZKXGvooEmzylSLS05CQo
4kBRsCbON+BlL1oa9yG12BeWjRXLe06c89oNo8UsYOpUc5hkov/FKD68Oa9Ph9SFPTqKfg/118k+
yN5nifgmDriOmw0XcaQbQO7zgiDsxP+u5JAN66IZmgNhivjqauU+AeuKu/Oq8KaMlyKDm37lIdvZ
i7oUV1BvuAlZa6CmxYRf4KjqMuhd4xZsrGVN4t8eX7lkxiydL2SMRL8uTnM4LTtMTPaaQqjZ0HuK
K/ScEMCWzYG5UkW4Qh7xZsmw5oSRlm3vKsWi6dOK3d5OxDUzS0ww4plFbaLX7tfdyKZ93gHhE5Iy
gLqBm92FiIlxXk+5S7YceW2WA4hA3ojoWMhfHZtCFTVDuKsNP2C7gsaAf0ePSdTWrjXXjZSebgvt
NN5K0apBWNIUfm7E9+71gDXPCFnRINayQWbeUAvhjSH8ZDp0/VDG16JFlHksF2+Fxhz4FK7fcYWI
vFBc7gmWbu46t6cIIcw5eDBHlexLEmH4vpKUBKe35Kfen4pry3a/xkZorLMgbQ8uNkEr2bCzj1mU
fo/stoKhDIHbxiA/Ww+VzQs8cTymGOnUa52M87oD8gyoULT3QE4c9zlRPNDKHeeJJKXU3pmlj14j
qiFtxwOhw4lS6QfbaYVYc2oWRzr76VAKxTQ6V6okSpjhbzDl1AuehTcnAiNWWNNaGP1MU9uZF7gQ
5/FFGuJ7uQaYp6bqHTyRrbzMj0ZlgcKAspHinYej8SlKLR5PUyj+WQeCm2S78/QRBBDLcRvpBBM8
9qV6oMYplpKujv3pNougwDMpMSCvjbwzS6OcEc97Gu2AVzUgFg2fnIaPF84SsMkiRHLjhCOfdDof
JmHMvj0jnMq+VdSYnC6BCrbpcoYLIw0fQlz5Inj3y2ZnYiiMfWzKDKHp2NMqj9g7glKm5iDjKrhM
gsg5LtY7V9HkBg/C6NpndAX+xrPRs9GD8VxLz+L8RFPJai0idqvZS6y7gSuvz/smYcxsjgEH5lbX
Je9EvtSbKgz8y6Lxk4KpFfDVODnqEdbliOSffa+peYW6nMWThAZaj4q8pGjZmeeZiKQ1vV18sFwy
WZzBM9uTq3reuM6A/+9myPSMlwqjBiMxOJmLrPSdo5SzKY80bFO3+Mr1WDj1zZ7pUk9OsWX59Cod
g+ZsFne+L4DsXJIh1+A83BKJIQtYU2jRSRQeB4sHIfIO8qi3mWuoTMqdeB/maNkOziWziwbSi+DO
gpIV5o6JsvS3nu6sHVeO7+Kmn+4xj54vYyw371VPYlPLG8LuTLdDBHxu9RKpZWGiv3aU8bE5m+JQ
TmOQYzc24TCRa3ztle0+p0E/f8upKr9X+dRSbo85+Xlo108Cp95LQVG2zxffHWS7WPD0ZzueGnNu
xF8Vk0WXoOornOf9TZR6yZ+F6qJPHjX+tO6LnJTZxeQHNSNpmbYK72PcFb5WRIY1G/fsB5ScvYHm
s09Qjo+8WENwJTi+CQbvP5TEb/8nSiLpiaB+v5nwJO3XigHjK2c6++Wn/hrw+N4fZ5gYiiEW1q9S
HwLrDxY0BnRw8Rea1o8EfVL0fJvKAUjIseAM8jH+PeWBoU/4HXgGku1lbPCPlNlvgbeFjIN00nIW
AfgSTfEa5GQwEWc9J+VLsdkUcPVcwW4xa9Kt1l1D6/PDDfrFpOdXF0SMwJxnwd3gWb2+YMa3VpYq
3JPtWv5GDEzJERjBmcv9+hBpKv/fX+8tzrd8Qfz7uF+MV/CweYMsBqk3t9imOydZxd5TurQW52K1
dYf3gPm32BuX4lEzEmAggZ8gkvlXgHET4zjRZ8I5ZUsPnkhGVW43szXhR8auSuTVg8yQBUEdeg8/
/cW3fBGB+D6JIAx1Xl96rDPYB0bjnFoLWLr01QLDuyUHHOXzexy8n6YCfFFWIIIO1xPAOcs78iMy
PlWEESJrdQg1Y5hHC0hFshpTk2J46CSnRQkMF1/Amqfd0Q1NMntgRdsywZxfm1b5Hlb/89f3mN95
ULXwKoK7+WZWCcWcPjcKnZM/OnxdKGALIpvxj/+/ay2pmMxFnGXO+mZBReQi5zEab1QpI3iCY7TP
kpCF234pq3+/dpf7+L+0OUYPAQocQHHXlXD6cUh/fZ8JeliOn945DWH8vbVg7NPA/NOpyvkiDHjP
f7JLvXmYANuO7KzcIQIa4Dr1B5oZf3HBFdTe7007F2+Ln76SDdPawl+WW/g2t9MPbTHMSNNPqYX/
6+Y8QIHzQPWdN6169OuMjsjTvKTLwEnHnX3EINd+oSz8LVH5FyvYM/G3RZHEq7oUGa/vbIhrcxh6
mXOaUMdc2JgPGiQ3UBopEu/xOgloorPMolbXM/baxDvx8rrLBJQd5L0J9K9WLz5WAZm9PGlm4K8/
TJYH3lRkipcXGtrtuU4dS2YDdDLB9vcr6leX8jBDZYLG0fLTnH1SPi22rO1T4nJ7g2AxucdFlK3e
xzj6nWnE662e7Rs+K7NDQoUsLvfT8lVxV2EGoIyLEIyAtBEiVx9LG6BrHgEqB9h3/jsTwkVB98Py
Wi4JYxcrVw8DMh7w22m6ymaIw5gVXZghSILjE2e9apt2ukUQzqy0DXmu524g9sHOsIAEDWV6cJJG
STmPHyXa86VYPu8gL1CPnkFTML8wMLtLFljmnSdyPmL/9y1HVOChXl6G2FA6bJTJbx5/6U+pMxVE
nLe5WezMGTJXlXjGLhJt1q8qs9DMFGkWmipcV6nS3lbwy26gVgIL6DSn8ySVjwcZYoD1PMNdf56s
jKX70tVazDDiDZUhKIwraPNWIgIHPDc9hJ408Kb4sWZB0qTm54jjtCBfWWn92C1TKz9y8DZJuYEr
gir1xyjJwRI9wK4HTJoNmKFBWIuDILAVJymJnnlTBLGXrfMmCW0SDhMbE8iy5hoLQHW2b0GJZpor
ZyCKnkhFQLk2rlghyqGFArPvsE6j5PYuzrO5tosKcPhGlPFFBhf2mSlS/Uj2k6UucETSt5jNwWCz
OgOsh/CM5IvQAY9MzraXZasRfOiBnEHWXpd5TxlONMxxU8t90iIAIBdqOaEHgNsCmPSrmkPrMNSy
vm087LrckbaX9EvEZ+y/aA9HvE0RIy4Ag2HT6IBpMPMLgSnsyZluyZEMHzRJb/vzgPw8Oj53qDDe
uD/BGMrbto3mBwuy9rMKFjig8BgBialpnzMCIxYudEe4TxviqebrJnjoleZvkeeOZUxY8luKpe1G
vgHO1i9w7/mUKzmpd6r1SJDQRdykaDCmDshNyqVRjT1S84pSz/IiXgqT84z+DL6bqUX3yzRt2mKF
B2x4BkjrpGbV4E3lPkkv427CPlQdgICvSbs1Q+ldnFtJA3yr3bfOwIjYmhYCCCzwJcWx41z0qpj3
rzIjjcvw7Iur2GDwtdFuASQDoA9yIbXDeQOvk4ZZlDZreaDle2jNkF/rd+gqJgO8Rgmfs6hDuzXt
dM65DBEc16K1sqEizjKHFyiSwn3CLMZ98haPGCQmDR5wrhbNp8iercM8j5HcWJHnfCmHobzz50R/
wHsn39QQf8UKTED4O9jzzUWSV8MxypdRQptPuAeVc9VvzDb0QOfmBBs+j7nYCgNLfUXiuXkqnJhc
oCILAkxpWoB+xh5r1B36LkNjssV9V6mLzCTCEqfkDGMFZLE3QEYEHKZhXwAYNN1335mro2vJ/ops
GAwf9JSi1e4zdqb1vKC6o6kabgKEj88Qtpt217ra+zpBndy0iGguGXU20W4hcoyroFfJBtEf6bhV
X12hWxP4Lc1t/CVaJnCy6vBi85awklKHJzxsZb3329F7JMVkEaao+YsXjdWF7ZDBDOPLmb+UeZ1t
Xdea160YeIw+VB/86MbyS6pS2W2YLbdQShu5X4rRdpGstgjhoRhsa2rAFcYpxa7wLWLCIIuuSljD
tz2Q3xE6izqmDa4A2u31txB5wDY2EgN1bVV8TrIBH1VdEu1QoqZM6zZZodl8QpjL+wHQvQmx7F1j
oCF2har4Rb4B/szAEml0CNE5a2zSoTzJ/An/vDqQNrYSkHuiannyaryk0vUPeFmSNV0mA1z0kMwO
XFGCcOP0UQworlpg+RZr+kobW6uo+nuVebVaD2W765eslTI2v+ayrT4HeWKtkkBMu9YI7U2f8zkC
DFtvOJVIPpvZ3i89px5xFjF5ohIWwiX4Q/kRypfCMaJjURs4kndP57GBAb+aiKNltLOtYLmmJ4K7
KLAtewJDZ7ftnqPGZEOq5kDcaSLl4GR3TLIa2cM58fvJNbdLNjiAKnHfzJAZxc1rRv/VYygYmJ0R
L6nz5vD/2Du35rSVJQr/FVfecaG79LB31QHfHewkjnN7oWTA0oBAl5GQ4Nefb8A4FraJs0Wdkzp1
qLwkkNZoNOqZ7l69Vi499mO3sPrUMHQzvoyzSFnTqkSernF4ICUUqUGMt62Io6SkrHVkz0nczBOT
V78IrfTMrKB+OlsVn5KEZduNHZhmOhNydd/1OA04z4Voi2sgcGPV3CIhLbDGoZvcL5K5qUqL0GBE
Ti6PZ2OzHIFJSVGCnbSsr9A8e+dZ6MkzEPkQLc2qQBSdSBuHd3Ke+2PSqseWCVFeF0qZVH6LlhCU
3EBBFRtnrh66V3OyZV07otM3LMv0bNyylyfoLCW3IBmmTgdaqvJ2bmXTT5Qo7vVo+a2i3eOaTgQS
V7Bwo7TjQd9hFok+DPIwGC6FKG+CwuHJ8cYjq0teFqLLACIytFGEarmOpHMBZwmiHFUZ0Xktbfx4
d1LIoDyDirl9aabxopdKCN1t6GBg3Z5OCq1j8xRgxyWf8KU1o7P4uNLyqFdlmXkNp1Z0TZtr8Wkq
3LSLsrEcIPgVHcf50rhDF29+mdvJkoxcXxd2R7oGbDkh6ImyWJZeh+4Y3AWckLDXuOYFcIW7ftIq
b8o8mICjK9o9mKusH5PShvEzi0KPvVJRc5PDDq48kmY9OgGMi5ZXQtcezgPp6wLalykEo8czCC4u
6b9s9TsmguEZqOqFOGlxmIXQWNN1pINRJa1OQrCAn+1JkiCOQQd4IkK0phfF8mOOCDGslUH5vYjy
tDhuS2mKi0pUldV1YzA2HbdfupMruyLBfeqFhTwjym29HzvL+LYtMt2j0b+YIsvTctoT8qJueVWy
w99r81T2iiSZn1ZshJezsZxGR4kX9snaa4QXIc7tFEksTVBSVsojwdyZfwz0eQnz8rgPjFri8r5P
qhx9pkVkva+Ejhs12mjjdVN498sjfZoV/W40i/Ve7iyWVgcEFfRGbuSYOEStHMU64lsnHnKH1ALI
75pmCg49spdnsnDEJznV0ttCW8gvbgSDzLxaojQ8rqiK0GcJPwhpb/jTxg4NLKUjumT8wyEAHfah
vE0jIuxgIoKklgT1fEmcQne0k3WtuC+uwYdVt+2sbPUskdM7IozUOHFbRuZ0QIJadI47VtmNdeHJ
04K1ew9vePU1cY18UFp9Z1jaUD2ftCn0wiuFRAk9OHHkwFfkkreHjCsVR1kImunMyZN7K6yCD3IM
rKCzFDKHobJCUyCOYQkIK5EuOiaZdTjPZtl1C1qVY71t9/MjL+DMHiwXVQWiKHbgJCnM3EXNEqKc
lunMv6H3FwOrCZbja/LCThspnVl0PfOiCLEavWoBHDZ4ahEJJJPOLRTciy8VGPu+ucbr/h/t/iu0
O0zQ4G935ELBB4F2r7Vnr//PBuqu+Egsgn8b2CztgEpldgN11zS+UjXbRz6Sn0wlbYqajyocBhHf
JhHaPiSn5wB4c4FvE8/qvwN3r+daSEW20dIlCKfj1wRdb6jI+Qnas1+UGvw3aXlVTIeBjOD8uXsy
Gy8kPutg5ecX2ErRZZURTZOKC7hjHCctaIXni/mV8CjSDndfapUYehJSkgZD7YQuAFpKPVoCtjMK
cK9rkcUxuTe2ImJvjqYt3YAtr4OU1CS1fshxFbiDEE6vHFxXosvWshuD6hCzCxCAaTAdguxSBBVB
YYZIgZ32s0AVI2bFSHDgFdP3RQZrvXkJ9Hd5Hklv3M8+u2PamWxAuv3PizQ/IcFjXch8rH0YozMo
CCD66SzvAjinCmZkNKzocxuRWmRODC+HtXuahpOb1IMXC/CdOSP2PGIQtGQJaip0ZxX6RUawdrsA
430Z9VP4y+i5isqTKZ7PmF468IIcWRXEda4GJeIPutbsDpwXU9EhyZMhh45Iy7XZcpLl5Tj3wtZN
CVDJnB0b8wBWZOg5J+O86p86BK5yjdn+n/EaDzdy5Of+8aoy8rEYZYtPI8k+KzfS0urbD7GY5Z/j
f/aj3YYO3lST0Q1b2+66WQ1qNeJdNiI/F3kxHP31zqBRhi4ZVfjAgygn8u4giun6XX/dcrxDOK7x
OWSUVx/eVRzfk0l6bRp23+F6Pnf/ZtcdrCfofPjXO3LvrvHEKTw+mt+ZBfynAj6DvFjPAo0OT2fB
0xAlp/Fbdx9mCZf5h80CTR9sIrU96XfXgg5vsmLm0I2t23eps7kU3pjo9SJYz/d/fhEM4mKWq5cR
LEet0MhG9bab37Lw5EXwDi1QnQ6EJI/3WFsCNJvRamKr3PTq8+ctAZvWlLfNgj/kfHLEmTMTg5yl
/tMdOIekVai2KqqPp7fvwo+N+CiVPJDb6vPn3T5g2jcugtdvXz9kEkmd0020+uBea7MAdw7lCSpd
JGXV57/1ImzdwU9vaFDJ4bzWyA+wJ1Bp5xHblN3UZ3st2IcGlHmmjRbcHzoLFjX8prPAq6DpdMVQ
k3hpFhwXRRh4R5Uq9uqznvY3OcU3/OjxqNENRTQ8VicRMZIvnUVe+8Fmc33+/cPGqnZP5ThrP1Sx
z/ra60Wl/v53bbmtNv8nX24OA6vrPPz3hxt8funatTZ3tfnHMzHKfBr3F6svFg/DvPKnHFT+Ffl3
/hSExfrKq51/9f79HMlf72rjfPL8f2FYTrbsqkp2Y7sZPZ11mQLK5CyS5oYn/kz6cmNpfQiycFVN
LXf9SNzH2ZYQkmV5nAca246jOPOH8caSGjU9xhwnm1uezUaDXAwKtrK1sZVxYujN318M6B995K7V
cTSK/NLPRhtLyrLrqk7zpsPebL8H8f0BEWUxvavrT9EKv4dVCNlFJob15b0+KjYd/+kozoL6kLX1
FtzU8hkzLsRmhlfL21ghwpoaPh/6YW0BwnipsYU3tkvjyCwW9TeSw9ge1t/5bCj8LS9CryZH/caD
jsv6soAnj+CvqdnL574J4NMe3pdLRlYMJovNEFfrYn3kbTrm9zFEPc+meR1XNrXd88Ws5j0Uh+Ie
XuyeT3Ldnw2fToeOTs0eHmHPl9IfUDEY5XltTYMRMvfwuvTEIBSBXw/gNE2xBzSebcFeILdoomHs
UJp8zW1LKfiTJDXfpAPe3JP1uMi2Te9l4FCFbvkQhULymk/J1eguo9ey5kdIkihd6aazfTWa+/V9
i7SsSkU3N1wenPnTREKvXHsxsa+yX/uwfzHK5GixsaU8FTVzRfi9D+O9USUGtW0M4yr5sw/j3+Ns
srH0MG4lR97YNKolL0t3PSQx93OB5xTxmFcwzqbmr0NRn3GT1bIHs5OIE0k9qoECx9uDk31dJv51
uP+bTsQffqGX2tD8pzAejg7O5bO9zbFVSN/0Qd78UkOu4fjXF3i+EB9EDpqO/zOzP5JyVPNcD0mf
5rarelRpMOg9eNzb3A83T075FMME2rn5h38emu0gwW74DL8IIputKNhYp5SazvFuIrSG4/46kvnB
i4OnyryHYOTrrh6fpmN/vWa+0/JLmabH+tTz/NOm7vTSf6sn19QvBtHIz/7+NwAAAP//</cx:binary>
              </cx:geoCache>
            </cx:geography>
          </cx:layoutPr>
          <cx:valueColors>
            <cx:minColor>
              <a:schemeClr val="bg1"/>
            </cx:minColor>
            <cx:midColor>
              <a:schemeClr val="accent2">
                <a:lumMod val="60000"/>
                <a:lumOff val="40000"/>
              </a:schemeClr>
            </cx:midColor>
            <cx:maxColor>
              <a:schemeClr val="accent4">
                <a:lumMod val="60000"/>
                <a:lumOff val="4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chart" Target="../charts/chart4.xml"/><Relationship Id="rId1" Type="http://schemas.openxmlformats.org/officeDocument/2006/relationships/image" Target="../media/image2.emf"/><Relationship Id="rId6" Type="http://schemas.openxmlformats.org/officeDocument/2006/relationships/chart" Target="../charts/chart8.xml"/><Relationship Id="rId11" Type="http://schemas.openxmlformats.org/officeDocument/2006/relationships/chart" Target="../charts/chart9.xml"/><Relationship Id="rId5" Type="http://schemas.openxmlformats.org/officeDocument/2006/relationships/chart" Target="../charts/chart7.xml"/><Relationship Id="rId15" Type="http://schemas.openxmlformats.org/officeDocument/2006/relationships/chart" Target="../charts/chart11.xml"/><Relationship Id="rId10" Type="http://schemas.openxmlformats.org/officeDocument/2006/relationships/image" Target="../media/image6.emf"/><Relationship Id="rId4" Type="http://schemas.openxmlformats.org/officeDocument/2006/relationships/chart" Target="../charts/chart6.xml"/><Relationship Id="rId9" Type="http://schemas.openxmlformats.org/officeDocument/2006/relationships/image" Target="../media/image5.emf"/><Relationship Id="rId14" Type="http://schemas.microsoft.com/office/2014/relationships/chartEx" Target="../charts/chartEx4.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601980</xdr:colOff>
      <xdr:row>1</xdr:row>
      <xdr:rowOff>179070</xdr:rowOff>
    </xdr:from>
    <xdr:to>
      <xdr:col>12</xdr:col>
      <xdr:colOff>137160</xdr:colOff>
      <xdr:row>16</xdr:row>
      <xdr:rowOff>179070</xdr:rowOff>
    </xdr:to>
    <xdr:graphicFrame macro="">
      <xdr:nvGraphicFramePr>
        <xdr:cNvPr id="2" name="Chart 1">
          <a:extLst>
            <a:ext uri="{FF2B5EF4-FFF2-40B4-BE49-F238E27FC236}">
              <a16:creationId xmlns:a16="http://schemas.microsoft.com/office/drawing/2014/main" id="{740FCDF6-B364-4E23-9352-6042BFF71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259080</xdr:colOff>
      <xdr:row>1</xdr:row>
      <xdr:rowOff>57150</xdr:rowOff>
    </xdr:from>
    <xdr:to>
      <xdr:col>13</xdr:col>
      <xdr:colOff>563880</xdr:colOff>
      <xdr:row>16</xdr:row>
      <xdr:rowOff>57150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476C440-E6B0-4ACE-B577-0CBB964E53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9660" y="2400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548640</xdr:colOff>
      <xdr:row>3</xdr:row>
      <xdr:rowOff>167640</xdr:rowOff>
    </xdr:from>
    <xdr:to>
      <xdr:col>10</xdr:col>
      <xdr:colOff>548640</xdr:colOff>
      <xdr:row>17</xdr:row>
      <xdr:rowOff>74295</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D52873F0-9823-4A2E-9EFC-3E0FC1B22EC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798820" y="7162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6</xdr:row>
      <xdr:rowOff>99060</xdr:rowOff>
    </xdr:from>
    <xdr:to>
      <xdr:col>11</xdr:col>
      <xdr:colOff>419100</xdr:colOff>
      <xdr:row>20</xdr:row>
      <xdr:rowOff>5715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9FE39BA4-DDF0-43A4-A82E-5B36E2BA5FEA}"/>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6278880" y="1196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9</xdr:row>
      <xdr:rowOff>30480</xdr:rowOff>
    </xdr:from>
    <xdr:to>
      <xdr:col>12</xdr:col>
      <xdr:colOff>289560</xdr:colOff>
      <xdr:row>22</xdr:row>
      <xdr:rowOff>120015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3BC4A71-A2D9-4E76-97AF-167E1EC5385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58940" y="1676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601980</xdr:colOff>
      <xdr:row>1</xdr:row>
      <xdr:rowOff>133350</xdr:rowOff>
    </xdr:from>
    <xdr:to>
      <xdr:col>10</xdr:col>
      <xdr:colOff>297180</xdr:colOff>
      <xdr:row>16</xdr:row>
      <xdr:rowOff>133350</xdr:rowOff>
    </xdr:to>
    <xdr:graphicFrame macro="">
      <xdr:nvGraphicFramePr>
        <xdr:cNvPr id="2" name="Chart 1">
          <a:extLst>
            <a:ext uri="{FF2B5EF4-FFF2-40B4-BE49-F238E27FC236}">
              <a16:creationId xmlns:a16="http://schemas.microsoft.com/office/drawing/2014/main" id="{3F162705-F432-4FE6-AE78-DDD02D95E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381000</xdr:colOff>
      <xdr:row>32</xdr:row>
      <xdr:rowOff>140970</xdr:rowOff>
    </xdr:from>
    <xdr:to>
      <xdr:col>13</xdr:col>
      <xdr:colOff>76200</xdr:colOff>
      <xdr:row>47</xdr:row>
      <xdr:rowOff>140970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BC42851-4313-406F-A9F8-CCF2013562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57700" y="59931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179070</xdr:rowOff>
    </xdr:from>
    <xdr:to>
      <xdr:col>10</xdr:col>
      <xdr:colOff>304800</xdr:colOff>
      <xdr:row>16</xdr:row>
      <xdr:rowOff>179070</xdr:rowOff>
    </xdr:to>
    <xdr:graphicFrame macro="">
      <xdr:nvGraphicFramePr>
        <xdr:cNvPr id="2" name="Chart 1">
          <a:extLst>
            <a:ext uri="{FF2B5EF4-FFF2-40B4-BE49-F238E27FC236}">
              <a16:creationId xmlns:a16="http://schemas.microsoft.com/office/drawing/2014/main" id="{96F151BB-5A7B-4648-B2C6-09A96805C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0</xdr:row>
      <xdr:rowOff>99060</xdr:rowOff>
    </xdr:from>
    <xdr:to>
      <xdr:col>17</xdr:col>
      <xdr:colOff>312420</xdr:colOff>
      <xdr:row>2</xdr:row>
      <xdr:rowOff>83820</xdr:rowOff>
    </xdr:to>
    <xdr:sp macro="" textlink="">
      <xdr:nvSpPr>
        <xdr:cNvPr id="2" name="Rectangle: Rounded Corners 1">
          <a:extLst>
            <a:ext uri="{FF2B5EF4-FFF2-40B4-BE49-F238E27FC236}">
              <a16:creationId xmlns:a16="http://schemas.microsoft.com/office/drawing/2014/main" id="{ADABBEEE-D956-4844-8AA9-E632C1464E20}"/>
            </a:ext>
          </a:extLst>
        </xdr:cNvPr>
        <xdr:cNvSpPr/>
      </xdr:nvSpPr>
      <xdr:spPr>
        <a:xfrm>
          <a:off x="53340" y="99060"/>
          <a:ext cx="10622280" cy="35052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mc:AlternateContent xmlns:mc="http://schemas.openxmlformats.org/markup-compatibility/2006">
    <mc:Choice xmlns:a14="http://schemas.microsoft.com/office/drawing/2010/main" Requires="a14">
      <xdr:twoCellAnchor editAs="oneCell">
        <xdr:from>
          <xdr:col>2</xdr:col>
          <xdr:colOff>121335</xdr:colOff>
          <xdr:row>10</xdr:row>
          <xdr:rowOff>28149</xdr:rowOff>
        </xdr:from>
        <xdr:to>
          <xdr:col>3</xdr:col>
          <xdr:colOff>206467</xdr:colOff>
          <xdr:row>11</xdr:row>
          <xdr:rowOff>58615</xdr:rowOff>
        </xdr:to>
        <xdr:pic>
          <xdr:nvPicPr>
            <xdr:cNvPr id="10" name="Picture 9">
              <a:extLst>
                <a:ext uri="{FF2B5EF4-FFF2-40B4-BE49-F238E27FC236}">
                  <a16:creationId xmlns:a16="http://schemas.microsoft.com/office/drawing/2014/main" id="{E283BADF-EDB3-4DA8-8927-B23D9EF842FE}"/>
                </a:ext>
              </a:extLst>
            </xdr:cNvPr>
            <xdr:cNvPicPr>
              <a:picLocks noChangeAspect="1" noChangeArrowheads="1"/>
              <a:extLst>
                <a:ext uri="{84589F7E-364E-4C9E-8A38-B11213B215E9}">
                  <a14:cameraTool cellRange="'kpi yoy'!$H$8" spid="_x0000_s10384"/>
                </a:ext>
              </a:extLst>
            </xdr:cNvPicPr>
          </xdr:nvPicPr>
          <xdr:blipFill>
            <a:blip xmlns:r="http://schemas.openxmlformats.org/officeDocument/2006/relationships" r:embed="rId1"/>
            <a:srcRect/>
            <a:stretch>
              <a:fillRect/>
            </a:stretch>
          </xdr:blipFill>
          <xdr:spPr bwMode="auto">
            <a:xfrm>
              <a:off x="1340535" y="1874534"/>
              <a:ext cx="694732" cy="2121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51532</xdr:colOff>
      <xdr:row>2</xdr:row>
      <xdr:rowOff>152967</xdr:rowOff>
    </xdr:from>
    <xdr:to>
      <xdr:col>17</xdr:col>
      <xdr:colOff>379192</xdr:colOff>
      <xdr:row>12</xdr:row>
      <xdr:rowOff>13611</xdr:rowOff>
    </xdr:to>
    <xdr:grpSp>
      <xdr:nvGrpSpPr>
        <xdr:cNvPr id="9" name="Group 8">
          <a:extLst>
            <a:ext uri="{FF2B5EF4-FFF2-40B4-BE49-F238E27FC236}">
              <a16:creationId xmlns:a16="http://schemas.microsoft.com/office/drawing/2014/main" id="{EED94002-A76C-4734-A37D-DF6B2090C11F}"/>
            </a:ext>
          </a:extLst>
        </xdr:cNvPr>
        <xdr:cNvGrpSpPr/>
      </xdr:nvGrpSpPr>
      <xdr:grpSpPr>
        <a:xfrm>
          <a:off x="51532" y="514917"/>
          <a:ext cx="10690860" cy="1698969"/>
          <a:chOff x="83820" y="523435"/>
          <a:chExt cx="10690860" cy="1852246"/>
        </a:xfrm>
      </xdr:grpSpPr>
      <xdr:grpSp>
        <xdr:nvGrpSpPr>
          <xdr:cNvPr id="8" name="Group 7">
            <a:extLst>
              <a:ext uri="{FF2B5EF4-FFF2-40B4-BE49-F238E27FC236}">
                <a16:creationId xmlns:a16="http://schemas.microsoft.com/office/drawing/2014/main" id="{B79D7C86-B05C-4C1F-A26A-69D23E637E7E}"/>
              </a:ext>
            </a:extLst>
          </xdr:cNvPr>
          <xdr:cNvGrpSpPr/>
        </xdr:nvGrpSpPr>
        <xdr:grpSpPr>
          <a:xfrm>
            <a:off x="83820" y="538675"/>
            <a:ext cx="2042746" cy="1827305"/>
            <a:chOff x="83820" y="541020"/>
            <a:chExt cx="2042746" cy="1840067"/>
          </a:xfrm>
        </xdr:grpSpPr>
        <xdr:sp macro="" textlink="">
          <xdr:nvSpPr>
            <xdr:cNvPr id="4" name="Rectangle: Rounded Corners 3">
              <a:extLst>
                <a:ext uri="{FF2B5EF4-FFF2-40B4-BE49-F238E27FC236}">
                  <a16:creationId xmlns:a16="http://schemas.microsoft.com/office/drawing/2014/main" id="{D48CB785-BC2E-4889-B38E-94F3E0E1824D}"/>
                </a:ext>
              </a:extLst>
            </xdr:cNvPr>
            <xdr:cNvSpPr/>
          </xdr:nvSpPr>
          <xdr:spPr>
            <a:xfrm>
              <a:off x="84406" y="872327"/>
              <a:ext cx="2042160" cy="15087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E9BA6D55-E5FD-4FE8-A7F5-D1598517B143}"/>
                </a:ext>
              </a:extLst>
            </xdr:cNvPr>
            <xdr:cNvSpPr/>
          </xdr:nvSpPr>
          <xdr:spPr>
            <a:xfrm>
              <a:off x="83820" y="1982415"/>
              <a:ext cx="1828800" cy="2819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6" name="Chart 5">
              <a:extLst>
                <a:ext uri="{FF2B5EF4-FFF2-40B4-BE49-F238E27FC236}">
                  <a16:creationId xmlns:a16="http://schemas.microsoft.com/office/drawing/2014/main" id="{86E03264-231C-4A86-BC69-AE0B871723F4}"/>
                </a:ext>
              </a:extLst>
            </xdr:cNvPr>
            <xdr:cNvGraphicFramePr>
              <a:graphicFrameLocks/>
            </xdr:cNvGraphicFramePr>
          </xdr:nvGraphicFramePr>
          <xdr:xfrm>
            <a:off x="243840" y="1524000"/>
            <a:ext cx="1645920" cy="38100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3" name="Rectangle: Rounded Corners 2">
              <a:extLst>
                <a:ext uri="{FF2B5EF4-FFF2-40B4-BE49-F238E27FC236}">
                  <a16:creationId xmlns:a16="http://schemas.microsoft.com/office/drawing/2014/main" id="{C5CD6E98-2FB8-4B0F-A360-CEC781E7EFD1}"/>
                </a:ext>
              </a:extLst>
            </xdr:cNvPr>
            <xdr:cNvSpPr/>
          </xdr:nvSpPr>
          <xdr:spPr>
            <a:xfrm>
              <a:off x="109825" y="541020"/>
              <a:ext cx="1936810" cy="2895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kpi!B18">
          <xdr:nvSpPr>
            <xdr:cNvPr id="5" name="Rectangle: Rounded Corners 4">
              <a:extLst>
                <a:ext uri="{FF2B5EF4-FFF2-40B4-BE49-F238E27FC236}">
                  <a16:creationId xmlns:a16="http://schemas.microsoft.com/office/drawing/2014/main" id="{141DA7FC-B3A8-4628-BF24-5F09A623A717}"/>
                </a:ext>
              </a:extLst>
            </xdr:cNvPr>
            <xdr:cNvSpPr/>
          </xdr:nvSpPr>
          <xdr:spPr>
            <a:xfrm>
              <a:off x="182880" y="1082040"/>
              <a:ext cx="1828800" cy="3581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475CAB0-D518-4037-B31A-6402B5995E8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$36,850.31 </a:t>
              </a:fld>
              <a:endParaRPr lang="en-IN" sz="16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1" name="Group 10">
            <a:extLst>
              <a:ext uri="{FF2B5EF4-FFF2-40B4-BE49-F238E27FC236}">
                <a16:creationId xmlns:a16="http://schemas.microsoft.com/office/drawing/2014/main" id="{61EA3AB9-6809-4078-A953-4C8679B1042E}"/>
              </a:ext>
            </a:extLst>
          </xdr:cNvPr>
          <xdr:cNvGrpSpPr/>
        </xdr:nvGrpSpPr>
        <xdr:grpSpPr>
          <a:xfrm>
            <a:off x="2202180" y="523435"/>
            <a:ext cx="2042160" cy="1846385"/>
            <a:chOff x="60960" y="541020"/>
            <a:chExt cx="2042160" cy="1859280"/>
          </a:xfrm>
        </xdr:grpSpPr>
        <xdr:sp macro="" textlink="">
          <xdr:nvSpPr>
            <xdr:cNvPr id="12" name="Rectangle: Rounded Corners 11">
              <a:extLst>
                <a:ext uri="{FF2B5EF4-FFF2-40B4-BE49-F238E27FC236}">
                  <a16:creationId xmlns:a16="http://schemas.microsoft.com/office/drawing/2014/main" id="{700789E2-4EAA-433C-90AA-F51B3EAD2BCF}"/>
                </a:ext>
              </a:extLst>
            </xdr:cNvPr>
            <xdr:cNvSpPr/>
          </xdr:nvSpPr>
          <xdr:spPr>
            <a:xfrm>
              <a:off x="109825" y="541020"/>
              <a:ext cx="1936810" cy="2895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13" name="Rectangle: Rounded Corners 12">
              <a:extLst>
                <a:ext uri="{FF2B5EF4-FFF2-40B4-BE49-F238E27FC236}">
                  <a16:creationId xmlns:a16="http://schemas.microsoft.com/office/drawing/2014/main" id="{A9D104D8-E149-463C-98CC-26782078994B}"/>
                </a:ext>
              </a:extLst>
            </xdr:cNvPr>
            <xdr:cNvSpPr/>
          </xdr:nvSpPr>
          <xdr:spPr>
            <a:xfrm>
              <a:off x="60960" y="891540"/>
              <a:ext cx="2042160" cy="15087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8">
          <xdr:nvSpPr>
            <xdr:cNvPr id="14" name="Rectangle: Rounded Corners 13">
              <a:extLst>
                <a:ext uri="{FF2B5EF4-FFF2-40B4-BE49-F238E27FC236}">
                  <a16:creationId xmlns:a16="http://schemas.microsoft.com/office/drawing/2014/main" id="{44EC0E7C-2484-4F30-8779-CB97850B8EE1}"/>
                </a:ext>
              </a:extLst>
            </xdr:cNvPr>
            <xdr:cNvSpPr/>
          </xdr:nvSpPr>
          <xdr:spPr>
            <a:xfrm>
              <a:off x="182880" y="1082040"/>
              <a:ext cx="1828800" cy="3581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E5EF3B3C-A68A-4BFC-97B9-4919726D35B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 $977.29 </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16" name="Rectangle: Rounded Corners 15">
              <a:extLst>
                <a:ext uri="{FF2B5EF4-FFF2-40B4-BE49-F238E27FC236}">
                  <a16:creationId xmlns:a16="http://schemas.microsoft.com/office/drawing/2014/main" id="{41FEE820-D55A-41AC-A8C0-BB92CAB5E741}"/>
                </a:ext>
              </a:extLst>
            </xdr:cNvPr>
            <xdr:cNvSpPr/>
          </xdr:nvSpPr>
          <xdr:spPr>
            <a:xfrm>
              <a:off x="160020" y="1988820"/>
              <a:ext cx="1828800" cy="2819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17" name="Group 16">
            <a:extLst>
              <a:ext uri="{FF2B5EF4-FFF2-40B4-BE49-F238E27FC236}">
                <a16:creationId xmlns:a16="http://schemas.microsoft.com/office/drawing/2014/main" id="{7F19B7AC-73F0-43F3-8BD7-B3D3D5EFEEF9}"/>
              </a:ext>
            </a:extLst>
          </xdr:cNvPr>
          <xdr:cNvGrpSpPr/>
        </xdr:nvGrpSpPr>
        <xdr:grpSpPr>
          <a:xfrm>
            <a:off x="4332263" y="529296"/>
            <a:ext cx="2042160" cy="1846385"/>
            <a:chOff x="60960" y="541020"/>
            <a:chExt cx="2042160" cy="1859280"/>
          </a:xfrm>
        </xdr:grpSpPr>
        <xdr:sp macro="" textlink="">
          <xdr:nvSpPr>
            <xdr:cNvPr id="18" name="Rectangle: Rounded Corners 17">
              <a:extLst>
                <a:ext uri="{FF2B5EF4-FFF2-40B4-BE49-F238E27FC236}">
                  <a16:creationId xmlns:a16="http://schemas.microsoft.com/office/drawing/2014/main" id="{8C7BB516-83B5-4AA7-B40C-EF5DD121B035}"/>
                </a:ext>
              </a:extLst>
            </xdr:cNvPr>
            <xdr:cNvSpPr/>
          </xdr:nvSpPr>
          <xdr:spPr>
            <a:xfrm>
              <a:off x="109825" y="541020"/>
              <a:ext cx="1936810" cy="2895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19" name="Rectangle: Rounded Corners 18">
              <a:extLst>
                <a:ext uri="{FF2B5EF4-FFF2-40B4-BE49-F238E27FC236}">
                  <a16:creationId xmlns:a16="http://schemas.microsoft.com/office/drawing/2014/main" id="{C94E87D1-2E67-4A4E-8174-3CF97E6C1A93}"/>
                </a:ext>
              </a:extLst>
            </xdr:cNvPr>
            <xdr:cNvSpPr/>
          </xdr:nvSpPr>
          <xdr:spPr>
            <a:xfrm>
              <a:off x="60960" y="891540"/>
              <a:ext cx="2042160" cy="15087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8">
          <xdr:nvSpPr>
            <xdr:cNvPr id="20" name="Rectangle: Rounded Corners 19">
              <a:extLst>
                <a:ext uri="{FF2B5EF4-FFF2-40B4-BE49-F238E27FC236}">
                  <a16:creationId xmlns:a16="http://schemas.microsoft.com/office/drawing/2014/main" id="{A8330D96-B297-4CC4-AB3D-FFF0B07C78EA}"/>
                </a:ext>
              </a:extLst>
            </xdr:cNvPr>
            <xdr:cNvSpPr/>
          </xdr:nvSpPr>
          <xdr:spPr>
            <a:xfrm>
              <a:off x="182880" y="1082040"/>
              <a:ext cx="1828800" cy="3581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C21C90-0730-4F57-840A-AEC8B29887E3}"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#217</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2" name="Rectangle: Rounded Corners 21">
              <a:extLst>
                <a:ext uri="{FF2B5EF4-FFF2-40B4-BE49-F238E27FC236}">
                  <a16:creationId xmlns:a16="http://schemas.microsoft.com/office/drawing/2014/main" id="{7BEE63E4-3A5D-48D4-8B2A-137E2DF1E887}"/>
                </a:ext>
              </a:extLst>
            </xdr:cNvPr>
            <xdr:cNvSpPr/>
          </xdr:nvSpPr>
          <xdr:spPr>
            <a:xfrm>
              <a:off x="160020" y="1988820"/>
              <a:ext cx="1828800" cy="2819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3" name="Group 22">
            <a:extLst>
              <a:ext uri="{FF2B5EF4-FFF2-40B4-BE49-F238E27FC236}">
                <a16:creationId xmlns:a16="http://schemas.microsoft.com/office/drawing/2014/main" id="{544E1B5A-9679-4D17-9A86-BC2F2A222CED}"/>
              </a:ext>
            </a:extLst>
          </xdr:cNvPr>
          <xdr:cNvGrpSpPr/>
        </xdr:nvGrpSpPr>
        <xdr:grpSpPr>
          <a:xfrm>
            <a:off x="6477000" y="523435"/>
            <a:ext cx="2042160" cy="1846385"/>
            <a:chOff x="60960" y="541020"/>
            <a:chExt cx="2042160" cy="1859280"/>
          </a:xfrm>
        </xdr:grpSpPr>
        <xdr:sp macro="" textlink="">
          <xdr:nvSpPr>
            <xdr:cNvPr id="24" name="Rectangle: Rounded Corners 23">
              <a:extLst>
                <a:ext uri="{FF2B5EF4-FFF2-40B4-BE49-F238E27FC236}">
                  <a16:creationId xmlns:a16="http://schemas.microsoft.com/office/drawing/2014/main" id="{28F05945-CFE4-4C8D-A395-8EE3F3B33A02}"/>
                </a:ext>
              </a:extLst>
            </xdr:cNvPr>
            <xdr:cNvSpPr/>
          </xdr:nvSpPr>
          <xdr:spPr>
            <a:xfrm>
              <a:off x="109825" y="541020"/>
              <a:ext cx="1936810" cy="2895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NO</a:t>
              </a:r>
              <a:r>
                <a:rPr lang="en-IN" sz="1200" baseline="0">
                  <a:latin typeface="Lato Black" panose="020F0502020204030203" pitchFamily="34" charset="0"/>
                  <a:ea typeface="Lato Black" panose="020F0502020204030203" pitchFamily="34" charset="0"/>
                  <a:cs typeface="Lato Black" panose="020F0502020204030203" pitchFamily="34" charset="0"/>
                </a:rPr>
                <a:t> OF ORDERS</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5" name="Rectangle: Rounded Corners 24">
              <a:extLst>
                <a:ext uri="{FF2B5EF4-FFF2-40B4-BE49-F238E27FC236}">
                  <a16:creationId xmlns:a16="http://schemas.microsoft.com/office/drawing/2014/main" id="{EE14761D-CA7A-4034-8629-9FF00C238518}"/>
                </a:ext>
              </a:extLst>
            </xdr:cNvPr>
            <xdr:cNvSpPr/>
          </xdr:nvSpPr>
          <xdr:spPr>
            <a:xfrm>
              <a:off x="60960" y="891540"/>
              <a:ext cx="2042160" cy="15087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8">
          <xdr:nvSpPr>
            <xdr:cNvPr id="26" name="Rectangle: Rounded Corners 25">
              <a:extLst>
                <a:ext uri="{FF2B5EF4-FFF2-40B4-BE49-F238E27FC236}">
                  <a16:creationId xmlns:a16="http://schemas.microsoft.com/office/drawing/2014/main" id="{F255D19B-E212-4563-B4BD-1337D104AB5D}"/>
                </a:ext>
              </a:extLst>
            </xdr:cNvPr>
            <xdr:cNvSpPr/>
          </xdr:nvSpPr>
          <xdr:spPr>
            <a:xfrm>
              <a:off x="182880" y="1082040"/>
              <a:ext cx="1828800" cy="3581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85AED61-9D35-4C20-A691-C1F7D180918C}"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#55</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28" name="Rectangle: Rounded Corners 27">
              <a:extLst>
                <a:ext uri="{FF2B5EF4-FFF2-40B4-BE49-F238E27FC236}">
                  <a16:creationId xmlns:a16="http://schemas.microsoft.com/office/drawing/2014/main" id="{7F23FC94-77BC-4220-A21F-645C09A12E98}"/>
                </a:ext>
              </a:extLst>
            </xdr:cNvPr>
            <xdr:cNvSpPr/>
          </xdr:nvSpPr>
          <xdr:spPr>
            <a:xfrm>
              <a:off x="160020" y="1988820"/>
              <a:ext cx="1828800" cy="2819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nvGrpSpPr>
          <xdr:cNvPr id="29" name="Group 28">
            <a:extLst>
              <a:ext uri="{FF2B5EF4-FFF2-40B4-BE49-F238E27FC236}">
                <a16:creationId xmlns:a16="http://schemas.microsoft.com/office/drawing/2014/main" id="{6B657203-3ECC-4E05-BF7E-9FE0368A07EE}"/>
              </a:ext>
            </a:extLst>
          </xdr:cNvPr>
          <xdr:cNvGrpSpPr/>
        </xdr:nvGrpSpPr>
        <xdr:grpSpPr>
          <a:xfrm>
            <a:off x="8732520" y="527538"/>
            <a:ext cx="2042160" cy="1846385"/>
            <a:chOff x="60960" y="541020"/>
            <a:chExt cx="2042160" cy="1859280"/>
          </a:xfrm>
        </xdr:grpSpPr>
        <xdr:sp macro="" textlink="">
          <xdr:nvSpPr>
            <xdr:cNvPr id="30" name="Rectangle: Rounded Corners 29">
              <a:extLst>
                <a:ext uri="{FF2B5EF4-FFF2-40B4-BE49-F238E27FC236}">
                  <a16:creationId xmlns:a16="http://schemas.microsoft.com/office/drawing/2014/main" id="{74AEF255-63EA-4B10-B30F-A2E9001AEB5F}"/>
                </a:ext>
              </a:extLst>
            </xdr:cNvPr>
            <xdr:cNvSpPr/>
          </xdr:nvSpPr>
          <xdr:spPr>
            <a:xfrm>
              <a:off x="109825" y="541020"/>
              <a:ext cx="1936810" cy="2895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latin typeface="Lato Black" panose="020F0502020204030203" pitchFamily="34" charset="0"/>
                  <a:ea typeface="Lato Black" panose="020F0502020204030203" pitchFamily="34" charset="0"/>
                  <a:cs typeface="Lato Black" panose="020F0502020204030203" pitchFamily="34" charset="0"/>
                </a:rPr>
                <a:t>PROFIT</a:t>
              </a:r>
              <a:r>
                <a:rPr lang="en-IN" sz="1200" baseline="0">
                  <a:latin typeface="Lato Black" panose="020F0502020204030203" pitchFamily="34" charset="0"/>
                  <a:ea typeface="Lato Black" panose="020F0502020204030203" pitchFamily="34" charset="0"/>
                  <a:cs typeface="Lato Black" panose="020F0502020204030203" pitchFamily="34" charset="0"/>
                </a:rPr>
                <a:t> MARGIN</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55699FF6-9721-40FD-8FC9-B3F97E7C5900}"/>
                </a:ext>
              </a:extLst>
            </xdr:cNvPr>
            <xdr:cNvSpPr/>
          </xdr:nvSpPr>
          <xdr:spPr>
            <a:xfrm>
              <a:off x="60960" y="891540"/>
              <a:ext cx="2042160" cy="150876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8">
          <xdr:nvSpPr>
            <xdr:cNvPr id="32" name="Rectangle: Rounded Corners 31">
              <a:extLst>
                <a:ext uri="{FF2B5EF4-FFF2-40B4-BE49-F238E27FC236}">
                  <a16:creationId xmlns:a16="http://schemas.microsoft.com/office/drawing/2014/main" id="{71D2EAA0-9979-40E2-BF76-4F1E151E6FBB}"/>
                </a:ext>
              </a:extLst>
            </xdr:cNvPr>
            <xdr:cNvSpPr/>
          </xdr:nvSpPr>
          <xdr:spPr>
            <a:xfrm>
              <a:off x="182880" y="1082040"/>
              <a:ext cx="1828800" cy="3581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48CB13C-D203-4C2B-B172-38270F79307B}"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pPr algn="ctr"/>
                <a:t>2.65%</a:t>
              </a:fld>
              <a:endParaRPr lang="en-IN" sz="2400">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4" name="Rectangle: Rounded Corners 33">
              <a:extLst>
                <a:ext uri="{FF2B5EF4-FFF2-40B4-BE49-F238E27FC236}">
                  <a16:creationId xmlns:a16="http://schemas.microsoft.com/office/drawing/2014/main" id="{D1BF840F-1A44-4E21-8F8D-3F80E0B306E3}"/>
                </a:ext>
              </a:extLst>
            </xdr:cNvPr>
            <xdr:cNvSpPr/>
          </xdr:nvSpPr>
          <xdr:spPr>
            <a:xfrm>
              <a:off x="160020" y="1988820"/>
              <a:ext cx="1828800" cy="281940"/>
            </a:xfrm>
            <a:prstGeom prst="roundRect">
              <a:avLst/>
            </a:prstGeom>
            <a:gradFill>
              <a:gsLst>
                <a:gs pos="0">
                  <a:schemeClr val="tx1">
                    <a:lumMod val="85000"/>
                    <a:lumOff val="15000"/>
                  </a:schemeClr>
                </a:gs>
                <a:gs pos="100000">
                  <a:schemeClr val="tx1">
                    <a:lumMod val="65000"/>
                    <a:lumOff val="35000"/>
                    <a:alpha val="6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a:latin typeface="Lato Black" panose="020F0502020204030203" pitchFamily="34" charset="0"/>
                  <a:ea typeface="Lato Black" panose="020F0502020204030203" pitchFamily="34" charset="0"/>
                  <a:cs typeface="Lato Black" panose="020F0502020204030203" pitchFamily="34" charset="0"/>
                </a:rPr>
                <a:t>YOY</a:t>
              </a:r>
              <a:r>
                <a:rPr lang="en-IN" sz="1200" baseline="0">
                  <a:latin typeface="Lato Black" panose="020F0502020204030203" pitchFamily="34" charset="0"/>
                  <a:ea typeface="Lato Black" panose="020F0502020204030203" pitchFamily="34" charset="0"/>
                  <a:cs typeface="Lato Black" panose="020F0502020204030203" pitchFamily="34" charset="0"/>
                </a:rPr>
                <a:t> GROWTH</a:t>
              </a:r>
              <a:endParaRPr lang="en-IN" sz="1200">
                <a:latin typeface="Lato Black" panose="020F0502020204030203" pitchFamily="34" charset="0"/>
                <a:ea typeface="Lato Black" panose="020F0502020204030203" pitchFamily="34" charset="0"/>
                <a:cs typeface="Lato Black" panose="020F0502020204030203" pitchFamily="34" charset="0"/>
              </a:endParaRPr>
            </a:p>
          </xdr:txBody>
        </xdr:sp>
      </xdr:grpSp>
    </xdr:grpSp>
    <xdr:clientData/>
  </xdr:twoCellAnchor>
  <xdr:twoCellAnchor>
    <xdr:from>
      <xdr:col>3</xdr:col>
      <xdr:colOff>572672</xdr:colOff>
      <xdr:row>8</xdr:row>
      <xdr:rowOff>11723</xdr:rowOff>
    </xdr:from>
    <xdr:to>
      <xdr:col>6</xdr:col>
      <xdr:colOff>450752</xdr:colOff>
      <xdr:row>10</xdr:row>
      <xdr:rowOff>17584</xdr:rowOff>
    </xdr:to>
    <xdr:graphicFrame macro="">
      <xdr:nvGraphicFramePr>
        <xdr:cNvPr id="35" name="Chart 34">
          <a:extLst>
            <a:ext uri="{FF2B5EF4-FFF2-40B4-BE49-F238E27FC236}">
              <a16:creationId xmlns:a16="http://schemas.microsoft.com/office/drawing/2014/main" id="{CA3F5941-9F00-4D81-8BE7-780320805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229186</xdr:colOff>
      <xdr:row>7</xdr:row>
      <xdr:rowOff>130711</xdr:rowOff>
    </xdr:from>
    <xdr:to>
      <xdr:col>10</xdr:col>
      <xdr:colOff>61546</xdr:colOff>
      <xdr:row>10</xdr:row>
      <xdr:rowOff>78250</xdr:rowOff>
    </xdr:to>
    <xdr:graphicFrame macro="">
      <xdr:nvGraphicFramePr>
        <xdr:cNvPr id="37" name="Chart 36">
          <a:extLst>
            <a:ext uri="{FF2B5EF4-FFF2-40B4-BE49-F238E27FC236}">
              <a16:creationId xmlns:a16="http://schemas.microsoft.com/office/drawing/2014/main" id="{15962C4C-CFD4-4A2B-8D96-BF6210D109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486508</xdr:colOff>
      <xdr:row>7</xdr:row>
      <xdr:rowOff>140677</xdr:rowOff>
    </xdr:from>
    <xdr:to>
      <xdr:col>13</xdr:col>
      <xdr:colOff>532228</xdr:colOff>
      <xdr:row>10</xdr:row>
      <xdr:rowOff>0</xdr:rowOff>
    </xdr:to>
    <xdr:graphicFrame macro="">
      <xdr:nvGraphicFramePr>
        <xdr:cNvPr id="38" name="Chart 37">
          <a:extLst>
            <a:ext uri="{FF2B5EF4-FFF2-40B4-BE49-F238E27FC236}">
              <a16:creationId xmlns:a16="http://schemas.microsoft.com/office/drawing/2014/main" id="{A632521D-AF5D-4280-9D17-951F1C076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332936</xdr:colOff>
      <xdr:row>7</xdr:row>
      <xdr:rowOff>181707</xdr:rowOff>
    </xdr:from>
    <xdr:to>
      <xdr:col>17</xdr:col>
      <xdr:colOff>386276</xdr:colOff>
      <xdr:row>9</xdr:row>
      <xdr:rowOff>203102</xdr:rowOff>
    </xdr:to>
    <xdr:graphicFrame macro="">
      <xdr:nvGraphicFramePr>
        <xdr:cNvPr id="39" name="Chart 38">
          <a:extLst>
            <a:ext uri="{FF2B5EF4-FFF2-40B4-BE49-F238E27FC236}">
              <a16:creationId xmlns:a16="http://schemas.microsoft.com/office/drawing/2014/main" id="{533370D1-789C-447E-A52C-975AF8926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407328</xdr:colOff>
          <xdr:row>10</xdr:row>
          <xdr:rowOff>8757</xdr:rowOff>
        </xdr:from>
        <xdr:to>
          <xdr:col>6</xdr:col>
          <xdr:colOff>489390</xdr:colOff>
          <xdr:row>11</xdr:row>
          <xdr:rowOff>39213</xdr:rowOff>
        </xdr:to>
        <xdr:pic>
          <xdr:nvPicPr>
            <xdr:cNvPr id="41" name="Picture 40">
              <a:extLst>
                <a:ext uri="{FF2B5EF4-FFF2-40B4-BE49-F238E27FC236}">
                  <a16:creationId xmlns:a16="http://schemas.microsoft.com/office/drawing/2014/main" id="{05739080-C608-462E-9326-B21D52A5CAF6}"/>
                </a:ext>
              </a:extLst>
            </xdr:cNvPr>
            <xdr:cNvPicPr>
              <a:picLocks noChangeAspect="1" noChangeArrowheads="1"/>
              <a:extLst>
                <a:ext uri="{84589F7E-364E-4C9E-8A38-B11213B215E9}">
                  <a14:cameraTool cellRange="'kpi yoy'!$I$8" spid="_x0000_s10385"/>
                </a:ext>
              </a:extLst>
            </xdr:cNvPicPr>
          </xdr:nvPicPr>
          <xdr:blipFill>
            <a:blip xmlns:r="http://schemas.openxmlformats.org/officeDocument/2006/relationships" r:embed="rId7"/>
            <a:srcRect/>
            <a:stretch>
              <a:fillRect/>
            </a:stretch>
          </xdr:blipFill>
          <xdr:spPr bwMode="auto">
            <a:xfrm>
              <a:off x="3442413" y="1849181"/>
              <a:ext cx="689079" cy="21126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101929</xdr:colOff>
          <xdr:row>10</xdr:row>
          <xdr:rowOff>26473</xdr:rowOff>
        </xdr:from>
        <xdr:to>
          <xdr:col>10</xdr:col>
          <xdr:colOff>166406</xdr:colOff>
          <xdr:row>11</xdr:row>
          <xdr:rowOff>51534</xdr:rowOff>
        </xdr:to>
        <xdr:pic>
          <xdr:nvPicPr>
            <xdr:cNvPr id="43" name="Picture 42">
              <a:extLst>
                <a:ext uri="{FF2B5EF4-FFF2-40B4-BE49-F238E27FC236}">
                  <a16:creationId xmlns:a16="http://schemas.microsoft.com/office/drawing/2014/main" id="{32E329EB-E155-4FD0-A951-55C2C42768AC}"/>
                </a:ext>
              </a:extLst>
            </xdr:cNvPr>
            <xdr:cNvPicPr>
              <a:picLocks noChangeAspect="1" noChangeArrowheads="1"/>
              <a:extLst>
                <a:ext uri="{84589F7E-364E-4C9E-8A38-B11213B215E9}">
                  <a14:cameraTool cellRange="'kpi yoy'!$J$8" spid="_x0000_s10386"/>
                </a:ext>
              </a:extLst>
            </xdr:cNvPicPr>
          </xdr:nvPicPr>
          <xdr:blipFill>
            <a:blip xmlns:r="http://schemas.openxmlformats.org/officeDocument/2006/relationships" r:embed="rId8"/>
            <a:srcRect/>
            <a:stretch>
              <a:fillRect/>
            </a:stretch>
          </xdr:blipFill>
          <xdr:spPr bwMode="auto">
            <a:xfrm>
              <a:off x="5565082" y="1866897"/>
              <a:ext cx="671493" cy="205874"/>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417860</xdr:colOff>
          <xdr:row>10</xdr:row>
          <xdr:rowOff>8152</xdr:rowOff>
        </xdr:from>
        <xdr:to>
          <xdr:col>13</xdr:col>
          <xdr:colOff>505784</xdr:colOff>
          <xdr:row>11</xdr:row>
          <xdr:rowOff>40406</xdr:rowOff>
        </xdr:to>
        <xdr:pic>
          <xdr:nvPicPr>
            <xdr:cNvPr id="45" name="Picture 44">
              <a:extLst>
                <a:ext uri="{FF2B5EF4-FFF2-40B4-BE49-F238E27FC236}">
                  <a16:creationId xmlns:a16="http://schemas.microsoft.com/office/drawing/2014/main" id="{3BE75906-4934-4AA8-85C2-CCFAFAF228C4}"/>
                </a:ext>
              </a:extLst>
            </xdr:cNvPr>
            <xdr:cNvPicPr>
              <a:picLocks noChangeAspect="1" noChangeArrowheads="1"/>
              <a:extLst>
                <a:ext uri="{84589F7E-364E-4C9E-8A38-B11213B215E9}">
                  <a14:cameraTool cellRange="'kpi yoy'!$K$8" spid="_x0000_s10387"/>
                </a:ext>
              </a:extLst>
            </xdr:cNvPicPr>
          </xdr:nvPicPr>
          <xdr:blipFill>
            <a:blip xmlns:r="http://schemas.openxmlformats.org/officeDocument/2006/relationships" r:embed="rId9"/>
            <a:srcRect/>
            <a:stretch>
              <a:fillRect/>
            </a:stretch>
          </xdr:blipFill>
          <xdr:spPr bwMode="auto">
            <a:xfrm>
              <a:off x="7702063" y="1848576"/>
              <a:ext cx="694941" cy="21306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263768</xdr:colOff>
          <xdr:row>10</xdr:row>
          <xdr:rowOff>54228</xdr:rowOff>
        </xdr:from>
        <xdr:to>
          <xdr:col>17</xdr:col>
          <xdr:colOff>304799</xdr:colOff>
          <xdr:row>11</xdr:row>
          <xdr:rowOff>72097</xdr:rowOff>
        </xdr:to>
        <xdr:pic>
          <xdr:nvPicPr>
            <xdr:cNvPr id="47" name="Picture 46">
              <a:extLst>
                <a:ext uri="{FF2B5EF4-FFF2-40B4-BE49-F238E27FC236}">
                  <a16:creationId xmlns:a16="http://schemas.microsoft.com/office/drawing/2014/main" id="{C2E996DB-0323-49D7-9F85-C1F3EB1BE515}"/>
                </a:ext>
              </a:extLst>
            </xdr:cNvPr>
            <xdr:cNvPicPr>
              <a:picLocks noChangeAspect="1" noChangeArrowheads="1"/>
              <a:extLst>
                <a:ext uri="{84589F7E-364E-4C9E-8A38-B11213B215E9}">
                  <a14:cameraTool cellRange="'kpi yoy'!$L$8" spid="_x0000_s10388"/>
                </a:ext>
              </a:extLst>
            </xdr:cNvPicPr>
          </xdr:nvPicPr>
          <xdr:blipFill>
            <a:blip xmlns:r="http://schemas.openxmlformats.org/officeDocument/2006/relationships" r:embed="rId10"/>
            <a:srcRect/>
            <a:stretch>
              <a:fillRect/>
            </a:stretch>
          </xdr:blipFill>
          <xdr:spPr bwMode="auto">
            <a:xfrm>
              <a:off x="10017368" y="1900613"/>
              <a:ext cx="650631" cy="199576"/>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40930</xdr:colOff>
          <xdr:row>10</xdr:row>
          <xdr:rowOff>43528</xdr:rowOff>
        </xdr:from>
        <xdr:to>
          <xdr:col>3</xdr:col>
          <xdr:colOff>154983</xdr:colOff>
          <xdr:row>11</xdr:row>
          <xdr:rowOff>54513</xdr:rowOff>
        </xdr:to>
        <xdr:pic>
          <xdr:nvPicPr>
            <xdr:cNvPr id="49" name="Picture 48">
              <a:extLst>
                <a:ext uri="{FF2B5EF4-FFF2-40B4-BE49-F238E27FC236}">
                  <a16:creationId xmlns:a16="http://schemas.microsoft.com/office/drawing/2014/main" id="{3E6C387E-B74A-451D-856C-B741C09F6380}"/>
                </a:ext>
              </a:extLst>
            </xdr:cNvPr>
            <xdr:cNvPicPr>
              <a:picLocks noChangeAspect="1" noChangeArrowheads="1"/>
              <a:extLst>
                <a:ext uri="{84589F7E-364E-4C9E-8A38-B11213B215E9}">
                  <a14:cameraTool cellRange="'kpi yoy'!$H$8" spid="_x0000_s10389"/>
                </a:ext>
              </a:extLst>
            </xdr:cNvPicPr>
          </xdr:nvPicPr>
          <xdr:blipFill>
            <a:blip xmlns:r="http://schemas.openxmlformats.org/officeDocument/2006/relationships" r:embed="rId1"/>
            <a:srcRect/>
            <a:stretch>
              <a:fillRect/>
            </a:stretch>
          </xdr:blipFill>
          <xdr:spPr bwMode="auto">
            <a:xfrm>
              <a:off x="1254964" y="1883952"/>
              <a:ext cx="721070" cy="19179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109583</xdr:colOff>
      <xdr:row>12</xdr:row>
      <xdr:rowOff>96864</xdr:rowOff>
    </xdr:from>
    <xdr:to>
      <xdr:col>6</xdr:col>
      <xdr:colOff>80275</xdr:colOff>
      <xdr:row>22</xdr:row>
      <xdr:rowOff>161441</xdr:rowOff>
    </xdr:to>
    <xdr:sp macro="" textlink="">
      <xdr:nvSpPr>
        <xdr:cNvPr id="50" name="Rectangle: Rounded Corners 49">
          <a:extLst>
            <a:ext uri="{FF2B5EF4-FFF2-40B4-BE49-F238E27FC236}">
              <a16:creationId xmlns:a16="http://schemas.microsoft.com/office/drawing/2014/main" id="{32E501A6-CECD-4D21-A3BE-E450BA449843}"/>
            </a:ext>
          </a:extLst>
        </xdr:cNvPr>
        <xdr:cNvSpPr/>
      </xdr:nvSpPr>
      <xdr:spPr>
        <a:xfrm>
          <a:off x="109583" y="2298915"/>
          <a:ext cx="3612794" cy="1872712"/>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251448</xdr:colOff>
      <xdr:row>12</xdr:row>
      <xdr:rowOff>103322</xdr:rowOff>
    </xdr:from>
    <xdr:to>
      <xdr:col>12</xdr:col>
      <xdr:colOff>397987</xdr:colOff>
      <xdr:row>22</xdr:row>
      <xdr:rowOff>122696</xdr:rowOff>
    </xdr:to>
    <xdr:sp macro="" textlink="">
      <xdr:nvSpPr>
        <xdr:cNvPr id="51" name="Rectangle: Rounded Corners 50">
          <a:extLst>
            <a:ext uri="{FF2B5EF4-FFF2-40B4-BE49-F238E27FC236}">
              <a16:creationId xmlns:a16="http://schemas.microsoft.com/office/drawing/2014/main" id="{874A6E47-7D62-40AD-85B3-AC9723FC577B}"/>
            </a:ext>
          </a:extLst>
        </xdr:cNvPr>
        <xdr:cNvSpPr/>
      </xdr:nvSpPr>
      <xdr:spPr>
        <a:xfrm>
          <a:off x="3893550" y="2305373"/>
          <a:ext cx="3788640" cy="1827509"/>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591717</xdr:colOff>
      <xdr:row>12</xdr:row>
      <xdr:rowOff>104812</xdr:rowOff>
    </xdr:from>
    <xdr:to>
      <xdr:col>17</xdr:col>
      <xdr:colOff>365700</xdr:colOff>
      <xdr:row>22</xdr:row>
      <xdr:rowOff>90407</xdr:rowOff>
    </xdr:to>
    <xdr:sp macro="" textlink="">
      <xdr:nvSpPr>
        <xdr:cNvPr id="52" name="Rectangle: Rounded Corners 51">
          <a:extLst>
            <a:ext uri="{FF2B5EF4-FFF2-40B4-BE49-F238E27FC236}">
              <a16:creationId xmlns:a16="http://schemas.microsoft.com/office/drawing/2014/main" id="{86E9BB1D-FAC5-4CB1-AA08-5F8C271DD310}"/>
            </a:ext>
          </a:extLst>
        </xdr:cNvPr>
        <xdr:cNvSpPr/>
      </xdr:nvSpPr>
      <xdr:spPr>
        <a:xfrm>
          <a:off x="7875920" y="2306863"/>
          <a:ext cx="2809068" cy="1793730"/>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120701</xdr:colOff>
      <xdr:row>23</xdr:row>
      <xdr:rowOff>61660</xdr:rowOff>
    </xdr:from>
    <xdr:to>
      <xdr:col>17</xdr:col>
      <xdr:colOff>361088</xdr:colOff>
      <xdr:row>34</xdr:row>
      <xdr:rowOff>6458</xdr:rowOff>
    </xdr:to>
    <xdr:grpSp>
      <xdr:nvGrpSpPr>
        <xdr:cNvPr id="66" name="Group 65">
          <a:extLst>
            <a:ext uri="{FF2B5EF4-FFF2-40B4-BE49-F238E27FC236}">
              <a16:creationId xmlns:a16="http://schemas.microsoft.com/office/drawing/2014/main" id="{5E3CD1D6-B785-4D3A-8141-D9BFE9449835}"/>
            </a:ext>
          </a:extLst>
        </xdr:cNvPr>
        <xdr:cNvGrpSpPr/>
      </xdr:nvGrpSpPr>
      <xdr:grpSpPr>
        <a:xfrm>
          <a:off x="120701" y="4252660"/>
          <a:ext cx="10603587" cy="1935523"/>
          <a:chOff x="133618" y="4208081"/>
          <a:chExt cx="10547871" cy="1776799"/>
        </a:xfrm>
      </xdr:grpSpPr>
      <xdr:sp macro="" textlink="">
        <xdr:nvSpPr>
          <xdr:cNvPr id="53" name="Rectangle: Rounded Corners 52">
            <a:extLst>
              <a:ext uri="{FF2B5EF4-FFF2-40B4-BE49-F238E27FC236}">
                <a16:creationId xmlns:a16="http://schemas.microsoft.com/office/drawing/2014/main" id="{489C8242-DAFB-473C-8353-C20EE03551FF}"/>
              </a:ext>
            </a:extLst>
          </xdr:cNvPr>
          <xdr:cNvSpPr/>
        </xdr:nvSpPr>
        <xdr:spPr>
          <a:xfrm>
            <a:off x="133618" y="4241991"/>
            <a:ext cx="3608951" cy="1738164"/>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5" name="Rectangle: Rounded Corners 54">
            <a:extLst>
              <a:ext uri="{FF2B5EF4-FFF2-40B4-BE49-F238E27FC236}">
                <a16:creationId xmlns:a16="http://schemas.microsoft.com/office/drawing/2014/main" id="{154F7094-ECAA-4758-BB0B-67D92C9D61E7}"/>
              </a:ext>
            </a:extLst>
          </xdr:cNvPr>
          <xdr:cNvSpPr/>
        </xdr:nvSpPr>
        <xdr:spPr>
          <a:xfrm>
            <a:off x="3882980" y="4246716"/>
            <a:ext cx="3784480" cy="1738164"/>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56" name="Rectangle: Rounded Corners 55">
            <a:extLst>
              <a:ext uri="{FF2B5EF4-FFF2-40B4-BE49-F238E27FC236}">
                <a16:creationId xmlns:a16="http://schemas.microsoft.com/office/drawing/2014/main" id="{DF36FC60-BF7B-422C-9182-B893649B5DFD}"/>
              </a:ext>
            </a:extLst>
          </xdr:cNvPr>
          <xdr:cNvSpPr/>
        </xdr:nvSpPr>
        <xdr:spPr>
          <a:xfrm>
            <a:off x="7785794" y="4208081"/>
            <a:ext cx="2895695" cy="1738103"/>
          </a:xfrm>
          <a:prstGeom prst="roundRect">
            <a:avLst>
              <a:gd name="adj" fmla="val 5630"/>
            </a:avLst>
          </a:prstGeom>
          <a:gradFill>
            <a:gsLst>
              <a:gs pos="0">
                <a:schemeClr val="tx1">
                  <a:lumMod val="85000"/>
                  <a:lumOff val="15000"/>
                </a:schemeClr>
              </a:gs>
              <a:gs pos="100000">
                <a:schemeClr val="tx1">
                  <a:lumMod val="65000"/>
                  <a:lumOff val="35000"/>
                  <a:alpha val="8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494401</xdr:colOff>
      <xdr:row>12</xdr:row>
      <xdr:rowOff>140175</xdr:rowOff>
    </xdr:from>
    <xdr:to>
      <xdr:col>4</xdr:col>
      <xdr:colOff>559450</xdr:colOff>
      <xdr:row>13</xdr:row>
      <xdr:rowOff>177348</xdr:rowOff>
    </xdr:to>
    <xdr:sp macro="" textlink="">
      <xdr:nvSpPr>
        <xdr:cNvPr id="57" name="Rectangle: Rounded Corners 56">
          <a:extLst>
            <a:ext uri="{FF2B5EF4-FFF2-40B4-BE49-F238E27FC236}">
              <a16:creationId xmlns:a16="http://schemas.microsoft.com/office/drawing/2014/main" id="{907C6B6B-FB2F-4F22-BE56-4F53E0042AF2}"/>
            </a:ext>
          </a:extLst>
        </xdr:cNvPr>
        <xdr:cNvSpPr/>
      </xdr:nvSpPr>
      <xdr:spPr>
        <a:xfrm>
          <a:off x="494401" y="2342226"/>
          <a:ext cx="2493117"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 AND PROFIT ANALYSIS</a:t>
          </a:r>
        </a:p>
      </xdr:txBody>
    </xdr:sp>
    <xdr:clientData/>
  </xdr:twoCellAnchor>
  <xdr:twoCellAnchor>
    <xdr:from>
      <xdr:col>7</xdr:col>
      <xdr:colOff>248696</xdr:colOff>
      <xdr:row>12</xdr:row>
      <xdr:rowOff>154536</xdr:rowOff>
    </xdr:from>
    <xdr:to>
      <xdr:col>11</xdr:col>
      <xdr:colOff>313745</xdr:colOff>
      <xdr:row>14</xdr:row>
      <xdr:rowOff>10895</xdr:rowOff>
    </xdr:to>
    <xdr:sp macro="" textlink="">
      <xdr:nvSpPr>
        <xdr:cNvPr id="58" name="Rectangle: Rounded Corners 57">
          <a:extLst>
            <a:ext uri="{FF2B5EF4-FFF2-40B4-BE49-F238E27FC236}">
              <a16:creationId xmlns:a16="http://schemas.microsoft.com/office/drawing/2014/main" id="{D60BDBBA-9FF8-4A50-A177-B21883BF7751}"/>
            </a:ext>
          </a:extLst>
        </xdr:cNvPr>
        <xdr:cNvSpPr/>
      </xdr:nvSpPr>
      <xdr:spPr>
        <a:xfrm>
          <a:off x="4497815" y="2356587"/>
          <a:ext cx="2493116"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a:solidFill>
                <a:schemeClr val="bg1"/>
              </a:solidFill>
              <a:latin typeface="Lato Black" panose="020F0502020204030203" pitchFamily="34" charset="0"/>
              <a:ea typeface="Lato Black" panose="020F0502020204030203" pitchFamily="34" charset="0"/>
              <a:cs typeface="Lato Black" panose="020F0502020204030203" pitchFamily="34" charset="0"/>
            </a:rPr>
            <a:t>CATEGORY WISE PROFIT</a:t>
          </a:r>
        </a:p>
      </xdr:txBody>
    </xdr:sp>
    <xdr:clientData/>
  </xdr:twoCellAnchor>
  <xdr:twoCellAnchor>
    <xdr:from>
      <xdr:col>13</xdr:col>
      <xdr:colOff>134174</xdr:colOff>
      <xdr:row>12</xdr:row>
      <xdr:rowOff>129835</xdr:rowOff>
    </xdr:from>
    <xdr:to>
      <xdr:col>17</xdr:col>
      <xdr:colOff>199223</xdr:colOff>
      <xdr:row>13</xdr:row>
      <xdr:rowOff>167008</xdr:rowOff>
    </xdr:to>
    <xdr:sp macro="" textlink="">
      <xdr:nvSpPr>
        <xdr:cNvPr id="59" name="Rectangle: Rounded Corners 58">
          <a:extLst>
            <a:ext uri="{FF2B5EF4-FFF2-40B4-BE49-F238E27FC236}">
              <a16:creationId xmlns:a16="http://schemas.microsoft.com/office/drawing/2014/main" id="{04FDAF22-149B-4849-A15B-0CE126689BA1}"/>
            </a:ext>
          </a:extLst>
        </xdr:cNvPr>
        <xdr:cNvSpPr/>
      </xdr:nvSpPr>
      <xdr:spPr>
        <a:xfrm>
          <a:off x="8025394" y="2331886"/>
          <a:ext cx="2493117"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 WISE SALES SHARE %</a:t>
          </a:r>
        </a:p>
      </xdr:txBody>
    </xdr:sp>
    <xdr:clientData/>
  </xdr:twoCellAnchor>
  <xdr:twoCellAnchor>
    <xdr:from>
      <xdr:col>0</xdr:col>
      <xdr:colOff>574783</xdr:colOff>
      <xdr:row>24</xdr:row>
      <xdr:rowOff>9895</xdr:rowOff>
    </xdr:from>
    <xdr:to>
      <xdr:col>5</xdr:col>
      <xdr:colOff>32815</xdr:colOff>
      <xdr:row>25</xdr:row>
      <xdr:rowOff>47068</xdr:rowOff>
    </xdr:to>
    <xdr:sp macro="" textlink="">
      <xdr:nvSpPr>
        <xdr:cNvPr id="60" name="Rectangle: Rounded Corners 59">
          <a:extLst>
            <a:ext uri="{FF2B5EF4-FFF2-40B4-BE49-F238E27FC236}">
              <a16:creationId xmlns:a16="http://schemas.microsoft.com/office/drawing/2014/main" id="{58244154-FC9E-4CF3-9F09-D354646998F0}"/>
            </a:ext>
          </a:extLst>
        </xdr:cNvPr>
        <xdr:cNvSpPr/>
      </xdr:nvSpPr>
      <xdr:spPr>
        <a:xfrm>
          <a:off x="574783" y="4381709"/>
          <a:ext cx="2493117"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13</xdr:col>
      <xdr:colOff>169352</xdr:colOff>
      <xdr:row>24</xdr:row>
      <xdr:rowOff>83502</xdr:rowOff>
    </xdr:from>
    <xdr:to>
      <xdr:col>17</xdr:col>
      <xdr:colOff>234401</xdr:colOff>
      <xdr:row>25</xdr:row>
      <xdr:rowOff>120675</xdr:rowOff>
    </xdr:to>
    <xdr:sp macro="" textlink="">
      <xdr:nvSpPr>
        <xdr:cNvPr id="61" name="Rectangle: Rounded Corners 60">
          <a:extLst>
            <a:ext uri="{FF2B5EF4-FFF2-40B4-BE49-F238E27FC236}">
              <a16:creationId xmlns:a16="http://schemas.microsoft.com/office/drawing/2014/main" id="{D3C656C6-A4F6-4949-9C3C-A859F9B2D444}"/>
            </a:ext>
          </a:extLst>
        </xdr:cNvPr>
        <xdr:cNvSpPr/>
      </xdr:nvSpPr>
      <xdr:spPr>
        <a:xfrm>
          <a:off x="8060572" y="4455316"/>
          <a:ext cx="2493117"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7</xdr:col>
      <xdr:colOff>266623</xdr:colOff>
      <xdr:row>24</xdr:row>
      <xdr:rowOff>31527</xdr:rowOff>
    </xdr:from>
    <xdr:to>
      <xdr:col>11</xdr:col>
      <xdr:colOff>331672</xdr:colOff>
      <xdr:row>25</xdr:row>
      <xdr:rowOff>68700</xdr:rowOff>
    </xdr:to>
    <xdr:sp macro="" textlink="">
      <xdr:nvSpPr>
        <xdr:cNvPr id="64" name="Rectangle: Rounded Corners 63">
          <a:extLst>
            <a:ext uri="{FF2B5EF4-FFF2-40B4-BE49-F238E27FC236}">
              <a16:creationId xmlns:a16="http://schemas.microsoft.com/office/drawing/2014/main" id="{12FCB738-0A35-4724-B7AF-D70986E77274}"/>
            </a:ext>
          </a:extLst>
        </xdr:cNvPr>
        <xdr:cNvSpPr/>
      </xdr:nvSpPr>
      <xdr:spPr>
        <a:xfrm>
          <a:off x="4515742" y="4403341"/>
          <a:ext cx="2493116" cy="217986"/>
        </a:xfrm>
        <a:prstGeom prst="roundRect">
          <a:avLst/>
        </a:prstGeom>
        <a:gradFill>
          <a:gsLst>
            <a:gs pos="0">
              <a:schemeClr val="tx1">
                <a:lumMod val="85000"/>
                <a:lumOff val="15000"/>
              </a:schemeClr>
            </a:gs>
            <a:gs pos="100000">
              <a:schemeClr val="bg1">
                <a:lumMod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Lato Black" panose="020F0502020204030203" pitchFamily="34" charset="0"/>
              <a:ea typeface="Lato Black" panose="020F0502020204030203" pitchFamily="34" charset="0"/>
              <a:cs typeface="Lato Black" panose="020F0502020204030203" pitchFamily="34" charset="0"/>
            </a:rPr>
            <a:t>TOP 10 SUB-CATEGORIES</a:t>
          </a:r>
        </a:p>
      </xdr:txBody>
    </xdr:sp>
    <xdr:clientData/>
  </xdr:twoCellAnchor>
  <xdr:twoCellAnchor>
    <xdr:from>
      <xdr:col>0</xdr:col>
      <xdr:colOff>103123</xdr:colOff>
      <xdr:row>14</xdr:row>
      <xdr:rowOff>25831</xdr:rowOff>
    </xdr:from>
    <xdr:to>
      <xdr:col>5</xdr:col>
      <xdr:colOff>548898</xdr:colOff>
      <xdr:row>22</xdr:row>
      <xdr:rowOff>161442</xdr:rowOff>
    </xdr:to>
    <xdr:graphicFrame macro="">
      <xdr:nvGraphicFramePr>
        <xdr:cNvPr id="67" name="Chart 66">
          <a:extLst>
            <a:ext uri="{FF2B5EF4-FFF2-40B4-BE49-F238E27FC236}">
              <a16:creationId xmlns:a16="http://schemas.microsoft.com/office/drawing/2014/main" id="{0900ACE2-695F-40D1-A051-47F02E2002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187271</xdr:colOff>
      <xdr:row>14</xdr:row>
      <xdr:rowOff>109780</xdr:rowOff>
    </xdr:from>
    <xdr:to>
      <xdr:col>12</xdr:col>
      <xdr:colOff>264764</xdr:colOff>
      <xdr:row>22</xdr:row>
      <xdr:rowOff>58118</xdr:rowOff>
    </xdr:to>
    <mc:AlternateContent xmlns:mc="http://schemas.openxmlformats.org/markup-compatibility/2006">
      <mc:Choice xmlns:cx1="http://schemas.microsoft.com/office/drawing/2015/9/8/chartex" Requires="cx1">
        <xdr:graphicFrame macro="">
          <xdr:nvGraphicFramePr>
            <xdr:cNvPr id="69" name="Chart 68">
              <a:extLst>
                <a:ext uri="{FF2B5EF4-FFF2-40B4-BE49-F238E27FC236}">
                  <a16:creationId xmlns:a16="http://schemas.microsoft.com/office/drawing/2014/main" id="{00EB317B-C82B-4BA6-9A0A-A06B6241F2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3844871" y="2700580"/>
              <a:ext cx="3735093" cy="141137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348712</xdr:colOff>
      <xdr:row>13</xdr:row>
      <xdr:rowOff>142067</xdr:rowOff>
    </xdr:from>
    <xdr:to>
      <xdr:col>18</xdr:col>
      <xdr:colOff>12916</xdr:colOff>
      <xdr:row>23</xdr:row>
      <xdr:rowOff>96865</xdr:rowOff>
    </xdr:to>
    <xdr:graphicFrame macro="">
      <xdr:nvGraphicFramePr>
        <xdr:cNvPr id="62" name="Chart 61">
          <a:extLst>
            <a:ext uri="{FF2B5EF4-FFF2-40B4-BE49-F238E27FC236}">
              <a16:creationId xmlns:a16="http://schemas.microsoft.com/office/drawing/2014/main" id="{9440E72F-FA87-487E-8057-47F464D956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309967</xdr:colOff>
      <xdr:row>25</xdr:row>
      <xdr:rowOff>6457</xdr:rowOff>
    </xdr:from>
    <xdr:to>
      <xdr:col>5</xdr:col>
      <xdr:colOff>503695</xdr:colOff>
      <xdr:row>34</xdr:row>
      <xdr:rowOff>5165</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93FEF9C6-A853-43A5-A716-404E8F0C69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09967" y="4608937"/>
              <a:ext cx="3241728" cy="16446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232474</xdr:colOff>
      <xdr:row>25</xdr:row>
      <xdr:rowOff>38745</xdr:rowOff>
    </xdr:from>
    <xdr:to>
      <xdr:col>12</xdr:col>
      <xdr:colOff>107787</xdr:colOff>
      <xdr:row>33</xdr:row>
      <xdr:rowOff>148525</xdr:rowOff>
    </xdr:to>
    <xdr:graphicFrame macro="">
      <xdr:nvGraphicFramePr>
        <xdr:cNvPr id="65" name="Chart 64">
          <a:extLst>
            <a:ext uri="{FF2B5EF4-FFF2-40B4-BE49-F238E27FC236}">
              <a16:creationId xmlns:a16="http://schemas.microsoft.com/office/drawing/2014/main" id="{130E8482-9CA5-4005-91DE-6F4A0BE91A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12</xdr:col>
      <xdr:colOff>523066</xdr:colOff>
      <xdr:row>25</xdr:row>
      <xdr:rowOff>167898</xdr:rowOff>
    </xdr:from>
    <xdr:to>
      <xdr:col>14</xdr:col>
      <xdr:colOff>290592</xdr:colOff>
      <xdr:row>33</xdr:row>
      <xdr:rowOff>96864</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987C1110-5545-4EE9-918A-4665A2E520E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838266" y="4720848"/>
              <a:ext cx="986726" cy="13767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47398</xdr:colOff>
      <xdr:row>25</xdr:row>
      <xdr:rowOff>157179</xdr:rowOff>
    </xdr:from>
    <xdr:to>
      <xdr:col>17</xdr:col>
      <xdr:colOff>335796</xdr:colOff>
      <xdr:row>33</xdr:row>
      <xdr:rowOff>77491</xdr:rowOff>
    </xdr:to>
    <mc:AlternateContent xmlns:mc="http://schemas.openxmlformats.org/markup-compatibility/2006" xmlns:a14="http://schemas.microsoft.com/office/drawing/2010/main">
      <mc:Choice Requires="a14">
        <xdr:graphicFrame macro="">
          <xdr:nvGraphicFramePr>
            <xdr:cNvPr id="70" name="Segment 1">
              <a:extLst>
                <a:ext uri="{FF2B5EF4-FFF2-40B4-BE49-F238E27FC236}">
                  <a16:creationId xmlns:a16="http://schemas.microsoft.com/office/drawing/2014/main" id="{79EBFD3F-3112-4D96-B8CC-E0D59553CA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00998" y="4710129"/>
              <a:ext cx="897998" cy="136811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327272</xdr:colOff>
      <xdr:row>25</xdr:row>
      <xdr:rowOff>159376</xdr:rowOff>
    </xdr:from>
    <xdr:to>
      <xdr:col>16</xdr:col>
      <xdr:colOff>12915</xdr:colOff>
      <xdr:row>33</xdr:row>
      <xdr:rowOff>90406</xdr:rowOff>
    </xdr:to>
    <mc:AlternateContent xmlns:mc="http://schemas.openxmlformats.org/markup-compatibility/2006" xmlns:a14="http://schemas.microsoft.com/office/drawing/2010/main">
      <mc:Choice Requires="a14">
        <xdr:graphicFrame macro="">
          <xdr:nvGraphicFramePr>
            <xdr:cNvPr id="71" name="Region 1">
              <a:extLst>
                <a:ext uri="{FF2B5EF4-FFF2-40B4-BE49-F238E27FC236}">
                  <a16:creationId xmlns:a16="http://schemas.microsoft.com/office/drawing/2014/main" id="{BFBEE0E8-332C-45E1-A609-05C060D2299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8861672" y="4712326"/>
              <a:ext cx="904843" cy="13788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21</xdr:row>
      <xdr:rowOff>80010</xdr:rowOff>
    </xdr:from>
    <xdr:to>
      <xdr:col>1</xdr:col>
      <xdr:colOff>792480</xdr:colOff>
      <xdr:row>24</xdr:row>
      <xdr:rowOff>68580</xdr:rowOff>
    </xdr:to>
    <xdr:graphicFrame macro="">
      <xdr:nvGraphicFramePr>
        <xdr:cNvPr id="2" name="Chart 1">
          <a:extLst>
            <a:ext uri="{FF2B5EF4-FFF2-40B4-BE49-F238E27FC236}">
              <a16:creationId xmlns:a16="http://schemas.microsoft.com/office/drawing/2014/main" id="{21B05CC1-C620-4307-BA60-66AAC30A58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21</xdr:row>
      <xdr:rowOff>49530</xdr:rowOff>
    </xdr:from>
    <xdr:to>
      <xdr:col>4</xdr:col>
      <xdr:colOff>815340</xdr:colOff>
      <xdr:row>24</xdr:row>
      <xdr:rowOff>30480</xdr:rowOff>
    </xdr:to>
    <xdr:graphicFrame macro="">
      <xdr:nvGraphicFramePr>
        <xdr:cNvPr id="3" name="Chart 2">
          <a:extLst>
            <a:ext uri="{FF2B5EF4-FFF2-40B4-BE49-F238E27FC236}">
              <a16:creationId xmlns:a16="http://schemas.microsoft.com/office/drawing/2014/main" id="{CF7F90E2-AD95-404B-8CC6-5587F9164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91440</xdr:colOff>
      <xdr:row>21</xdr:row>
      <xdr:rowOff>11430</xdr:rowOff>
    </xdr:from>
    <xdr:to>
      <xdr:col>7</xdr:col>
      <xdr:colOff>899160</xdr:colOff>
      <xdr:row>23</xdr:row>
      <xdr:rowOff>167640</xdr:rowOff>
    </xdr:to>
    <xdr:graphicFrame macro="">
      <xdr:nvGraphicFramePr>
        <xdr:cNvPr id="5" name="Chart 4">
          <a:extLst>
            <a:ext uri="{FF2B5EF4-FFF2-40B4-BE49-F238E27FC236}">
              <a16:creationId xmlns:a16="http://schemas.microsoft.com/office/drawing/2014/main" id="{58AB367E-854A-4DA2-A952-D4636C8876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0</xdr:colOff>
      <xdr:row>21</xdr:row>
      <xdr:rowOff>53340</xdr:rowOff>
    </xdr:from>
    <xdr:to>
      <xdr:col>10</xdr:col>
      <xdr:colOff>1021080</xdr:colOff>
      <xdr:row>24</xdr:row>
      <xdr:rowOff>30480</xdr:rowOff>
    </xdr:to>
    <xdr:graphicFrame macro="">
      <xdr:nvGraphicFramePr>
        <xdr:cNvPr id="6" name="Chart 5">
          <a:extLst>
            <a:ext uri="{FF2B5EF4-FFF2-40B4-BE49-F238E27FC236}">
              <a16:creationId xmlns:a16="http://schemas.microsoft.com/office/drawing/2014/main" id="{5837E9ED-7C4B-4BA2-81FB-A6F0927B65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106680</xdr:colOff>
      <xdr:row>20</xdr:row>
      <xdr:rowOff>3810</xdr:rowOff>
    </xdr:from>
    <xdr:to>
      <xdr:col>13</xdr:col>
      <xdr:colOff>1135380</xdr:colOff>
      <xdr:row>22</xdr:row>
      <xdr:rowOff>22860</xdr:rowOff>
    </xdr:to>
    <xdr:graphicFrame macro="">
      <xdr:nvGraphicFramePr>
        <xdr:cNvPr id="7" name="Chart 6">
          <a:extLst>
            <a:ext uri="{FF2B5EF4-FFF2-40B4-BE49-F238E27FC236}">
              <a16:creationId xmlns:a16="http://schemas.microsoft.com/office/drawing/2014/main" id="{90AA18B2-ADFB-4025-88CE-8AE72CFD3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709.451500694442" createdVersion="7" refreshedVersion="7" minRefreshableVersion="3" recordCount="9994" xr:uid="{331A1269-F292-418C-8C61-23CE36720B1C}">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1094074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112C53F-2CF2-41EB-AEF8-DFAE0D29D62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3" firstHeaderRow="0"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0">
    <i>
      <x v="1"/>
    </i>
    <i>
      <x v="3"/>
    </i>
    <i>
      <x v="4"/>
    </i>
    <i>
      <x v="5"/>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191993-5EFB-4B24-9B78-6C145CA028A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AF6468-5C97-4CE4-8748-0346EFBAE678}"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5" count="1" selected="0">
            <x v="0"/>
          </reference>
        </references>
      </pivotArea>
    </chartFormat>
    <chartFormat chart="2" format="10">
      <pivotArea type="data" outline="0" fieldPosition="0">
        <references count="2">
          <reference field="4294967294" count="1" selected="0">
            <x v="0"/>
          </reference>
          <reference field="15" count="1" selected="0">
            <x v="1"/>
          </reference>
        </references>
      </pivotArea>
    </chartFormat>
    <chartFormat chart="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129DC0-71F4-4CC4-BBC9-4F2434AB2D6D}"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1"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8">
    <i>
      <x v="8"/>
    </i>
    <i>
      <x v="9"/>
    </i>
    <i>
      <x v="15"/>
    </i>
    <i>
      <x v="16"/>
    </i>
    <i>
      <x v="31"/>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1BD27A0-9930-4A62-8825-A403161CE0E4}"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h="1"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3"/>
    </i>
    <i>
      <x v="5"/>
    </i>
    <i>
      <x v="1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38AAF3-C505-43C0-81A6-9478F6B097E8}"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J3:K13" firstHeaderRow="1" firstDataRow="1" firstDataCol="1"/>
  <pivotFields count="25">
    <pivotField showAll="0"/>
    <pivotField dataField="1"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0">
    <i>
      <x v="1"/>
    </i>
    <i>
      <x v="3"/>
    </i>
    <i>
      <x v="4"/>
    </i>
    <i>
      <x v="5"/>
    </i>
    <i>
      <x v="8"/>
    </i>
    <i>
      <x v="9"/>
    </i>
    <i>
      <x v="10"/>
    </i>
    <i>
      <x v="11"/>
    </i>
    <i>
      <x v="12"/>
    </i>
    <i t="grand">
      <x/>
    </i>
  </rowItems>
  <colItems count="1">
    <i/>
  </colItems>
  <dataFields count="1">
    <dataField name="Count of Order ID" fld="1" subtotal="count" baseField="0" baseItem="0"/>
  </dataField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B18E35-93AD-4425-B5B6-ECA8FD3A473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3:H13"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0">
    <i>
      <x v="1"/>
    </i>
    <i>
      <x v="3"/>
    </i>
    <i>
      <x v="4"/>
    </i>
    <i>
      <x v="5"/>
    </i>
    <i>
      <x v="8"/>
    </i>
    <i>
      <x v="9"/>
    </i>
    <i>
      <x v="10"/>
    </i>
    <i>
      <x v="11"/>
    </i>
    <i>
      <x v="12"/>
    </i>
    <i t="grand">
      <x/>
    </i>
  </rowItems>
  <colItems count="1">
    <i/>
  </colItems>
  <dataFields count="1">
    <dataField name="Sum of Quantity" fld="19"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1847266-E783-4ECD-A72F-1489C5175D8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3"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0">
    <i>
      <x v="1"/>
    </i>
    <i>
      <x v="3"/>
    </i>
    <i>
      <x v="4"/>
    </i>
    <i>
      <x v="5"/>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DB2C4E6-6B2D-4B03-88BA-3404A050A06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3"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0">
    <i>
      <x v="1"/>
    </i>
    <i>
      <x v="3"/>
    </i>
    <i>
      <x v="4"/>
    </i>
    <i>
      <x v="5"/>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2BABFAC-6B94-42F3-BCDF-890FB87F34DC}" name="PivotTable1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M3:N13" firstHeaderRow="1" firstDataRow="1" firstDataCol="1"/>
  <pivotFields count="25">
    <pivotField showAll="0"/>
    <pivotField showAll="0"/>
    <pivotField showAll="0">
      <items count="5">
        <item x="2"/>
        <item h="1"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0">
    <i>
      <x v="1"/>
    </i>
    <i>
      <x v="3"/>
    </i>
    <i>
      <x v="4"/>
    </i>
    <i>
      <x v="5"/>
    </i>
    <i>
      <x v="8"/>
    </i>
    <i>
      <x v="9"/>
    </i>
    <i>
      <x v="10"/>
    </i>
    <i>
      <x v="11"/>
    </i>
    <i>
      <x v="12"/>
    </i>
    <i t="grand">
      <x/>
    </i>
  </rowItems>
  <colItems count="1">
    <i/>
  </colItems>
  <dataFields count="1">
    <dataField name="Sum of Profit Margin" fld="24" baseField="0" baseItem="0"/>
  </dataFields>
  <chartFormats count="2">
    <chartFormat chart="5"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1D67E2-8103-4C35-8A6D-DDBDA3A20E8C}"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0D9030-4AA1-41CD-A7CA-1BE5A0B11300}" sourceName="Year">
  <pivotTables>
    <pivotTable tabId="5" name="PivotTable3"/>
    <pivotTable tabId="4" name="PivotTable2"/>
    <pivotTable tabId="9" name="PivotTable10"/>
    <pivotTable tabId="9" name="PivotTable11"/>
    <pivotTable tabId="9" name="PivotTable12"/>
    <pivotTable tabId="9" name="PivotTable13"/>
    <pivotTable tabId="9" name="PivotTable9"/>
    <pivotTable tabId="7" name="PivotTable7"/>
    <pivotTable tabId="6" name="PivotTable6"/>
    <pivotTable tabId="8" name="PivotTable8"/>
  </pivotTables>
  <data>
    <tabular pivotCacheId="1109407461">
      <items count="4">
        <i x="2" s="1"/>
        <i x="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0B8FCA-74E4-4908-8B6F-EB7F32388157}" sourceName="Segment">
  <pivotTables>
    <pivotTable tabId="5" name="PivotTable3"/>
    <pivotTable tabId="4" name="PivotTable2"/>
    <pivotTable tabId="9" name="PivotTable10"/>
    <pivotTable tabId="9" name="PivotTable11"/>
    <pivotTable tabId="9" name="PivotTable12"/>
    <pivotTable tabId="9" name="PivotTable13"/>
    <pivotTable tabId="9" name="PivotTable9"/>
    <pivotTable tabId="10" name="PivotTable14"/>
    <pivotTable tabId="7" name="PivotTable7"/>
    <pivotTable tabId="6" name="PivotTable6"/>
    <pivotTable tabId="8" name="PivotTable8"/>
  </pivotTables>
  <data>
    <tabular pivotCacheId="1109407461">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2098555-F06C-4C0F-9F99-D4E952FC8058}" sourceName="Region">
  <pivotTables>
    <pivotTable tabId="5" name="PivotTable3"/>
    <pivotTable tabId="4" name="PivotTable2"/>
    <pivotTable tabId="9" name="PivotTable10"/>
    <pivotTable tabId="9" name="PivotTable11"/>
    <pivotTable tabId="9" name="PivotTable12"/>
    <pivotTable tabId="9" name="PivotTable13"/>
    <pivotTable tabId="9" name="PivotTable9"/>
    <pivotTable tabId="10" name="PivotTable14"/>
    <pivotTable tabId="7" name="PivotTable7"/>
    <pivotTable tabId="6" name="PivotTable6"/>
    <pivotTable tabId="8" name="PivotTable8"/>
  </pivotTables>
  <data>
    <tabular pivotCacheId="1109407461">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59CC9A-625A-4EDC-992E-FA8B9DCBE823}" cache="Slicer_Year" caption="Year" rowHeight="234950"/>
  <slicer name="Segment" xr10:uid="{9FBFE3ED-E1BE-4AA4-96CC-79E0AEBCE4E2}" cache="Slicer_Segment" caption="Segment" rowHeight="234950"/>
  <slicer name="Region" xr10:uid="{B0120E36-D0A6-4C0D-816C-1CA82F1C434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A61056F0-3C7A-4C55-9CD8-C94746C53F60}" cache="Slicer_Year" caption="Year" style="AB" rowHeight="234950"/>
  <slicer name="Segment 1" xr10:uid="{A67149FA-31EB-4249-AABA-DC8B75589D09}" cache="Slicer_Segment" caption="Segment" style="AB" rowHeight="234950"/>
  <slicer name="Region 1" xr10:uid="{231267FB-3306-463F-98B7-3FCF49842E3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ABA55-5784-405F-B462-11C28DE7EDE3}">
  <dimension ref="A3:E13"/>
  <sheetViews>
    <sheetView workbookViewId="0">
      <selection activeCell="B4" sqref="B4:C15"/>
    </sheetView>
  </sheetViews>
  <sheetFormatPr defaultRowHeight="14.4" x14ac:dyDescent="0.3"/>
  <cols>
    <col min="1" max="1" width="12.44140625" bestFit="1" customWidth="1"/>
    <col min="2" max="2" width="11.21875" bestFit="1" customWidth="1"/>
    <col min="3" max="3" width="11.6640625" bestFit="1" customWidth="1"/>
  </cols>
  <sheetData>
    <row r="3" spans="1:5" x14ac:dyDescent="0.3">
      <c r="A3" s="7" t="s">
        <v>10933</v>
      </c>
      <c r="B3" s="6" t="s">
        <v>10948</v>
      </c>
      <c r="C3" s="15" t="s">
        <v>10949</v>
      </c>
    </row>
    <row r="4" spans="1:5" x14ac:dyDescent="0.3">
      <c r="A4" s="9" t="s">
        <v>10936</v>
      </c>
      <c r="B4" s="23">
        <v>5319.49</v>
      </c>
      <c r="C4" s="24">
        <v>1449.0399999999995</v>
      </c>
    </row>
    <row r="5" spans="1:5" x14ac:dyDescent="0.3">
      <c r="A5" s="11" t="s">
        <v>10937</v>
      </c>
      <c r="B5" s="25">
        <v>25364.124</v>
      </c>
      <c r="C5" s="26">
        <v>-1443.3881000000019</v>
      </c>
    </row>
    <row r="6" spans="1:5" x14ac:dyDescent="0.3">
      <c r="A6" s="11" t="s">
        <v>10938</v>
      </c>
      <c r="B6" s="25">
        <v>259.28999999999996</v>
      </c>
      <c r="C6" s="26">
        <v>78.236100000000008</v>
      </c>
      <c r="E6" s="22"/>
    </row>
    <row r="7" spans="1:5" x14ac:dyDescent="0.3">
      <c r="A7" s="11" t="s">
        <v>10939</v>
      </c>
      <c r="B7" s="25">
        <v>405.45600000000002</v>
      </c>
      <c r="C7" s="26">
        <v>-329.56239999999991</v>
      </c>
    </row>
    <row r="8" spans="1:5" x14ac:dyDescent="0.3">
      <c r="A8" s="11" t="s">
        <v>10940</v>
      </c>
      <c r="B8" s="25">
        <v>457.74399999999991</v>
      </c>
      <c r="C8" s="26">
        <v>72.600399999999979</v>
      </c>
    </row>
    <row r="9" spans="1:5" x14ac:dyDescent="0.3">
      <c r="A9" s="11" t="s">
        <v>10941</v>
      </c>
      <c r="B9" s="25">
        <v>9.64</v>
      </c>
      <c r="C9" s="26">
        <v>4.7236000000000002</v>
      </c>
    </row>
    <row r="10" spans="1:5" x14ac:dyDescent="0.3">
      <c r="A10" s="11" t="s">
        <v>10942</v>
      </c>
      <c r="B10" s="25">
        <v>490.18799999999993</v>
      </c>
      <c r="C10" s="26">
        <v>51.646400000000028</v>
      </c>
    </row>
    <row r="11" spans="1:5" x14ac:dyDescent="0.3">
      <c r="A11" s="11" t="s">
        <v>10943</v>
      </c>
      <c r="B11" s="25">
        <v>1641.77</v>
      </c>
      <c r="C11" s="26">
        <v>485.39620000000002</v>
      </c>
    </row>
    <row r="12" spans="1:5" x14ac:dyDescent="0.3">
      <c r="A12" s="11" t="s">
        <v>10944</v>
      </c>
      <c r="B12" s="25">
        <v>2902.61</v>
      </c>
      <c r="C12" s="26">
        <v>608.60129999999992</v>
      </c>
    </row>
    <row r="13" spans="1:5" x14ac:dyDescent="0.3">
      <c r="A13" s="13" t="s">
        <v>10934</v>
      </c>
      <c r="B13" s="20">
        <v>36850.311999999998</v>
      </c>
      <c r="C13" s="21">
        <v>977.29349999999761</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F686B-747E-4503-B3A1-BC32A315FAED}">
  <dimension ref="A3:E7"/>
  <sheetViews>
    <sheetView workbookViewId="0">
      <selection activeCell="A5" sqref="A5"/>
    </sheetView>
  </sheetViews>
  <sheetFormatPr defaultRowHeight="14.4" x14ac:dyDescent="0.3"/>
  <cols>
    <col min="1" max="1" width="13.109375" bestFit="1" customWidth="1"/>
    <col min="2" max="2" width="11.6640625" bestFit="1" customWidth="1"/>
    <col min="4" max="4" width="13.109375" bestFit="1" customWidth="1"/>
    <col min="5" max="5" width="12" bestFit="1" customWidth="1"/>
  </cols>
  <sheetData>
    <row r="3" spans="1:5" x14ac:dyDescent="0.3">
      <c r="A3" s="7" t="s">
        <v>10933</v>
      </c>
      <c r="B3" s="8" t="s">
        <v>10949</v>
      </c>
      <c r="D3" s="30" t="s">
        <v>15</v>
      </c>
      <c r="E3" s="31" t="s">
        <v>10950</v>
      </c>
    </row>
    <row r="4" spans="1:5" x14ac:dyDescent="0.3">
      <c r="A4" s="27" t="s">
        <v>32</v>
      </c>
      <c r="B4" s="10">
        <v>1732.8249999999998</v>
      </c>
      <c r="D4" t="str">
        <f>A4</f>
        <v>Furniture</v>
      </c>
      <c r="E4" s="22">
        <f>GETPIVOTDATA("Profit",$A$3,"Category",A4)</f>
        <v>1732.8249999999998</v>
      </c>
    </row>
    <row r="5" spans="1:5" x14ac:dyDescent="0.3">
      <c r="A5" s="28" t="s">
        <v>46</v>
      </c>
      <c r="B5" s="12">
        <v>139.24640000000014</v>
      </c>
      <c r="D5" t="str">
        <f t="shared" ref="D5:D7" si="0">A5</f>
        <v>Office Supplies</v>
      </c>
      <c r="E5" s="22">
        <f t="shared" ref="E5:E6" si="1">GETPIVOTDATA("Profit",$A$3,"Category",A5)</f>
        <v>139.24640000000014</v>
      </c>
    </row>
    <row r="6" spans="1:5" x14ac:dyDescent="0.3">
      <c r="A6" s="28" t="s">
        <v>71</v>
      </c>
      <c r="B6" s="12">
        <v>-894.77790000000186</v>
      </c>
      <c r="D6" t="str">
        <f t="shared" si="0"/>
        <v>Technology</v>
      </c>
      <c r="E6" s="22">
        <f t="shared" si="1"/>
        <v>-894.77790000000186</v>
      </c>
    </row>
    <row r="7" spans="1:5" x14ac:dyDescent="0.3">
      <c r="A7" s="29" t="s">
        <v>10934</v>
      </c>
      <c r="B7" s="14">
        <v>977.29349999999818</v>
      </c>
      <c r="D7" t="str">
        <f t="shared" si="0"/>
        <v>Grand Total</v>
      </c>
      <c r="E7" s="22">
        <f>GETPIVOTDATA("Profit",$A$3)</f>
        <v>977.29349999999818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BE1F1-4D74-487F-8802-F345B8CB7F90}">
  <dimension ref="A3:B7"/>
  <sheetViews>
    <sheetView workbookViewId="0">
      <selection activeCell="M13" sqref="M13"/>
    </sheetView>
  </sheetViews>
  <sheetFormatPr defaultRowHeight="14.4" x14ac:dyDescent="0.3"/>
  <cols>
    <col min="1" max="1" width="13.109375" bestFit="1" customWidth="1"/>
    <col min="2" max="2" width="11.21875" bestFit="1" customWidth="1"/>
  </cols>
  <sheetData>
    <row r="3" spans="1:2" x14ac:dyDescent="0.3">
      <c r="A3" s="7" t="s">
        <v>10933</v>
      </c>
      <c r="B3" s="8" t="s">
        <v>10948</v>
      </c>
    </row>
    <row r="4" spans="1:2" x14ac:dyDescent="0.3">
      <c r="A4" s="27" t="s">
        <v>32</v>
      </c>
      <c r="B4" s="32">
        <v>0.18325028021472384</v>
      </c>
    </row>
    <row r="5" spans="1:2" x14ac:dyDescent="0.3">
      <c r="A5" s="28" t="s">
        <v>46</v>
      </c>
      <c r="B5" s="33">
        <v>7.4925661416380948E-2</v>
      </c>
    </row>
    <row r="6" spans="1:2" x14ac:dyDescent="0.3">
      <c r="A6" s="28" t="s">
        <v>71</v>
      </c>
      <c r="B6" s="33">
        <v>0.7418240583688952</v>
      </c>
    </row>
    <row r="7" spans="1:2" x14ac:dyDescent="0.3">
      <c r="A7" s="29"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836F7-B84A-483E-9FCC-C8F566167155}">
  <dimension ref="A3:E52"/>
  <sheetViews>
    <sheetView topLeftCell="A28" workbookViewId="0">
      <selection activeCell="D3" sqref="D3:E52"/>
    </sheetView>
  </sheetViews>
  <sheetFormatPr defaultRowHeight="14.4" x14ac:dyDescent="0.3"/>
  <cols>
    <col min="1" max="1" width="13.109375" bestFit="1" customWidth="1"/>
    <col min="2" max="2" width="11.21875" bestFit="1" customWidth="1"/>
    <col min="4" max="4" width="17.33203125" bestFit="1" customWidth="1"/>
  </cols>
  <sheetData>
    <row r="3" spans="1:5" x14ac:dyDescent="0.3">
      <c r="A3" s="7" t="s">
        <v>10933</v>
      </c>
      <c r="B3" s="8" t="s">
        <v>10948</v>
      </c>
      <c r="D3" s="30" t="s">
        <v>11</v>
      </c>
      <c r="E3" s="31" t="s">
        <v>18</v>
      </c>
    </row>
    <row r="4" spans="1:5" x14ac:dyDescent="0.3">
      <c r="A4" s="27" t="s">
        <v>54</v>
      </c>
      <c r="B4" s="10">
        <v>25425.771999999997</v>
      </c>
      <c r="D4" t="str">
        <f>A4</f>
        <v>Florida</v>
      </c>
      <c r="E4" s="22">
        <f>GETPIVOTDATA("Sales",$A$3,"State",A4)</f>
        <v>25425.771999999997</v>
      </c>
    </row>
    <row r="5" spans="1:5" x14ac:dyDescent="0.3">
      <c r="A5" s="28" t="s">
        <v>1272</v>
      </c>
      <c r="B5" s="12">
        <v>259.28999999999996</v>
      </c>
      <c r="D5" t="str">
        <f t="shared" ref="D5:D52" si="0">A5</f>
        <v>Georgia</v>
      </c>
      <c r="E5" s="22">
        <f t="shared" ref="E5:E52" si="1">GETPIVOTDATA("Sales",$A$3,"State",A5)</f>
        <v>259.28999999999996</v>
      </c>
    </row>
    <row r="6" spans="1:5" x14ac:dyDescent="0.3">
      <c r="A6" s="28" t="s">
        <v>29</v>
      </c>
      <c r="B6" s="12">
        <v>4374.88</v>
      </c>
      <c r="D6" t="str">
        <f t="shared" si="0"/>
        <v>Kentucky</v>
      </c>
      <c r="E6" s="22">
        <f t="shared" si="1"/>
        <v>4374.88</v>
      </c>
    </row>
    <row r="7" spans="1:5" x14ac:dyDescent="0.3">
      <c r="A7" s="28" t="s">
        <v>736</v>
      </c>
      <c r="B7" s="12">
        <v>682.91</v>
      </c>
      <c r="D7" t="str">
        <f t="shared" si="0"/>
        <v>Louisiana</v>
      </c>
      <c r="E7" s="22">
        <f t="shared" si="1"/>
        <v>682.91</v>
      </c>
    </row>
    <row r="8" spans="1:5" x14ac:dyDescent="0.3">
      <c r="A8" s="28" t="s">
        <v>88</v>
      </c>
      <c r="B8" s="12">
        <v>562</v>
      </c>
      <c r="D8" t="str">
        <f t="shared" si="0"/>
        <v>North Carolina</v>
      </c>
      <c r="E8" s="22">
        <f t="shared" si="1"/>
        <v>562</v>
      </c>
    </row>
    <row r="9" spans="1:5" x14ac:dyDescent="0.3">
      <c r="A9" s="28" t="s">
        <v>335</v>
      </c>
      <c r="B9" s="12">
        <v>18.240000000000002</v>
      </c>
      <c r="D9" t="str">
        <f t="shared" si="0"/>
        <v>Tennessee</v>
      </c>
      <c r="E9" s="22">
        <f t="shared" si="1"/>
        <v>18.240000000000002</v>
      </c>
    </row>
    <row r="10" spans="1:5" x14ac:dyDescent="0.3">
      <c r="A10" s="28" t="s">
        <v>319</v>
      </c>
      <c r="B10" s="12">
        <v>5527.2199999999993</v>
      </c>
      <c r="D10" t="str">
        <f t="shared" si="0"/>
        <v>Virginia</v>
      </c>
      <c r="E10" s="22">
        <f t="shared" si="1"/>
        <v>5527.2199999999993</v>
      </c>
    </row>
    <row r="11" spans="1:5" x14ac:dyDescent="0.3">
      <c r="A11" s="29" t="s">
        <v>10934</v>
      </c>
      <c r="B11" s="14">
        <v>36850.311999999998</v>
      </c>
      <c r="D11" t="str">
        <f t="shared" si="0"/>
        <v>Grand Total</v>
      </c>
      <c r="E11" s="22" t="e">
        <f t="shared" si="1"/>
        <v>#REF!</v>
      </c>
    </row>
    <row r="12" spans="1:5" x14ac:dyDescent="0.3">
      <c r="D12">
        <f t="shared" si="0"/>
        <v>0</v>
      </c>
      <c r="E12" s="22" t="e">
        <f t="shared" si="1"/>
        <v>#REF!</v>
      </c>
    </row>
    <row r="13" spans="1:5" x14ac:dyDescent="0.3">
      <c r="D13">
        <f t="shared" si="0"/>
        <v>0</v>
      </c>
      <c r="E13" s="22" t="e">
        <f t="shared" si="1"/>
        <v>#REF!</v>
      </c>
    </row>
    <row r="14" spans="1:5" x14ac:dyDescent="0.3">
      <c r="D14">
        <f t="shared" si="0"/>
        <v>0</v>
      </c>
      <c r="E14" s="22" t="e">
        <f t="shared" si="1"/>
        <v>#REF!</v>
      </c>
    </row>
    <row r="15" spans="1:5" x14ac:dyDescent="0.3">
      <c r="D15">
        <f t="shared" si="0"/>
        <v>0</v>
      </c>
      <c r="E15" s="22" t="e">
        <f t="shared" si="1"/>
        <v>#REF!</v>
      </c>
    </row>
    <row r="16" spans="1:5" x14ac:dyDescent="0.3">
      <c r="D16">
        <f t="shared" si="0"/>
        <v>0</v>
      </c>
      <c r="E16" s="22" t="e">
        <f t="shared" si="1"/>
        <v>#REF!</v>
      </c>
    </row>
    <row r="17" spans="4:5" x14ac:dyDescent="0.3">
      <c r="D17">
        <f t="shared" si="0"/>
        <v>0</v>
      </c>
      <c r="E17" s="22" t="e">
        <f t="shared" si="1"/>
        <v>#REF!</v>
      </c>
    </row>
    <row r="18" spans="4:5" x14ac:dyDescent="0.3">
      <c r="D18">
        <f t="shared" si="0"/>
        <v>0</v>
      </c>
      <c r="E18" s="22" t="e">
        <f t="shared" si="1"/>
        <v>#REF!</v>
      </c>
    </row>
    <row r="19" spans="4:5" x14ac:dyDescent="0.3">
      <c r="D19">
        <f t="shared" si="0"/>
        <v>0</v>
      </c>
      <c r="E19" s="22" t="e">
        <f t="shared" si="1"/>
        <v>#REF!</v>
      </c>
    </row>
    <row r="20" spans="4:5" x14ac:dyDescent="0.3">
      <c r="D20">
        <f t="shared" si="0"/>
        <v>0</v>
      </c>
      <c r="E20" s="22" t="e">
        <f t="shared" si="1"/>
        <v>#REF!</v>
      </c>
    </row>
    <row r="21" spans="4:5" x14ac:dyDescent="0.3">
      <c r="D21">
        <f t="shared" si="0"/>
        <v>0</v>
      </c>
      <c r="E21" s="22" t="e">
        <f t="shared" si="1"/>
        <v>#REF!</v>
      </c>
    </row>
    <row r="22" spans="4:5" x14ac:dyDescent="0.3">
      <c r="D22">
        <f t="shared" si="0"/>
        <v>0</v>
      </c>
      <c r="E22" s="22" t="e">
        <f t="shared" si="1"/>
        <v>#REF!</v>
      </c>
    </row>
    <row r="23" spans="4:5" x14ac:dyDescent="0.3">
      <c r="D23">
        <f t="shared" si="0"/>
        <v>0</v>
      </c>
      <c r="E23" s="22" t="e">
        <f t="shared" si="1"/>
        <v>#REF!</v>
      </c>
    </row>
    <row r="24" spans="4:5" x14ac:dyDescent="0.3">
      <c r="D24">
        <f t="shared" si="0"/>
        <v>0</v>
      </c>
      <c r="E24" s="22" t="e">
        <f t="shared" si="1"/>
        <v>#REF!</v>
      </c>
    </row>
    <row r="25" spans="4:5" x14ac:dyDescent="0.3">
      <c r="D25">
        <f t="shared" si="0"/>
        <v>0</v>
      </c>
      <c r="E25" s="22" t="e">
        <f t="shared" si="1"/>
        <v>#REF!</v>
      </c>
    </row>
    <row r="26" spans="4:5" x14ac:dyDescent="0.3">
      <c r="D26">
        <f t="shared" si="0"/>
        <v>0</v>
      </c>
      <c r="E26" s="22" t="e">
        <f t="shared" si="1"/>
        <v>#REF!</v>
      </c>
    </row>
    <row r="27" spans="4:5" x14ac:dyDescent="0.3">
      <c r="D27">
        <f t="shared" si="0"/>
        <v>0</v>
      </c>
      <c r="E27" s="22" t="e">
        <f t="shared" si="1"/>
        <v>#REF!</v>
      </c>
    </row>
    <row r="28" spans="4:5" x14ac:dyDescent="0.3">
      <c r="D28">
        <f t="shared" si="0"/>
        <v>0</v>
      </c>
      <c r="E28" s="22" t="e">
        <f t="shared" si="1"/>
        <v>#REF!</v>
      </c>
    </row>
    <row r="29" spans="4:5" x14ac:dyDescent="0.3">
      <c r="D29">
        <f t="shared" si="0"/>
        <v>0</v>
      </c>
      <c r="E29" s="22" t="e">
        <f t="shared" si="1"/>
        <v>#REF!</v>
      </c>
    </row>
    <row r="30" spans="4:5" x14ac:dyDescent="0.3">
      <c r="D30">
        <f t="shared" si="0"/>
        <v>0</v>
      </c>
      <c r="E30" s="22" t="e">
        <f t="shared" si="1"/>
        <v>#REF!</v>
      </c>
    </row>
    <row r="31" spans="4:5" x14ac:dyDescent="0.3">
      <c r="D31">
        <f t="shared" si="0"/>
        <v>0</v>
      </c>
      <c r="E31" s="22" t="e">
        <f t="shared" si="1"/>
        <v>#REF!</v>
      </c>
    </row>
    <row r="32" spans="4:5" x14ac:dyDescent="0.3">
      <c r="D32">
        <f t="shared" si="0"/>
        <v>0</v>
      </c>
      <c r="E32" s="22" t="e">
        <f t="shared" si="1"/>
        <v>#REF!</v>
      </c>
    </row>
    <row r="33" spans="4:5" x14ac:dyDescent="0.3">
      <c r="D33">
        <f t="shared" si="0"/>
        <v>0</v>
      </c>
      <c r="E33" s="22" t="e">
        <f t="shared" si="1"/>
        <v>#REF!</v>
      </c>
    </row>
    <row r="34" spans="4:5" x14ac:dyDescent="0.3">
      <c r="D34">
        <f t="shared" si="0"/>
        <v>0</v>
      </c>
      <c r="E34" s="22" t="e">
        <f t="shared" si="1"/>
        <v>#REF!</v>
      </c>
    </row>
    <row r="35" spans="4:5" x14ac:dyDescent="0.3">
      <c r="D35">
        <f t="shared" si="0"/>
        <v>0</v>
      </c>
      <c r="E35" s="22" t="e">
        <f t="shared" si="1"/>
        <v>#REF!</v>
      </c>
    </row>
    <row r="36" spans="4:5" x14ac:dyDescent="0.3">
      <c r="D36">
        <f t="shared" si="0"/>
        <v>0</v>
      </c>
      <c r="E36" s="22" t="e">
        <f t="shared" si="1"/>
        <v>#REF!</v>
      </c>
    </row>
    <row r="37" spans="4:5" x14ac:dyDescent="0.3">
      <c r="D37">
        <f t="shared" si="0"/>
        <v>0</v>
      </c>
      <c r="E37" s="22" t="e">
        <f t="shared" si="1"/>
        <v>#REF!</v>
      </c>
    </row>
    <row r="38" spans="4:5" x14ac:dyDescent="0.3">
      <c r="D38">
        <f t="shared" si="0"/>
        <v>0</v>
      </c>
      <c r="E38" s="22" t="e">
        <f t="shared" si="1"/>
        <v>#REF!</v>
      </c>
    </row>
    <row r="39" spans="4:5" x14ac:dyDescent="0.3">
      <c r="D39">
        <f t="shared" si="0"/>
        <v>0</v>
      </c>
      <c r="E39" s="22" t="e">
        <f t="shared" si="1"/>
        <v>#REF!</v>
      </c>
    </row>
    <row r="40" spans="4:5" x14ac:dyDescent="0.3">
      <c r="D40">
        <f t="shared" si="0"/>
        <v>0</v>
      </c>
      <c r="E40" s="22" t="e">
        <f t="shared" si="1"/>
        <v>#REF!</v>
      </c>
    </row>
    <row r="41" spans="4:5" x14ac:dyDescent="0.3">
      <c r="D41">
        <f t="shared" si="0"/>
        <v>0</v>
      </c>
      <c r="E41" s="22" t="e">
        <f t="shared" si="1"/>
        <v>#REF!</v>
      </c>
    </row>
    <row r="42" spans="4:5" x14ac:dyDescent="0.3">
      <c r="D42">
        <f t="shared" si="0"/>
        <v>0</v>
      </c>
      <c r="E42" s="22" t="e">
        <f t="shared" si="1"/>
        <v>#REF!</v>
      </c>
    </row>
    <row r="43" spans="4:5" x14ac:dyDescent="0.3">
      <c r="D43">
        <f t="shared" si="0"/>
        <v>0</v>
      </c>
      <c r="E43" s="22" t="e">
        <f t="shared" si="1"/>
        <v>#REF!</v>
      </c>
    </row>
    <row r="44" spans="4:5" x14ac:dyDescent="0.3">
      <c r="D44">
        <f t="shared" si="0"/>
        <v>0</v>
      </c>
      <c r="E44" s="22" t="e">
        <f t="shared" si="1"/>
        <v>#REF!</v>
      </c>
    </row>
    <row r="45" spans="4:5" x14ac:dyDescent="0.3">
      <c r="D45">
        <f t="shared" si="0"/>
        <v>0</v>
      </c>
      <c r="E45" s="22" t="e">
        <f t="shared" si="1"/>
        <v>#REF!</v>
      </c>
    </row>
    <row r="46" spans="4:5" x14ac:dyDescent="0.3">
      <c r="D46">
        <f t="shared" si="0"/>
        <v>0</v>
      </c>
      <c r="E46" s="22" t="e">
        <f t="shared" si="1"/>
        <v>#REF!</v>
      </c>
    </row>
    <row r="47" spans="4:5" x14ac:dyDescent="0.3">
      <c r="D47">
        <f t="shared" si="0"/>
        <v>0</v>
      </c>
      <c r="E47" s="22" t="e">
        <f t="shared" si="1"/>
        <v>#REF!</v>
      </c>
    </row>
    <row r="48" spans="4:5" x14ac:dyDescent="0.3">
      <c r="D48">
        <f t="shared" si="0"/>
        <v>0</v>
      </c>
      <c r="E48" s="22" t="e">
        <f t="shared" si="1"/>
        <v>#REF!</v>
      </c>
    </row>
    <row r="49" spans="4:5" x14ac:dyDescent="0.3">
      <c r="D49">
        <f t="shared" si="0"/>
        <v>0</v>
      </c>
      <c r="E49" s="22" t="e">
        <f t="shared" si="1"/>
        <v>#REF!</v>
      </c>
    </row>
    <row r="50" spans="4:5" x14ac:dyDescent="0.3">
      <c r="D50">
        <f t="shared" si="0"/>
        <v>0</v>
      </c>
      <c r="E50" s="22" t="e">
        <f t="shared" si="1"/>
        <v>#REF!</v>
      </c>
    </row>
    <row r="51" spans="4:5" x14ac:dyDescent="0.3">
      <c r="D51">
        <f t="shared" si="0"/>
        <v>0</v>
      </c>
      <c r="E51" s="22" t="e">
        <f t="shared" si="1"/>
        <v>#REF!</v>
      </c>
    </row>
    <row r="52" spans="4:5" x14ac:dyDescent="0.3">
      <c r="D52">
        <f t="shared" si="0"/>
        <v>0</v>
      </c>
      <c r="E52" s="2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4D4F0-7041-4761-B160-BEE64356A374}">
  <dimension ref="A3:B9"/>
  <sheetViews>
    <sheetView workbookViewId="0">
      <selection activeCell="M17" sqref="M17"/>
    </sheetView>
  </sheetViews>
  <sheetFormatPr defaultRowHeight="14.4" x14ac:dyDescent="0.3"/>
  <cols>
    <col min="1" max="1" width="12.44140625" bestFit="1" customWidth="1"/>
    <col min="2" max="2" width="11.21875" bestFit="1" customWidth="1"/>
  </cols>
  <sheetData>
    <row r="3" spans="1:2" x14ac:dyDescent="0.3">
      <c r="A3" s="7" t="s">
        <v>10933</v>
      </c>
      <c r="B3" s="8" t="s">
        <v>10948</v>
      </c>
    </row>
    <row r="4" spans="1:2" x14ac:dyDescent="0.3">
      <c r="A4" s="27" t="s">
        <v>75</v>
      </c>
      <c r="B4" s="10">
        <v>1113.702</v>
      </c>
    </row>
    <row r="5" spans="1:2" x14ac:dyDescent="0.3">
      <c r="A5" s="28" t="s">
        <v>56</v>
      </c>
      <c r="B5" s="12">
        <v>2699.58</v>
      </c>
    </row>
    <row r="6" spans="1:2" x14ac:dyDescent="0.3">
      <c r="A6" s="28" t="s">
        <v>72</v>
      </c>
      <c r="B6" s="12">
        <v>2818.07</v>
      </c>
    </row>
    <row r="7" spans="1:2" x14ac:dyDescent="0.3">
      <c r="A7" s="28" t="s">
        <v>36</v>
      </c>
      <c r="B7" s="12">
        <v>3713.7400000000002</v>
      </c>
    </row>
    <row r="8" spans="1:2" x14ac:dyDescent="0.3">
      <c r="A8" s="28" t="s">
        <v>682</v>
      </c>
      <c r="B8" s="12">
        <v>23459.78</v>
      </c>
    </row>
    <row r="9" spans="1:2" x14ac:dyDescent="0.3">
      <c r="A9" s="29" t="s">
        <v>10934</v>
      </c>
      <c r="B9" s="14">
        <v>33804.871999999996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9BC8F-2AFF-4149-B6D1-D3060C418B13}">
  <dimension ref="G10:T33"/>
  <sheetViews>
    <sheetView showGridLines="0" showRowColHeaders="0" tabSelected="1" zoomScale="80" zoomScaleNormal="80" workbookViewId="0">
      <selection activeCell="U19" sqref="U19"/>
    </sheetView>
  </sheetViews>
  <sheetFormatPr defaultRowHeight="14.4" x14ac:dyDescent="0.3"/>
  <sheetData>
    <row r="10" spans="7:20" ht="16.8" x14ac:dyDescent="0.4">
      <c r="G10" s="47"/>
    </row>
    <row r="15" spans="7:20" x14ac:dyDescent="0.3">
      <c r="T15" t="s">
        <v>10954</v>
      </c>
    </row>
    <row r="33" spans="19:19" x14ac:dyDescent="0.3">
      <c r="S33" s="48"/>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5F8E9-FCFC-405D-807A-0836AA732481}">
  <dimension ref="A3:N18"/>
  <sheetViews>
    <sheetView workbookViewId="0">
      <selection activeCell="N18" sqref="N18"/>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7" t="s">
        <v>10933</v>
      </c>
      <c r="B3" s="8" t="s">
        <v>10948</v>
      </c>
      <c r="D3" s="7" t="s">
        <v>10933</v>
      </c>
      <c r="E3" s="8" t="s">
        <v>10949</v>
      </c>
      <c r="G3" s="7" t="s">
        <v>10933</v>
      </c>
      <c r="H3" s="8" t="s">
        <v>10951</v>
      </c>
      <c r="J3" s="7" t="s">
        <v>10933</v>
      </c>
      <c r="K3" s="8" t="s">
        <v>10952</v>
      </c>
      <c r="M3" s="7" t="s">
        <v>10933</v>
      </c>
      <c r="N3" s="8" t="s">
        <v>10953</v>
      </c>
    </row>
    <row r="4" spans="1:14" x14ac:dyDescent="0.3">
      <c r="A4" s="9" t="s">
        <v>10936</v>
      </c>
      <c r="B4" s="10">
        <v>5319.49</v>
      </c>
      <c r="D4" s="9" t="s">
        <v>10936</v>
      </c>
      <c r="E4" s="10">
        <v>1449.0399999999995</v>
      </c>
      <c r="G4" s="9" t="s">
        <v>10936</v>
      </c>
      <c r="H4" s="10">
        <v>58</v>
      </c>
      <c r="J4" s="9" t="s">
        <v>10936</v>
      </c>
      <c r="K4" s="10">
        <v>14</v>
      </c>
      <c r="M4" s="9" t="s">
        <v>10936</v>
      </c>
      <c r="N4" s="10">
        <v>0.27240205358032432</v>
      </c>
    </row>
    <row r="5" spans="1:14" x14ac:dyDescent="0.3">
      <c r="A5" s="11" t="s">
        <v>10937</v>
      </c>
      <c r="B5" s="12">
        <v>25364.124</v>
      </c>
      <c r="D5" s="11" t="s">
        <v>10937</v>
      </c>
      <c r="E5" s="12">
        <v>-1443.3881000000019</v>
      </c>
      <c r="G5" s="11" t="s">
        <v>10937</v>
      </c>
      <c r="H5" s="12">
        <v>37</v>
      </c>
      <c r="J5" s="11" t="s">
        <v>10937</v>
      </c>
      <c r="K5" s="12">
        <v>10</v>
      </c>
      <c r="M5" s="11" t="s">
        <v>10937</v>
      </c>
      <c r="N5" s="12">
        <v>-5.6906680475146784E-2</v>
      </c>
    </row>
    <row r="6" spans="1:14" x14ac:dyDescent="0.3">
      <c r="A6" s="11" t="s">
        <v>10938</v>
      </c>
      <c r="B6" s="12">
        <v>259.28999999999996</v>
      </c>
      <c r="D6" s="11" t="s">
        <v>10938</v>
      </c>
      <c r="E6" s="12">
        <v>78.236100000000008</v>
      </c>
      <c r="G6" s="11" t="s">
        <v>10938</v>
      </c>
      <c r="H6" s="12">
        <v>12</v>
      </c>
      <c r="J6" s="11" t="s">
        <v>10938</v>
      </c>
      <c r="K6" s="12">
        <v>2</v>
      </c>
      <c r="M6" s="11" t="s">
        <v>10938</v>
      </c>
      <c r="N6" s="12">
        <v>0.30173203748698374</v>
      </c>
    </row>
    <row r="7" spans="1:14" x14ac:dyDescent="0.3">
      <c r="A7" s="11" t="s">
        <v>10939</v>
      </c>
      <c r="B7" s="12">
        <v>405.45600000000002</v>
      </c>
      <c r="D7" s="11" t="s">
        <v>10939</v>
      </c>
      <c r="E7" s="12">
        <v>-329.56239999999991</v>
      </c>
      <c r="G7" s="11" t="s">
        <v>10939</v>
      </c>
      <c r="H7" s="12">
        <v>10</v>
      </c>
      <c r="J7" s="11" t="s">
        <v>10939</v>
      </c>
      <c r="K7" s="12">
        <v>2</v>
      </c>
      <c r="M7" s="11" t="s">
        <v>10939</v>
      </c>
      <c r="N7" s="12">
        <v>-0.81281914683714118</v>
      </c>
    </row>
    <row r="8" spans="1:14" x14ac:dyDescent="0.3">
      <c r="A8" s="11" t="s">
        <v>10940</v>
      </c>
      <c r="B8" s="12">
        <v>457.74399999999991</v>
      </c>
      <c r="D8" s="11" t="s">
        <v>10940</v>
      </c>
      <c r="E8" s="12">
        <v>72.600399999999979</v>
      </c>
      <c r="G8" s="11" t="s">
        <v>10940</v>
      </c>
      <c r="H8" s="12">
        <v>27</v>
      </c>
      <c r="J8" s="11" t="s">
        <v>10940</v>
      </c>
      <c r="K8" s="12">
        <v>6</v>
      </c>
      <c r="M8" s="11" t="s">
        <v>10940</v>
      </c>
      <c r="N8" s="12">
        <v>0.15860480967527699</v>
      </c>
    </row>
    <row r="9" spans="1:14" x14ac:dyDescent="0.3">
      <c r="A9" s="11" t="s">
        <v>10941</v>
      </c>
      <c r="B9" s="12">
        <v>9.64</v>
      </c>
      <c r="D9" s="11" t="s">
        <v>10941</v>
      </c>
      <c r="E9" s="12">
        <v>4.7236000000000002</v>
      </c>
      <c r="G9" s="11" t="s">
        <v>10941</v>
      </c>
      <c r="H9" s="12">
        <v>2</v>
      </c>
      <c r="J9" s="11" t="s">
        <v>10941</v>
      </c>
      <c r="K9" s="12">
        <v>1</v>
      </c>
      <c r="M9" s="11" t="s">
        <v>10941</v>
      </c>
      <c r="N9" s="12">
        <v>0.49</v>
      </c>
    </row>
    <row r="10" spans="1:14" x14ac:dyDescent="0.3">
      <c r="A10" s="11" t="s">
        <v>10942</v>
      </c>
      <c r="B10" s="12">
        <v>490.18799999999993</v>
      </c>
      <c r="D10" s="11" t="s">
        <v>10942</v>
      </c>
      <c r="E10" s="12">
        <v>51.646400000000028</v>
      </c>
      <c r="G10" s="11" t="s">
        <v>10942</v>
      </c>
      <c r="H10" s="12">
        <v>26</v>
      </c>
      <c r="J10" s="11" t="s">
        <v>10942</v>
      </c>
      <c r="K10" s="12">
        <v>9</v>
      </c>
      <c r="M10" s="11" t="s">
        <v>10942</v>
      </c>
      <c r="N10" s="12">
        <v>0.10536039233926582</v>
      </c>
    </row>
    <row r="11" spans="1:14" x14ac:dyDescent="0.3">
      <c r="A11" s="11" t="s">
        <v>10943</v>
      </c>
      <c r="B11" s="12">
        <v>1641.77</v>
      </c>
      <c r="D11" s="11" t="s">
        <v>10943</v>
      </c>
      <c r="E11" s="12">
        <v>485.39620000000002</v>
      </c>
      <c r="G11" s="11" t="s">
        <v>10943</v>
      </c>
      <c r="H11" s="12">
        <v>29</v>
      </c>
      <c r="J11" s="11" t="s">
        <v>10943</v>
      </c>
      <c r="K11" s="12">
        <v>6</v>
      </c>
      <c r="M11" s="11" t="s">
        <v>10943</v>
      </c>
      <c r="N11" s="12">
        <v>0.29565420247659541</v>
      </c>
    </row>
    <row r="12" spans="1:14" x14ac:dyDescent="0.3">
      <c r="A12" s="11" t="s">
        <v>10944</v>
      </c>
      <c r="B12" s="12">
        <v>2902.61</v>
      </c>
      <c r="D12" s="11" t="s">
        <v>10944</v>
      </c>
      <c r="E12" s="12">
        <v>608.60129999999992</v>
      </c>
      <c r="G12" s="11" t="s">
        <v>10944</v>
      </c>
      <c r="H12" s="12">
        <v>16</v>
      </c>
      <c r="J12" s="11" t="s">
        <v>10944</v>
      </c>
      <c r="K12" s="12">
        <v>5</v>
      </c>
      <c r="M12" s="11" t="s">
        <v>10944</v>
      </c>
      <c r="N12" s="12">
        <v>0.20967381081164879</v>
      </c>
    </row>
    <row r="13" spans="1:14" x14ac:dyDescent="0.3">
      <c r="A13" s="13" t="s">
        <v>10934</v>
      </c>
      <c r="B13" s="14">
        <v>36850.311999999998</v>
      </c>
      <c r="D13" s="13" t="s">
        <v>10934</v>
      </c>
      <c r="E13" s="14">
        <v>977.29349999999761</v>
      </c>
      <c r="G13" s="13" t="s">
        <v>10934</v>
      </c>
      <c r="H13" s="14">
        <v>217</v>
      </c>
      <c r="J13" s="13" t="s">
        <v>10934</v>
      </c>
      <c r="K13" s="14">
        <v>55</v>
      </c>
      <c r="M13" s="13" t="s">
        <v>10934</v>
      </c>
      <c r="N13" s="14">
        <v>2.6520630273089631E-2</v>
      </c>
    </row>
    <row r="18" spans="2:14" x14ac:dyDescent="0.3">
      <c r="B18" s="35">
        <f>GETPIVOTDATA("Sales",$A$3)</f>
        <v>36850.311999999998</v>
      </c>
      <c r="E18" s="35">
        <f>GETPIVOTDATA("Profit",$D$3)</f>
        <v>977.29349999999761</v>
      </c>
      <c r="H18" s="36">
        <f>GETPIVOTDATA("Quantity",$G$3)</f>
        <v>217</v>
      </c>
      <c r="K18" s="36">
        <f>GETPIVOTDATA("Order ID",$J$3)</f>
        <v>55</v>
      </c>
      <c r="N18" s="37">
        <f>GETPIVOTDATA("Profit Margin",$M$3)</f>
        <v>2.6520630273089631E-2</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C23E1-2435-4C4F-9239-593677DF8A00}">
  <dimension ref="A3:P8"/>
  <sheetViews>
    <sheetView workbookViewId="0">
      <selection activeCell="H8" sqref="H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s>
  <sheetData>
    <row r="3" spans="1:16" x14ac:dyDescent="0.3">
      <c r="A3" s="7" t="s">
        <v>10933</v>
      </c>
      <c r="B3" s="6" t="s">
        <v>10948</v>
      </c>
      <c r="C3" s="38" t="s">
        <v>10949</v>
      </c>
      <c r="D3" s="38" t="s">
        <v>10951</v>
      </c>
      <c r="E3" s="38" t="s">
        <v>10952</v>
      </c>
      <c r="F3" s="15" t="s">
        <v>10953</v>
      </c>
    </row>
    <row r="4" spans="1:16" x14ac:dyDescent="0.3">
      <c r="A4" s="27" t="s">
        <v>10935</v>
      </c>
      <c r="B4" s="16">
        <v>36850.311999999998</v>
      </c>
      <c r="C4" s="39">
        <v>977.29349999999749</v>
      </c>
      <c r="D4" s="39">
        <v>217</v>
      </c>
      <c r="E4" s="39">
        <v>55</v>
      </c>
      <c r="F4" s="17">
        <v>2.6520630273089617E-2</v>
      </c>
    </row>
    <row r="5" spans="1:16" x14ac:dyDescent="0.3">
      <c r="A5" s="28" t="s">
        <v>10945</v>
      </c>
      <c r="B5" s="18">
        <v>4046.424</v>
      </c>
      <c r="C5" s="40">
        <v>698.02269999999976</v>
      </c>
      <c r="D5" s="40">
        <v>122</v>
      </c>
      <c r="E5" s="40">
        <v>33</v>
      </c>
      <c r="F5" s="19">
        <v>0.17250359823883996</v>
      </c>
    </row>
    <row r="6" spans="1:16" x14ac:dyDescent="0.3">
      <c r="A6" s="28" t="s">
        <v>10946</v>
      </c>
      <c r="B6" s="18">
        <v>13811.126999999999</v>
      </c>
      <c r="C6" s="40">
        <v>2930.5084999999995</v>
      </c>
      <c r="D6" s="40">
        <v>316</v>
      </c>
      <c r="E6" s="40">
        <v>84</v>
      </c>
      <c r="F6" s="19">
        <v>0.21218460303782594</v>
      </c>
    </row>
    <row r="7" spans="1:16" x14ac:dyDescent="0.3">
      <c r="A7" s="41" t="s">
        <v>10947</v>
      </c>
      <c r="B7" s="42">
        <v>19547.138499999994</v>
      </c>
      <c r="C7" s="43">
        <v>14.809599999999556</v>
      </c>
      <c r="D7" s="43">
        <v>360</v>
      </c>
      <c r="E7" s="43">
        <v>100</v>
      </c>
      <c r="F7" s="44">
        <v>7.5763519043974448E-4</v>
      </c>
    </row>
    <row r="8" spans="1:16" x14ac:dyDescent="0.3">
      <c r="H8" s="46">
        <f>(GETPIVOTDATA("Sum of Sales",$A$3,"Years",2014)/GETPIVOTDATA("Sum of Sales",$A$3,"Years",2013))-1</f>
        <v>0.41531813442885546</v>
      </c>
      <c r="I8" s="46">
        <f>GETPIVOTDATA("Sum of Profit",$A$3,"Years",2014)/GETPIVOTDATA("Sum of Profit",$A$3,"Years",2013)-1</f>
        <v>-0.99494640605888041</v>
      </c>
      <c r="J8" s="46">
        <f>GETPIVOTDATA("Sum of Quantity",$A$3,"Years",2014)/GETPIVOTDATA("Sum of Quantity",$A$3,"Years",2013)-1</f>
        <v>0.139240506329114</v>
      </c>
      <c r="K8" s="46">
        <f>GETPIVOTDATA("Count of Order ID",$A$3,"Years",2014)/GETPIVOTDATA("Count of Order ID",$A$3,"Years",2013)-1</f>
        <v>0.19047619047619047</v>
      </c>
      <c r="L8" s="46">
        <f>GETPIVOTDATA("Sum of Profit Margin",$A$3,"Years",2014)/GETPIVOTDATA("Sum of Profit Margin",$A$3,"Years",2013)-1</f>
        <v>-0.99642935830596213</v>
      </c>
      <c r="M8" s="45"/>
      <c r="N8" s="45"/>
      <c r="O8" s="45"/>
      <c r="P8" s="4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sqref="A1: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W14" sqref="W1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Comboo chart</vt:lpstr>
      <vt:lpstr>waterfallchart</vt:lpstr>
      <vt:lpstr>pie chart</vt:lpstr>
      <vt:lpstr>map chart</vt:lpstr>
      <vt:lpstr>top 5</vt:lpstr>
      <vt:lpstr>Sheet9</vt:lpstr>
      <vt:lpstr>kpi</vt:lpstr>
      <vt:lpstr>kpi yoy</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Ankit Rajak</cp:lastModifiedBy>
  <dcterms:created xsi:type="dcterms:W3CDTF">2015-06-05T18:17:20Z</dcterms:created>
  <dcterms:modified xsi:type="dcterms:W3CDTF">2025-02-22T01:47:42Z</dcterms:modified>
</cp:coreProperties>
</file>