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miscellaneous/protocols/"/>
    </mc:Choice>
  </mc:AlternateContent>
  <xr:revisionPtr revIDLastSave="0" documentId="13_ncr:1_{62BEE80E-E894-734F-AA72-EBEDD5268ACA}" xr6:coauthVersionLast="45" xr6:coauthVersionMax="45" xr10:uidLastSave="{00000000-0000-0000-0000-000000000000}"/>
  <bookViews>
    <workbookView xWindow="2920" yWindow="880" windowWidth="23040" windowHeight="14700" xr2:uid="{00000000-000D-0000-FFFF-FFFF00000000}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4" l="1"/>
  <c r="D7" i="4"/>
  <c r="C7" i="4"/>
  <c r="E9" i="4" l="1"/>
  <c r="F404" i="2" l="1"/>
  <c r="G404" i="2"/>
  <c r="H404" i="2"/>
  <c r="I404" i="2"/>
  <c r="J404" i="2"/>
  <c r="K404" i="2"/>
  <c r="L404" i="2"/>
  <c r="M404" i="2"/>
  <c r="N404" i="2"/>
  <c r="O404" i="2"/>
  <c r="D404" i="2"/>
  <c r="C404" i="2"/>
  <c r="B404" i="2"/>
  <c r="F403" i="2"/>
  <c r="G403" i="2"/>
  <c r="H403" i="2"/>
  <c r="I403" i="2"/>
  <c r="J403" i="2"/>
  <c r="K403" i="2"/>
  <c r="L403" i="2"/>
  <c r="M403" i="2"/>
  <c r="N403" i="2"/>
  <c r="O403" i="2"/>
  <c r="D403" i="2"/>
  <c r="C403" i="2"/>
  <c r="B403" i="2"/>
  <c r="F402" i="2"/>
  <c r="G402" i="2"/>
  <c r="H402" i="2"/>
  <c r="I402" i="2"/>
  <c r="J402" i="2"/>
  <c r="K402" i="2"/>
  <c r="L402" i="2"/>
  <c r="M402" i="2"/>
  <c r="N402" i="2"/>
  <c r="O402" i="2"/>
  <c r="D402" i="2"/>
  <c r="C402" i="2"/>
  <c r="B402" i="2"/>
  <c r="F401" i="2"/>
  <c r="G401" i="2"/>
  <c r="H401" i="2"/>
  <c r="I401" i="2"/>
  <c r="J401" i="2"/>
  <c r="K401" i="2"/>
  <c r="L401" i="2"/>
  <c r="M401" i="2"/>
  <c r="N401" i="2"/>
  <c r="O401" i="2"/>
  <c r="D401" i="2"/>
  <c r="C401" i="2"/>
  <c r="B401" i="2"/>
  <c r="F400" i="2"/>
  <c r="G400" i="2"/>
  <c r="H400" i="2"/>
  <c r="I400" i="2"/>
  <c r="J400" i="2"/>
  <c r="K400" i="2"/>
  <c r="L400" i="2"/>
  <c r="M400" i="2"/>
  <c r="N400" i="2"/>
  <c r="O400" i="2"/>
  <c r="D400" i="2"/>
  <c r="C400" i="2"/>
  <c r="B400" i="2"/>
  <c r="F399" i="2"/>
  <c r="G399" i="2"/>
  <c r="H399" i="2"/>
  <c r="I399" i="2"/>
  <c r="J399" i="2"/>
  <c r="K399" i="2"/>
  <c r="L399" i="2"/>
  <c r="M399" i="2"/>
  <c r="N399" i="2"/>
  <c r="O399" i="2"/>
  <c r="D399" i="2"/>
  <c r="C399" i="2"/>
  <c r="B399" i="2"/>
  <c r="F398" i="2"/>
  <c r="G398" i="2"/>
  <c r="H398" i="2"/>
  <c r="I398" i="2"/>
  <c r="J398" i="2"/>
  <c r="K398" i="2"/>
  <c r="L398" i="2"/>
  <c r="M398" i="2"/>
  <c r="N398" i="2"/>
  <c r="O398" i="2"/>
  <c r="D398" i="2"/>
  <c r="C398" i="2"/>
  <c r="B398" i="2"/>
  <c r="F397" i="2"/>
  <c r="G397" i="2"/>
  <c r="H397" i="2"/>
  <c r="I397" i="2"/>
  <c r="J397" i="2"/>
  <c r="K397" i="2"/>
  <c r="L397" i="2"/>
  <c r="M397" i="2"/>
  <c r="N397" i="2"/>
  <c r="O397" i="2"/>
  <c r="D397" i="2"/>
  <c r="C397" i="2"/>
  <c r="B397" i="2"/>
  <c r="F396" i="2"/>
  <c r="G396" i="2"/>
  <c r="H396" i="2"/>
  <c r="I396" i="2"/>
  <c r="J396" i="2"/>
  <c r="K396" i="2"/>
  <c r="L396" i="2"/>
  <c r="M396" i="2"/>
  <c r="N396" i="2"/>
  <c r="O396" i="2"/>
  <c r="D396" i="2"/>
  <c r="C396" i="2"/>
  <c r="B396" i="2"/>
  <c r="F395" i="2"/>
  <c r="G395" i="2"/>
  <c r="H395" i="2"/>
  <c r="I395" i="2"/>
  <c r="J395" i="2"/>
  <c r="K395" i="2"/>
  <c r="L395" i="2"/>
  <c r="M395" i="2"/>
  <c r="N395" i="2"/>
  <c r="O395" i="2"/>
  <c r="D395" i="2"/>
  <c r="C395" i="2"/>
  <c r="B395" i="2"/>
  <c r="F394" i="2"/>
  <c r="G394" i="2"/>
  <c r="H394" i="2"/>
  <c r="I394" i="2"/>
  <c r="J394" i="2"/>
  <c r="K394" i="2"/>
  <c r="L394" i="2"/>
  <c r="M394" i="2"/>
  <c r="N394" i="2"/>
  <c r="O394" i="2"/>
  <c r="D394" i="2"/>
  <c r="C394" i="2"/>
  <c r="B394" i="2"/>
  <c r="F393" i="2"/>
  <c r="G393" i="2"/>
  <c r="H393" i="2"/>
  <c r="I393" i="2"/>
  <c r="J393" i="2"/>
  <c r="K393" i="2"/>
  <c r="L393" i="2"/>
  <c r="M393" i="2"/>
  <c r="N393" i="2"/>
  <c r="O393" i="2"/>
  <c r="D393" i="2"/>
  <c r="C393" i="2"/>
  <c r="B393" i="2"/>
  <c r="F392" i="2"/>
  <c r="G392" i="2"/>
  <c r="H392" i="2"/>
  <c r="I392" i="2"/>
  <c r="J392" i="2"/>
  <c r="K392" i="2"/>
  <c r="L392" i="2"/>
  <c r="M392" i="2"/>
  <c r="N392" i="2"/>
  <c r="O392" i="2"/>
  <c r="D392" i="2"/>
  <c r="C392" i="2"/>
  <c r="B392" i="2"/>
  <c r="F391" i="2"/>
  <c r="G391" i="2"/>
  <c r="H391" i="2"/>
  <c r="I391" i="2"/>
  <c r="J391" i="2"/>
  <c r="K391" i="2"/>
  <c r="L391" i="2"/>
  <c r="M391" i="2"/>
  <c r="N391" i="2"/>
  <c r="O391" i="2"/>
  <c r="D391" i="2"/>
  <c r="C391" i="2"/>
  <c r="B391" i="2"/>
  <c r="F390" i="2"/>
  <c r="G390" i="2"/>
  <c r="H390" i="2"/>
  <c r="I390" i="2"/>
  <c r="J390" i="2"/>
  <c r="K390" i="2"/>
  <c r="L390" i="2"/>
  <c r="M390" i="2"/>
  <c r="N390" i="2"/>
  <c r="O390" i="2"/>
  <c r="D390" i="2"/>
  <c r="C390" i="2"/>
  <c r="B390" i="2"/>
  <c r="F389" i="2"/>
  <c r="G389" i="2"/>
  <c r="H389" i="2"/>
  <c r="I389" i="2"/>
  <c r="J389" i="2"/>
  <c r="K389" i="2"/>
  <c r="L389" i="2"/>
  <c r="M389" i="2"/>
  <c r="N389" i="2"/>
  <c r="O389" i="2"/>
  <c r="D389" i="2"/>
  <c r="C389" i="2"/>
  <c r="B389" i="2"/>
  <c r="F388" i="2"/>
  <c r="G388" i="2"/>
  <c r="H388" i="2"/>
  <c r="I388" i="2"/>
  <c r="J388" i="2"/>
  <c r="K388" i="2"/>
  <c r="L388" i="2"/>
  <c r="M388" i="2"/>
  <c r="N388" i="2"/>
  <c r="O388" i="2"/>
  <c r="D388" i="2"/>
  <c r="C388" i="2"/>
  <c r="B388" i="2"/>
  <c r="F387" i="2"/>
  <c r="G387" i="2"/>
  <c r="H387" i="2"/>
  <c r="I387" i="2"/>
  <c r="J387" i="2"/>
  <c r="K387" i="2"/>
  <c r="L387" i="2"/>
  <c r="M387" i="2"/>
  <c r="N387" i="2"/>
  <c r="O387" i="2"/>
  <c r="D387" i="2"/>
  <c r="C387" i="2"/>
  <c r="B387" i="2"/>
  <c r="F386" i="2"/>
  <c r="G386" i="2"/>
  <c r="H386" i="2"/>
  <c r="I386" i="2"/>
  <c r="J386" i="2"/>
  <c r="K386" i="2"/>
  <c r="L386" i="2"/>
  <c r="M386" i="2"/>
  <c r="N386" i="2"/>
  <c r="O386" i="2"/>
  <c r="D386" i="2"/>
  <c r="C386" i="2"/>
  <c r="B386" i="2"/>
  <c r="F385" i="2"/>
  <c r="G385" i="2"/>
  <c r="H385" i="2"/>
  <c r="I385" i="2"/>
  <c r="J385" i="2"/>
  <c r="K385" i="2"/>
  <c r="L385" i="2"/>
  <c r="M385" i="2"/>
  <c r="N385" i="2"/>
  <c r="O385" i="2"/>
  <c r="D385" i="2"/>
  <c r="C385" i="2"/>
  <c r="B385" i="2"/>
  <c r="F384" i="2"/>
  <c r="G384" i="2"/>
  <c r="H384" i="2"/>
  <c r="I384" i="2"/>
  <c r="J384" i="2"/>
  <c r="K384" i="2"/>
  <c r="L384" i="2"/>
  <c r="M384" i="2"/>
  <c r="N384" i="2"/>
  <c r="O384" i="2"/>
  <c r="D384" i="2"/>
  <c r="C384" i="2"/>
  <c r="B384" i="2"/>
  <c r="F383" i="2"/>
  <c r="G383" i="2"/>
  <c r="H383" i="2"/>
  <c r="I383" i="2"/>
  <c r="J383" i="2"/>
  <c r="K383" i="2"/>
  <c r="L383" i="2"/>
  <c r="M383" i="2"/>
  <c r="N383" i="2"/>
  <c r="O383" i="2"/>
  <c r="D383" i="2"/>
  <c r="C383" i="2"/>
  <c r="B383" i="2"/>
  <c r="F382" i="2"/>
  <c r="G382" i="2"/>
  <c r="H382" i="2"/>
  <c r="I382" i="2"/>
  <c r="J382" i="2"/>
  <c r="K382" i="2"/>
  <c r="L382" i="2"/>
  <c r="M382" i="2"/>
  <c r="N382" i="2"/>
  <c r="O382" i="2"/>
  <c r="D382" i="2"/>
  <c r="C382" i="2"/>
  <c r="B382" i="2"/>
  <c r="F381" i="2"/>
  <c r="G381" i="2"/>
  <c r="H381" i="2"/>
  <c r="I381" i="2"/>
  <c r="J381" i="2"/>
  <c r="K381" i="2"/>
  <c r="L381" i="2"/>
  <c r="M381" i="2"/>
  <c r="N381" i="2"/>
  <c r="O381" i="2"/>
  <c r="D381" i="2"/>
  <c r="C381" i="2"/>
  <c r="B381" i="2"/>
  <c r="F380" i="2"/>
  <c r="G380" i="2"/>
  <c r="H380" i="2"/>
  <c r="I380" i="2"/>
  <c r="J380" i="2"/>
  <c r="K380" i="2"/>
  <c r="L380" i="2"/>
  <c r="M380" i="2"/>
  <c r="N380" i="2"/>
  <c r="O380" i="2"/>
  <c r="D380" i="2"/>
  <c r="C380" i="2"/>
  <c r="B380" i="2"/>
  <c r="F379" i="2"/>
  <c r="G379" i="2"/>
  <c r="H379" i="2"/>
  <c r="I379" i="2"/>
  <c r="J379" i="2"/>
  <c r="K379" i="2"/>
  <c r="L379" i="2"/>
  <c r="M379" i="2"/>
  <c r="N379" i="2"/>
  <c r="O379" i="2"/>
  <c r="D379" i="2"/>
  <c r="C379" i="2"/>
  <c r="B379" i="2"/>
  <c r="F378" i="2"/>
  <c r="G378" i="2"/>
  <c r="H378" i="2"/>
  <c r="I378" i="2"/>
  <c r="J378" i="2"/>
  <c r="K378" i="2"/>
  <c r="L378" i="2"/>
  <c r="M378" i="2"/>
  <c r="N378" i="2"/>
  <c r="O378" i="2"/>
  <c r="D378" i="2"/>
  <c r="C378" i="2"/>
  <c r="B378" i="2"/>
  <c r="F377" i="2"/>
  <c r="G377" i="2"/>
  <c r="H377" i="2"/>
  <c r="I377" i="2"/>
  <c r="J377" i="2"/>
  <c r="K377" i="2"/>
  <c r="L377" i="2"/>
  <c r="M377" i="2"/>
  <c r="N377" i="2"/>
  <c r="O377" i="2"/>
  <c r="D377" i="2"/>
  <c r="C377" i="2"/>
  <c r="B377" i="2"/>
  <c r="F376" i="2"/>
  <c r="G376" i="2"/>
  <c r="H376" i="2"/>
  <c r="I376" i="2"/>
  <c r="J376" i="2"/>
  <c r="K376" i="2"/>
  <c r="L376" i="2"/>
  <c r="M376" i="2"/>
  <c r="N376" i="2"/>
  <c r="O376" i="2"/>
  <c r="D376" i="2"/>
  <c r="C376" i="2"/>
  <c r="B376" i="2"/>
  <c r="F375" i="2"/>
  <c r="G375" i="2"/>
  <c r="H375" i="2"/>
  <c r="I375" i="2"/>
  <c r="J375" i="2"/>
  <c r="K375" i="2"/>
  <c r="L375" i="2"/>
  <c r="M375" i="2"/>
  <c r="N375" i="2"/>
  <c r="O375" i="2"/>
  <c r="D375" i="2"/>
  <c r="C375" i="2"/>
  <c r="B375" i="2"/>
  <c r="F374" i="2"/>
  <c r="G374" i="2"/>
  <c r="H374" i="2"/>
  <c r="I374" i="2"/>
  <c r="J374" i="2"/>
  <c r="K374" i="2"/>
  <c r="L374" i="2"/>
  <c r="M374" i="2"/>
  <c r="N374" i="2"/>
  <c r="O374" i="2"/>
  <c r="D374" i="2"/>
  <c r="C374" i="2"/>
  <c r="B374" i="2"/>
  <c r="F373" i="2"/>
  <c r="G373" i="2"/>
  <c r="H373" i="2"/>
  <c r="I373" i="2"/>
  <c r="J373" i="2"/>
  <c r="K373" i="2"/>
  <c r="L373" i="2"/>
  <c r="M373" i="2"/>
  <c r="N373" i="2"/>
  <c r="O373" i="2"/>
  <c r="D373" i="2"/>
  <c r="C373" i="2"/>
  <c r="B373" i="2"/>
  <c r="F372" i="2"/>
  <c r="G372" i="2"/>
  <c r="H372" i="2"/>
  <c r="I372" i="2"/>
  <c r="J372" i="2"/>
  <c r="K372" i="2"/>
  <c r="L372" i="2"/>
  <c r="M372" i="2"/>
  <c r="N372" i="2"/>
  <c r="O372" i="2"/>
  <c r="D372" i="2"/>
  <c r="C372" i="2"/>
  <c r="B372" i="2"/>
  <c r="F371" i="2"/>
  <c r="G371" i="2"/>
  <c r="H371" i="2"/>
  <c r="I371" i="2"/>
  <c r="J371" i="2"/>
  <c r="K371" i="2"/>
  <c r="L371" i="2"/>
  <c r="M371" i="2"/>
  <c r="N371" i="2"/>
  <c r="O371" i="2"/>
  <c r="D371" i="2"/>
  <c r="C371" i="2"/>
  <c r="B371" i="2"/>
  <c r="F370" i="2"/>
  <c r="G370" i="2"/>
  <c r="H370" i="2"/>
  <c r="I370" i="2"/>
  <c r="J370" i="2"/>
  <c r="K370" i="2"/>
  <c r="L370" i="2"/>
  <c r="M370" i="2"/>
  <c r="N370" i="2"/>
  <c r="O370" i="2"/>
  <c r="D370" i="2"/>
  <c r="C370" i="2"/>
  <c r="B370" i="2"/>
  <c r="F369" i="2"/>
  <c r="G369" i="2"/>
  <c r="H369" i="2"/>
  <c r="I369" i="2"/>
  <c r="J369" i="2"/>
  <c r="K369" i="2"/>
  <c r="L369" i="2"/>
  <c r="M369" i="2"/>
  <c r="N369" i="2"/>
  <c r="O369" i="2"/>
  <c r="D369" i="2"/>
  <c r="C369" i="2"/>
  <c r="B369" i="2"/>
  <c r="F368" i="2"/>
  <c r="G368" i="2"/>
  <c r="H368" i="2"/>
  <c r="I368" i="2"/>
  <c r="J368" i="2"/>
  <c r="K368" i="2"/>
  <c r="L368" i="2"/>
  <c r="M368" i="2"/>
  <c r="N368" i="2"/>
  <c r="O368" i="2"/>
  <c r="D368" i="2"/>
  <c r="C368" i="2"/>
  <c r="B368" i="2"/>
  <c r="F367" i="2"/>
  <c r="G367" i="2"/>
  <c r="H367" i="2"/>
  <c r="I367" i="2"/>
  <c r="J367" i="2"/>
  <c r="K367" i="2"/>
  <c r="L367" i="2"/>
  <c r="M367" i="2"/>
  <c r="N367" i="2"/>
  <c r="O367" i="2"/>
  <c r="D367" i="2"/>
  <c r="C367" i="2"/>
  <c r="B367" i="2"/>
  <c r="F366" i="2"/>
  <c r="G366" i="2"/>
  <c r="H366" i="2"/>
  <c r="I366" i="2"/>
  <c r="J366" i="2"/>
  <c r="K366" i="2"/>
  <c r="L366" i="2"/>
  <c r="M366" i="2"/>
  <c r="N366" i="2"/>
  <c r="O366" i="2"/>
  <c r="D366" i="2"/>
  <c r="C366" i="2"/>
  <c r="B366" i="2"/>
  <c r="F365" i="2"/>
  <c r="G365" i="2"/>
  <c r="H365" i="2"/>
  <c r="I365" i="2"/>
  <c r="J365" i="2"/>
  <c r="K365" i="2"/>
  <c r="L365" i="2"/>
  <c r="M365" i="2"/>
  <c r="N365" i="2"/>
  <c r="O365" i="2"/>
  <c r="D365" i="2"/>
  <c r="C365" i="2"/>
  <c r="B365" i="2"/>
  <c r="F364" i="2"/>
  <c r="G364" i="2"/>
  <c r="H364" i="2"/>
  <c r="I364" i="2"/>
  <c r="J364" i="2"/>
  <c r="K364" i="2"/>
  <c r="L364" i="2"/>
  <c r="M364" i="2"/>
  <c r="N364" i="2"/>
  <c r="O364" i="2"/>
  <c r="D364" i="2"/>
  <c r="C364" i="2"/>
  <c r="B364" i="2"/>
  <c r="F363" i="2"/>
  <c r="G363" i="2"/>
  <c r="H363" i="2"/>
  <c r="I363" i="2"/>
  <c r="J363" i="2"/>
  <c r="K363" i="2"/>
  <c r="L363" i="2"/>
  <c r="M363" i="2"/>
  <c r="N363" i="2"/>
  <c r="O363" i="2"/>
  <c r="D363" i="2"/>
  <c r="C363" i="2"/>
  <c r="B363" i="2"/>
  <c r="F362" i="2"/>
  <c r="G362" i="2"/>
  <c r="H362" i="2"/>
  <c r="I362" i="2"/>
  <c r="J362" i="2"/>
  <c r="K362" i="2"/>
  <c r="L362" i="2"/>
  <c r="M362" i="2"/>
  <c r="N362" i="2"/>
  <c r="O362" i="2"/>
  <c r="D362" i="2"/>
  <c r="C362" i="2"/>
  <c r="B362" i="2"/>
  <c r="F361" i="2"/>
  <c r="G361" i="2"/>
  <c r="H361" i="2"/>
  <c r="I361" i="2"/>
  <c r="J361" i="2"/>
  <c r="K361" i="2"/>
  <c r="L361" i="2"/>
  <c r="M361" i="2"/>
  <c r="N361" i="2"/>
  <c r="O361" i="2"/>
  <c r="D361" i="2"/>
  <c r="C361" i="2"/>
  <c r="B361" i="2"/>
  <c r="F360" i="2"/>
  <c r="G360" i="2"/>
  <c r="H360" i="2"/>
  <c r="I360" i="2"/>
  <c r="J360" i="2"/>
  <c r="K360" i="2"/>
  <c r="L360" i="2"/>
  <c r="M360" i="2"/>
  <c r="N360" i="2"/>
  <c r="O360" i="2"/>
  <c r="D360" i="2"/>
  <c r="C360" i="2"/>
  <c r="B360" i="2"/>
  <c r="F359" i="2"/>
  <c r="G359" i="2"/>
  <c r="H359" i="2"/>
  <c r="I359" i="2"/>
  <c r="J359" i="2"/>
  <c r="K359" i="2"/>
  <c r="L359" i="2"/>
  <c r="M359" i="2"/>
  <c r="N359" i="2"/>
  <c r="O359" i="2"/>
  <c r="D359" i="2"/>
  <c r="C359" i="2"/>
  <c r="B359" i="2"/>
  <c r="F358" i="2"/>
  <c r="G358" i="2"/>
  <c r="H358" i="2"/>
  <c r="I358" i="2"/>
  <c r="J358" i="2"/>
  <c r="K358" i="2"/>
  <c r="L358" i="2"/>
  <c r="M358" i="2"/>
  <c r="N358" i="2"/>
  <c r="O358" i="2"/>
  <c r="D358" i="2"/>
  <c r="C358" i="2"/>
  <c r="B358" i="2"/>
  <c r="F357" i="2"/>
  <c r="G357" i="2"/>
  <c r="H357" i="2"/>
  <c r="I357" i="2"/>
  <c r="J357" i="2"/>
  <c r="K357" i="2"/>
  <c r="L357" i="2"/>
  <c r="M357" i="2"/>
  <c r="N357" i="2"/>
  <c r="O357" i="2"/>
  <c r="D357" i="2"/>
  <c r="C357" i="2"/>
  <c r="B357" i="2"/>
  <c r="F356" i="2"/>
  <c r="G356" i="2"/>
  <c r="H356" i="2"/>
  <c r="I356" i="2"/>
  <c r="J356" i="2"/>
  <c r="K356" i="2"/>
  <c r="L356" i="2"/>
  <c r="M356" i="2"/>
  <c r="N356" i="2"/>
  <c r="O356" i="2"/>
  <c r="D356" i="2"/>
  <c r="C356" i="2"/>
  <c r="B356" i="2"/>
  <c r="F355" i="2"/>
  <c r="G355" i="2"/>
  <c r="H355" i="2"/>
  <c r="I355" i="2"/>
  <c r="J355" i="2"/>
  <c r="K355" i="2"/>
  <c r="L355" i="2"/>
  <c r="M355" i="2"/>
  <c r="N355" i="2"/>
  <c r="O355" i="2"/>
  <c r="D355" i="2"/>
  <c r="C355" i="2"/>
  <c r="B355" i="2"/>
  <c r="F354" i="2"/>
  <c r="G354" i="2"/>
  <c r="H354" i="2"/>
  <c r="I354" i="2"/>
  <c r="J354" i="2"/>
  <c r="K354" i="2"/>
  <c r="L354" i="2"/>
  <c r="M354" i="2"/>
  <c r="N354" i="2"/>
  <c r="O354" i="2"/>
  <c r="D354" i="2"/>
  <c r="C354" i="2"/>
  <c r="B354" i="2"/>
  <c r="F353" i="2"/>
  <c r="G353" i="2"/>
  <c r="H353" i="2"/>
  <c r="I353" i="2"/>
  <c r="J353" i="2"/>
  <c r="K353" i="2"/>
  <c r="L353" i="2"/>
  <c r="M353" i="2"/>
  <c r="N353" i="2"/>
  <c r="O353" i="2"/>
  <c r="D353" i="2"/>
  <c r="C353" i="2"/>
  <c r="B353" i="2"/>
  <c r="F352" i="2"/>
  <c r="G352" i="2"/>
  <c r="H352" i="2"/>
  <c r="I352" i="2"/>
  <c r="J352" i="2"/>
  <c r="K352" i="2"/>
  <c r="L352" i="2"/>
  <c r="M352" i="2"/>
  <c r="N352" i="2"/>
  <c r="O352" i="2"/>
  <c r="D352" i="2"/>
  <c r="C352" i="2"/>
  <c r="B352" i="2"/>
  <c r="F351" i="2"/>
  <c r="G351" i="2"/>
  <c r="H351" i="2"/>
  <c r="I351" i="2"/>
  <c r="J351" i="2"/>
  <c r="K351" i="2"/>
  <c r="L351" i="2"/>
  <c r="M351" i="2"/>
  <c r="N351" i="2"/>
  <c r="O351" i="2"/>
  <c r="D351" i="2"/>
  <c r="C351" i="2"/>
  <c r="B351" i="2"/>
  <c r="F350" i="2"/>
  <c r="G350" i="2"/>
  <c r="H350" i="2"/>
  <c r="I350" i="2"/>
  <c r="J350" i="2"/>
  <c r="K350" i="2"/>
  <c r="L350" i="2"/>
  <c r="M350" i="2"/>
  <c r="N350" i="2"/>
  <c r="O350" i="2"/>
  <c r="D350" i="2"/>
  <c r="C350" i="2"/>
  <c r="B350" i="2"/>
  <c r="F349" i="2"/>
  <c r="G349" i="2"/>
  <c r="H349" i="2"/>
  <c r="I349" i="2"/>
  <c r="J349" i="2"/>
  <c r="K349" i="2"/>
  <c r="L349" i="2"/>
  <c r="M349" i="2"/>
  <c r="N349" i="2"/>
  <c r="O349" i="2"/>
  <c r="D349" i="2"/>
  <c r="C349" i="2"/>
  <c r="B349" i="2"/>
  <c r="F348" i="2"/>
  <c r="G348" i="2"/>
  <c r="H348" i="2"/>
  <c r="I348" i="2"/>
  <c r="J348" i="2"/>
  <c r="K348" i="2"/>
  <c r="L348" i="2"/>
  <c r="M348" i="2"/>
  <c r="N348" i="2"/>
  <c r="O348" i="2"/>
  <c r="D348" i="2"/>
  <c r="C348" i="2"/>
  <c r="B348" i="2"/>
  <c r="F347" i="2"/>
  <c r="G347" i="2"/>
  <c r="H347" i="2"/>
  <c r="I347" i="2"/>
  <c r="J347" i="2"/>
  <c r="K347" i="2"/>
  <c r="L347" i="2"/>
  <c r="M347" i="2"/>
  <c r="N347" i="2"/>
  <c r="O347" i="2"/>
  <c r="D347" i="2"/>
  <c r="C347" i="2"/>
  <c r="B347" i="2"/>
  <c r="F346" i="2"/>
  <c r="G346" i="2"/>
  <c r="H346" i="2"/>
  <c r="I346" i="2"/>
  <c r="J346" i="2"/>
  <c r="K346" i="2"/>
  <c r="L346" i="2"/>
  <c r="M346" i="2"/>
  <c r="N346" i="2"/>
  <c r="O346" i="2"/>
  <c r="D346" i="2"/>
  <c r="C346" i="2"/>
  <c r="B346" i="2"/>
  <c r="F345" i="2"/>
  <c r="G345" i="2"/>
  <c r="H345" i="2"/>
  <c r="I345" i="2"/>
  <c r="J345" i="2"/>
  <c r="K345" i="2"/>
  <c r="L345" i="2"/>
  <c r="M345" i="2"/>
  <c r="N345" i="2"/>
  <c r="O345" i="2"/>
  <c r="D345" i="2"/>
  <c r="C345" i="2"/>
  <c r="B345" i="2"/>
  <c r="F344" i="2"/>
  <c r="G344" i="2"/>
  <c r="H344" i="2"/>
  <c r="I344" i="2"/>
  <c r="J344" i="2"/>
  <c r="K344" i="2"/>
  <c r="L344" i="2"/>
  <c r="M344" i="2"/>
  <c r="N344" i="2"/>
  <c r="O344" i="2"/>
  <c r="D344" i="2"/>
  <c r="C344" i="2"/>
  <c r="B344" i="2"/>
  <c r="F343" i="2"/>
  <c r="G343" i="2"/>
  <c r="H343" i="2"/>
  <c r="I343" i="2"/>
  <c r="J343" i="2"/>
  <c r="K343" i="2"/>
  <c r="L343" i="2"/>
  <c r="M343" i="2"/>
  <c r="N343" i="2"/>
  <c r="O343" i="2"/>
  <c r="D343" i="2"/>
  <c r="C343" i="2"/>
  <c r="B343" i="2"/>
  <c r="F342" i="2"/>
  <c r="G342" i="2"/>
  <c r="H342" i="2"/>
  <c r="I342" i="2"/>
  <c r="J342" i="2"/>
  <c r="K342" i="2"/>
  <c r="L342" i="2"/>
  <c r="M342" i="2"/>
  <c r="N342" i="2"/>
  <c r="O342" i="2"/>
  <c r="D342" i="2"/>
  <c r="C342" i="2"/>
  <c r="B342" i="2"/>
  <c r="F341" i="2"/>
  <c r="G341" i="2"/>
  <c r="H341" i="2"/>
  <c r="I341" i="2"/>
  <c r="J341" i="2"/>
  <c r="K341" i="2"/>
  <c r="L341" i="2"/>
  <c r="M341" i="2"/>
  <c r="N341" i="2"/>
  <c r="O341" i="2"/>
  <c r="D341" i="2"/>
  <c r="C341" i="2"/>
  <c r="B341" i="2"/>
  <c r="F340" i="2"/>
  <c r="G340" i="2"/>
  <c r="H340" i="2"/>
  <c r="I340" i="2"/>
  <c r="J340" i="2"/>
  <c r="K340" i="2"/>
  <c r="L340" i="2"/>
  <c r="M340" i="2"/>
  <c r="N340" i="2"/>
  <c r="O340" i="2"/>
  <c r="D340" i="2"/>
  <c r="C340" i="2"/>
  <c r="B340" i="2"/>
  <c r="F339" i="2"/>
  <c r="G339" i="2"/>
  <c r="H339" i="2"/>
  <c r="I339" i="2"/>
  <c r="J339" i="2"/>
  <c r="K339" i="2"/>
  <c r="L339" i="2"/>
  <c r="M339" i="2"/>
  <c r="N339" i="2"/>
  <c r="O339" i="2"/>
  <c r="D339" i="2"/>
  <c r="C339" i="2"/>
  <c r="B339" i="2"/>
  <c r="F338" i="2"/>
  <c r="G338" i="2"/>
  <c r="H338" i="2"/>
  <c r="I338" i="2"/>
  <c r="J338" i="2"/>
  <c r="K338" i="2"/>
  <c r="L338" i="2"/>
  <c r="M338" i="2"/>
  <c r="N338" i="2"/>
  <c r="O338" i="2"/>
  <c r="D338" i="2"/>
  <c r="C338" i="2"/>
  <c r="B338" i="2"/>
  <c r="F337" i="2"/>
  <c r="G337" i="2"/>
  <c r="H337" i="2"/>
  <c r="I337" i="2"/>
  <c r="J337" i="2"/>
  <c r="K337" i="2"/>
  <c r="L337" i="2"/>
  <c r="M337" i="2"/>
  <c r="N337" i="2"/>
  <c r="O337" i="2"/>
  <c r="D337" i="2"/>
  <c r="C337" i="2"/>
  <c r="B337" i="2"/>
  <c r="F336" i="2"/>
  <c r="G336" i="2"/>
  <c r="H336" i="2"/>
  <c r="I336" i="2"/>
  <c r="J336" i="2"/>
  <c r="K336" i="2"/>
  <c r="L336" i="2"/>
  <c r="M336" i="2"/>
  <c r="N336" i="2"/>
  <c r="O336" i="2"/>
  <c r="D336" i="2"/>
  <c r="C336" i="2"/>
  <c r="B336" i="2"/>
  <c r="F335" i="2"/>
  <c r="G335" i="2"/>
  <c r="H335" i="2"/>
  <c r="I335" i="2"/>
  <c r="J335" i="2"/>
  <c r="K335" i="2"/>
  <c r="L335" i="2"/>
  <c r="M335" i="2"/>
  <c r="N335" i="2"/>
  <c r="O335" i="2"/>
  <c r="D335" i="2"/>
  <c r="C335" i="2"/>
  <c r="B335" i="2"/>
  <c r="F334" i="2"/>
  <c r="G334" i="2"/>
  <c r="H334" i="2"/>
  <c r="I334" i="2"/>
  <c r="J334" i="2"/>
  <c r="K334" i="2"/>
  <c r="L334" i="2"/>
  <c r="M334" i="2"/>
  <c r="N334" i="2"/>
  <c r="O334" i="2"/>
  <c r="D334" i="2"/>
  <c r="C334" i="2"/>
  <c r="B334" i="2"/>
  <c r="F333" i="2"/>
  <c r="G333" i="2"/>
  <c r="H333" i="2"/>
  <c r="I333" i="2"/>
  <c r="J333" i="2"/>
  <c r="K333" i="2"/>
  <c r="L333" i="2"/>
  <c r="M333" i="2"/>
  <c r="N333" i="2"/>
  <c r="O333" i="2"/>
  <c r="D333" i="2"/>
  <c r="C333" i="2"/>
  <c r="B333" i="2"/>
  <c r="F332" i="2"/>
  <c r="G332" i="2"/>
  <c r="H332" i="2"/>
  <c r="I332" i="2"/>
  <c r="J332" i="2"/>
  <c r="K332" i="2"/>
  <c r="L332" i="2"/>
  <c r="M332" i="2"/>
  <c r="N332" i="2"/>
  <c r="O332" i="2"/>
  <c r="D332" i="2"/>
  <c r="C332" i="2"/>
  <c r="B332" i="2"/>
  <c r="F331" i="2"/>
  <c r="G331" i="2"/>
  <c r="H331" i="2"/>
  <c r="I331" i="2"/>
  <c r="J331" i="2"/>
  <c r="K331" i="2"/>
  <c r="L331" i="2"/>
  <c r="M331" i="2"/>
  <c r="N331" i="2"/>
  <c r="O331" i="2"/>
  <c r="D331" i="2"/>
  <c r="C331" i="2"/>
  <c r="B331" i="2"/>
  <c r="F330" i="2"/>
  <c r="G330" i="2"/>
  <c r="H330" i="2"/>
  <c r="I330" i="2"/>
  <c r="J330" i="2"/>
  <c r="K330" i="2"/>
  <c r="L330" i="2"/>
  <c r="M330" i="2"/>
  <c r="N330" i="2"/>
  <c r="O330" i="2"/>
  <c r="D330" i="2"/>
  <c r="C330" i="2"/>
  <c r="B330" i="2"/>
  <c r="F329" i="2"/>
  <c r="G329" i="2"/>
  <c r="H329" i="2"/>
  <c r="I329" i="2"/>
  <c r="J329" i="2"/>
  <c r="K329" i="2"/>
  <c r="L329" i="2"/>
  <c r="M329" i="2"/>
  <c r="N329" i="2"/>
  <c r="O329" i="2"/>
  <c r="D329" i="2"/>
  <c r="C329" i="2"/>
  <c r="B329" i="2"/>
  <c r="F328" i="2"/>
  <c r="G328" i="2"/>
  <c r="H328" i="2"/>
  <c r="I328" i="2"/>
  <c r="J328" i="2"/>
  <c r="K328" i="2"/>
  <c r="L328" i="2"/>
  <c r="M328" i="2"/>
  <c r="N328" i="2"/>
  <c r="O328" i="2"/>
  <c r="D328" i="2"/>
  <c r="C328" i="2"/>
  <c r="B328" i="2"/>
  <c r="F327" i="2"/>
  <c r="G327" i="2"/>
  <c r="H327" i="2"/>
  <c r="I327" i="2"/>
  <c r="J327" i="2"/>
  <c r="K327" i="2"/>
  <c r="L327" i="2"/>
  <c r="M327" i="2"/>
  <c r="N327" i="2"/>
  <c r="O327" i="2"/>
  <c r="D327" i="2"/>
  <c r="C327" i="2"/>
  <c r="B327" i="2"/>
  <c r="F326" i="2"/>
  <c r="G326" i="2"/>
  <c r="H326" i="2"/>
  <c r="I326" i="2"/>
  <c r="J326" i="2"/>
  <c r="K326" i="2"/>
  <c r="L326" i="2"/>
  <c r="M326" i="2"/>
  <c r="N326" i="2"/>
  <c r="O326" i="2"/>
  <c r="D326" i="2"/>
  <c r="C326" i="2"/>
  <c r="B326" i="2"/>
  <c r="F325" i="2"/>
  <c r="G325" i="2"/>
  <c r="H325" i="2"/>
  <c r="I325" i="2"/>
  <c r="J325" i="2"/>
  <c r="K325" i="2"/>
  <c r="L325" i="2"/>
  <c r="M325" i="2"/>
  <c r="N325" i="2"/>
  <c r="O325" i="2"/>
  <c r="D325" i="2"/>
  <c r="C325" i="2"/>
  <c r="B325" i="2"/>
  <c r="F324" i="2"/>
  <c r="G324" i="2"/>
  <c r="H324" i="2"/>
  <c r="I324" i="2"/>
  <c r="J324" i="2"/>
  <c r="K324" i="2"/>
  <c r="L324" i="2"/>
  <c r="M324" i="2"/>
  <c r="N324" i="2"/>
  <c r="O324" i="2"/>
  <c r="D324" i="2"/>
  <c r="C324" i="2"/>
  <c r="B324" i="2"/>
  <c r="F323" i="2"/>
  <c r="G323" i="2"/>
  <c r="H323" i="2"/>
  <c r="I323" i="2"/>
  <c r="J323" i="2"/>
  <c r="K323" i="2"/>
  <c r="L323" i="2"/>
  <c r="M323" i="2"/>
  <c r="N323" i="2"/>
  <c r="O323" i="2"/>
  <c r="D323" i="2"/>
  <c r="C323" i="2"/>
  <c r="B323" i="2"/>
  <c r="F322" i="2"/>
  <c r="G322" i="2"/>
  <c r="H322" i="2"/>
  <c r="I322" i="2"/>
  <c r="J322" i="2"/>
  <c r="K322" i="2"/>
  <c r="L322" i="2"/>
  <c r="M322" i="2"/>
  <c r="N322" i="2"/>
  <c r="O322" i="2"/>
  <c r="D322" i="2"/>
  <c r="C322" i="2"/>
  <c r="B322" i="2"/>
  <c r="F321" i="2"/>
  <c r="G321" i="2"/>
  <c r="H321" i="2"/>
  <c r="I321" i="2"/>
  <c r="J321" i="2"/>
  <c r="K321" i="2"/>
  <c r="L321" i="2"/>
  <c r="M321" i="2"/>
  <c r="N321" i="2"/>
  <c r="O321" i="2"/>
  <c r="D321" i="2"/>
  <c r="C321" i="2"/>
  <c r="B321" i="2"/>
  <c r="F320" i="2"/>
  <c r="G320" i="2"/>
  <c r="H320" i="2"/>
  <c r="I320" i="2"/>
  <c r="J320" i="2"/>
  <c r="K320" i="2"/>
  <c r="L320" i="2"/>
  <c r="M320" i="2"/>
  <c r="N320" i="2"/>
  <c r="O320" i="2"/>
  <c r="D320" i="2"/>
  <c r="C320" i="2"/>
  <c r="B320" i="2"/>
  <c r="F319" i="2"/>
  <c r="G319" i="2"/>
  <c r="H319" i="2"/>
  <c r="I319" i="2"/>
  <c r="J319" i="2"/>
  <c r="K319" i="2"/>
  <c r="L319" i="2"/>
  <c r="M319" i="2"/>
  <c r="N319" i="2"/>
  <c r="O319" i="2"/>
  <c r="D319" i="2"/>
  <c r="C319" i="2"/>
  <c r="B319" i="2"/>
  <c r="F318" i="2"/>
  <c r="G318" i="2"/>
  <c r="H318" i="2"/>
  <c r="I318" i="2"/>
  <c r="J318" i="2"/>
  <c r="K318" i="2"/>
  <c r="L318" i="2"/>
  <c r="M318" i="2"/>
  <c r="N318" i="2"/>
  <c r="O318" i="2"/>
  <c r="D318" i="2"/>
  <c r="C318" i="2"/>
  <c r="B318" i="2"/>
  <c r="F317" i="2"/>
  <c r="G317" i="2"/>
  <c r="H317" i="2"/>
  <c r="I317" i="2"/>
  <c r="J317" i="2"/>
  <c r="K317" i="2"/>
  <c r="L317" i="2"/>
  <c r="M317" i="2"/>
  <c r="N317" i="2"/>
  <c r="O317" i="2"/>
  <c r="D317" i="2"/>
  <c r="C317" i="2"/>
  <c r="B317" i="2"/>
  <c r="F316" i="2"/>
  <c r="G316" i="2"/>
  <c r="H316" i="2"/>
  <c r="I316" i="2"/>
  <c r="J316" i="2"/>
  <c r="K316" i="2"/>
  <c r="L316" i="2"/>
  <c r="M316" i="2"/>
  <c r="N316" i="2"/>
  <c r="O316" i="2"/>
  <c r="D316" i="2"/>
  <c r="C316" i="2"/>
  <c r="B316" i="2"/>
  <c r="F315" i="2"/>
  <c r="G315" i="2"/>
  <c r="H315" i="2"/>
  <c r="I315" i="2"/>
  <c r="J315" i="2"/>
  <c r="K315" i="2"/>
  <c r="L315" i="2"/>
  <c r="M315" i="2"/>
  <c r="N315" i="2"/>
  <c r="O315" i="2"/>
  <c r="D315" i="2"/>
  <c r="C315" i="2"/>
  <c r="B315" i="2"/>
  <c r="F314" i="2"/>
  <c r="G314" i="2"/>
  <c r="H314" i="2"/>
  <c r="I314" i="2"/>
  <c r="J314" i="2"/>
  <c r="K314" i="2"/>
  <c r="L314" i="2"/>
  <c r="M314" i="2"/>
  <c r="N314" i="2"/>
  <c r="O314" i="2"/>
  <c r="D314" i="2"/>
  <c r="C314" i="2"/>
  <c r="B314" i="2"/>
  <c r="F313" i="2"/>
  <c r="G313" i="2"/>
  <c r="H313" i="2"/>
  <c r="I313" i="2"/>
  <c r="J313" i="2"/>
  <c r="K313" i="2"/>
  <c r="L313" i="2"/>
  <c r="M313" i="2"/>
  <c r="N313" i="2"/>
  <c r="O313" i="2"/>
  <c r="D313" i="2"/>
  <c r="C313" i="2"/>
  <c r="B313" i="2"/>
  <c r="F312" i="2"/>
  <c r="G312" i="2"/>
  <c r="H312" i="2"/>
  <c r="I312" i="2"/>
  <c r="J312" i="2"/>
  <c r="K312" i="2"/>
  <c r="L312" i="2"/>
  <c r="M312" i="2"/>
  <c r="N312" i="2"/>
  <c r="O312" i="2"/>
  <c r="D312" i="2"/>
  <c r="C312" i="2"/>
  <c r="B312" i="2"/>
  <c r="F311" i="2"/>
  <c r="G311" i="2"/>
  <c r="H311" i="2"/>
  <c r="I311" i="2"/>
  <c r="J311" i="2"/>
  <c r="K311" i="2"/>
  <c r="L311" i="2"/>
  <c r="M311" i="2"/>
  <c r="N311" i="2"/>
  <c r="O311" i="2"/>
  <c r="D311" i="2"/>
  <c r="C311" i="2"/>
  <c r="B311" i="2"/>
  <c r="F310" i="2"/>
  <c r="G310" i="2"/>
  <c r="H310" i="2"/>
  <c r="I310" i="2"/>
  <c r="J310" i="2"/>
  <c r="K310" i="2"/>
  <c r="L310" i="2"/>
  <c r="M310" i="2"/>
  <c r="N310" i="2"/>
  <c r="O310" i="2"/>
  <c r="D310" i="2"/>
  <c r="C310" i="2"/>
  <c r="B310" i="2"/>
  <c r="F309" i="2"/>
  <c r="G309" i="2"/>
  <c r="H309" i="2"/>
  <c r="I309" i="2"/>
  <c r="J309" i="2"/>
  <c r="K309" i="2"/>
  <c r="L309" i="2"/>
  <c r="M309" i="2"/>
  <c r="N309" i="2"/>
  <c r="O309" i="2"/>
  <c r="D309" i="2"/>
  <c r="C309" i="2"/>
  <c r="B309" i="2"/>
  <c r="F308" i="2"/>
  <c r="G308" i="2"/>
  <c r="H308" i="2"/>
  <c r="I308" i="2"/>
  <c r="J308" i="2"/>
  <c r="K308" i="2"/>
  <c r="L308" i="2"/>
  <c r="M308" i="2"/>
  <c r="N308" i="2"/>
  <c r="O308" i="2"/>
  <c r="D308" i="2"/>
  <c r="C308" i="2"/>
  <c r="B308" i="2"/>
  <c r="F307" i="2"/>
  <c r="G307" i="2"/>
  <c r="H307" i="2"/>
  <c r="I307" i="2"/>
  <c r="J307" i="2"/>
  <c r="K307" i="2"/>
  <c r="L307" i="2"/>
  <c r="M307" i="2"/>
  <c r="N307" i="2"/>
  <c r="O307" i="2"/>
  <c r="D307" i="2"/>
  <c r="C307" i="2"/>
  <c r="B307" i="2"/>
  <c r="F306" i="2"/>
  <c r="G306" i="2"/>
  <c r="H306" i="2"/>
  <c r="I306" i="2"/>
  <c r="J306" i="2"/>
  <c r="K306" i="2"/>
  <c r="L306" i="2"/>
  <c r="M306" i="2"/>
  <c r="N306" i="2"/>
  <c r="O306" i="2"/>
  <c r="D306" i="2"/>
  <c r="C306" i="2"/>
  <c r="B306" i="2"/>
  <c r="F305" i="2"/>
  <c r="G305" i="2"/>
  <c r="H305" i="2"/>
  <c r="I305" i="2"/>
  <c r="J305" i="2"/>
  <c r="K305" i="2"/>
  <c r="L305" i="2"/>
  <c r="M305" i="2"/>
  <c r="N305" i="2"/>
  <c r="O305" i="2"/>
  <c r="D305" i="2"/>
  <c r="C305" i="2"/>
  <c r="B305" i="2"/>
  <c r="F304" i="2"/>
  <c r="G304" i="2"/>
  <c r="H304" i="2"/>
  <c r="I304" i="2"/>
  <c r="J304" i="2"/>
  <c r="K304" i="2"/>
  <c r="L304" i="2"/>
  <c r="M304" i="2"/>
  <c r="N304" i="2"/>
  <c r="O304" i="2"/>
  <c r="D304" i="2"/>
  <c r="C304" i="2"/>
  <c r="B304" i="2"/>
  <c r="F303" i="2"/>
  <c r="G303" i="2"/>
  <c r="H303" i="2"/>
  <c r="I303" i="2"/>
  <c r="J303" i="2"/>
  <c r="K303" i="2"/>
  <c r="L303" i="2"/>
  <c r="M303" i="2"/>
  <c r="N303" i="2"/>
  <c r="O303" i="2"/>
  <c r="D303" i="2"/>
  <c r="C303" i="2"/>
  <c r="B303" i="2"/>
  <c r="F302" i="2"/>
  <c r="G302" i="2"/>
  <c r="H302" i="2"/>
  <c r="I302" i="2"/>
  <c r="J302" i="2"/>
  <c r="K302" i="2"/>
  <c r="L302" i="2"/>
  <c r="M302" i="2"/>
  <c r="N302" i="2"/>
  <c r="O302" i="2"/>
  <c r="D302" i="2"/>
  <c r="C302" i="2"/>
  <c r="B302" i="2"/>
  <c r="F301" i="2"/>
  <c r="G301" i="2"/>
  <c r="H301" i="2"/>
  <c r="I301" i="2"/>
  <c r="J301" i="2"/>
  <c r="K301" i="2"/>
  <c r="L301" i="2"/>
  <c r="M301" i="2"/>
  <c r="N301" i="2"/>
  <c r="O301" i="2"/>
  <c r="D301" i="2"/>
  <c r="C301" i="2"/>
  <c r="B301" i="2"/>
  <c r="F300" i="2"/>
  <c r="G300" i="2"/>
  <c r="H300" i="2"/>
  <c r="I300" i="2"/>
  <c r="J300" i="2"/>
  <c r="K300" i="2"/>
  <c r="L300" i="2"/>
  <c r="M300" i="2"/>
  <c r="N300" i="2"/>
  <c r="O300" i="2"/>
  <c r="D300" i="2"/>
  <c r="C300" i="2"/>
  <c r="B300" i="2"/>
  <c r="F299" i="2"/>
  <c r="G299" i="2"/>
  <c r="H299" i="2"/>
  <c r="I299" i="2"/>
  <c r="J299" i="2"/>
  <c r="K299" i="2"/>
  <c r="L299" i="2"/>
  <c r="M299" i="2"/>
  <c r="N299" i="2"/>
  <c r="O299" i="2"/>
  <c r="D299" i="2"/>
  <c r="C299" i="2"/>
  <c r="B299" i="2"/>
  <c r="F298" i="2"/>
  <c r="G298" i="2"/>
  <c r="H298" i="2"/>
  <c r="I298" i="2"/>
  <c r="J298" i="2"/>
  <c r="K298" i="2"/>
  <c r="L298" i="2"/>
  <c r="M298" i="2"/>
  <c r="N298" i="2"/>
  <c r="O298" i="2"/>
  <c r="D298" i="2"/>
  <c r="C298" i="2"/>
  <c r="B298" i="2"/>
  <c r="F297" i="2"/>
  <c r="G297" i="2"/>
  <c r="H297" i="2"/>
  <c r="I297" i="2"/>
  <c r="J297" i="2"/>
  <c r="K297" i="2"/>
  <c r="L297" i="2"/>
  <c r="M297" i="2"/>
  <c r="N297" i="2"/>
  <c r="O297" i="2"/>
  <c r="D297" i="2"/>
  <c r="C297" i="2"/>
  <c r="B297" i="2"/>
  <c r="F296" i="2"/>
  <c r="G296" i="2"/>
  <c r="H296" i="2"/>
  <c r="I296" i="2"/>
  <c r="J296" i="2"/>
  <c r="K296" i="2"/>
  <c r="L296" i="2"/>
  <c r="M296" i="2"/>
  <c r="N296" i="2"/>
  <c r="O296" i="2"/>
  <c r="D296" i="2"/>
  <c r="C296" i="2"/>
  <c r="B296" i="2"/>
  <c r="F295" i="2"/>
  <c r="G295" i="2"/>
  <c r="H295" i="2"/>
  <c r="I295" i="2"/>
  <c r="J295" i="2"/>
  <c r="K295" i="2"/>
  <c r="L295" i="2"/>
  <c r="M295" i="2"/>
  <c r="N295" i="2"/>
  <c r="O295" i="2"/>
  <c r="D295" i="2"/>
  <c r="C295" i="2"/>
  <c r="B295" i="2"/>
  <c r="F294" i="2"/>
  <c r="G294" i="2"/>
  <c r="H294" i="2"/>
  <c r="I294" i="2"/>
  <c r="J294" i="2"/>
  <c r="K294" i="2"/>
  <c r="L294" i="2"/>
  <c r="M294" i="2"/>
  <c r="N294" i="2"/>
  <c r="O294" i="2"/>
  <c r="D294" i="2"/>
  <c r="C294" i="2"/>
  <c r="B294" i="2"/>
  <c r="F293" i="2"/>
  <c r="G293" i="2"/>
  <c r="H293" i="2"/>
  <c r="I293" i="2"/>
  <c r="J293" i="2"/>
  <c r="K293" i="2"/>
  <c r="L293" i="2"/>
  <c r="M293" i="2"/>
  <c r="N293" i="2"/>
  <c r="O293" i="2"/>
  <c r="D293" i="2"/>
  <c r="C293" i="2"/>
  <c r="B293" i="2"/>
  <c r="F292" i="2"/>
  <c r="G292" i="2"/>
  <c r="H292" i="2"/>
  <c r="I292" i="2"/>
  <c r="J292" i="2"/>
  <c r="K292" i="2"/>
  <c r="L292" i="2"/>
  <c r="M292" i="2"/>
  <c r="N292" i="2"/>
  <c r="O292" i="2"/>
  <c r="D292" i="2"/>
  <c r="C292" i="2"/>
  <c r="B292" i="2"/>
  <c r="F291" i="2"/>
  <c r="G291" i="2"/>
  <c r="H291" i="2"/>
  <c r="I291" i="2"/>
  <c r="J291" i="2"/>
  <c r="K291" i="2"/>
  <c r="L291" i="2"/>
  <c r="M291" i="2"/>
  <c r="N291" i="2"/>
  <c r="O291" i="2"/>
  <c r="D291" i="2"/>
  <c r="C291" i="2"/>
  <c r="B291" i="2"/>
  <c r="F290" i="2"/>
  <c r="G290" i="2"/>
  <c r="H290" i="2"/>
  <c r="I290" i="2"/>
  <c r="J290" i="2"/>
  <c r="K290" i="2"/>
  <c r="L290" i="2"/>
  <c r="M290" i="2"/>
  <c r="N290" i="2"/>
  <c r="O290" i="2"/>
  <c r="D290" i="2"/>
  <c r="C290" i="2"/>
  <c r="B290" i="2"/>
  <c r="F289" i="2"/>
  <c r="G289" i="2"/>
  <c r="H289" i="2"/>
  <c r="I289" i="2"/>
  <c r="J289" i="2"/>
  <c r="K289" i="2"/>
  <c r="L289" i="2"/>
  <c r="M289" i="2"/>
  <c r="N289" i="2"/>
  <c r="O289" i="2"/>
  <c r="D289" i="2"/>
  <c r="C289" i="2"/>
  <c r="B289" i="2"/>
  <c r="F288" i="2"/>
  <c r="G288" i="2"/>
  <c r="H288" i="2"/>
  <c r="I288" i="2"/>
  <c r="J288" i="2"/>
  <c r="K288" i="2"/>
  <c r="L288" i="2"/>
  <c r="M288" i="2"/>
  <c r="N288" i="2"/>
  <c r="O288" i="2"/>
  <c r="D288" i="2"/>
  <c r="C288" i="2"/>
  <c r="B288" i="2"/>
  <c r="F287" i="2"/>
  <c r="G287" i="2"/>
  <c r="H287" i="2"/>
  <c r="I287" i="2"/>
  <c r="J287" i="2"/>
  <c r="K287" i="2"/>
  <c r="L287" i="2"/>
  <c r="M287" i="2"/>
  <c r="N287" i="2"/>
  <c r="O287" i="2"/>
  <c r="D287" i="2"/>
  <c r="C287" i="2"/>
  <c r="B287" i="2"/>
  <c r="F286" i="2"/>
  <c r="G286" i="2"/>
  <c r="H286" i="2"/>
  <c r="I286" i="2"/>
  <c r="J286" i="2"/>
  <c r="K286" i="2"/>
  <c r="L286" i="2"/>
  <c r="M286" i="2"/>
  <c r="N286" i="2"/>
  <c r="O286" i="2"/>
  <c r="D286" i="2"/>
  <c r="C286" i="2"/>
  <c r="B286" i="2"/>
  <c r="F285" i="2"/>
  <c r="G285" i="2"/>
  <c r="H285" i="2"/>
  <c r="I285" i="2"/>
  <c r="J285" i="2"/>
  <c r="K285" i="2"/>
  <c r="L285" i="2"/>
  <c r="M285" i="2"/>
  <c r="N285" i="2"/>
  <c r="O285" i="2"/>
  <c r="D285" i="2"/>
  <c r="C285" i="2"/>
  <c r="B285" i="2"/>
  <c r="F284" i="2"/>
  <c r="G284" i="2"/>
  <c r="H284" i="2"/>
  <c r="I284" i="2"/>
  <c r="J284" i="2"/>
  <c r="K284" i="2"/>
  <c r="L284" i="2"/>
  <c r="M284" i="2"/>
  <c r="N284" i="2"/>
  <c r="O284" i="2"/>
  <c r="D284" i="2"/>
  <c r="C284" i="2"/>
  <c r="B284" i="2"/>
  <c r="F283" i="2"/>
  <c r="G283" i="2"/>
  <c r="H283" i="2"/>
  <c r="I283" i="2"/>
  <c r="J283" i="2"/>
  <c r="K283" i="2"/>
  <c r="L283" i="2"/>
  <c r="M283" i="2"/>
  <c r="N283" i="2"/>
  <c r="O283" i="2"/>
  <c r="D283" i="2"/>
  <c r="C283" i="2"/>
  <c r="B283" i="2"/>
  <c r="F282" i="2"/>
  <c r="G282" i="2"/>
  <c r="H282" i="2"/>
  <c r="I282" i="2"/>
  <c r="J282" i="2"/>
  <c r="K282" i="2"/>
  <c r="L282" i="2"/>
  <c r="M282" i="2"/>
  <c r="N282" i="2"/>
  <c r="O282" i="2"/>
  <c r="D282" i="2"/>
  <c r="C282" i="2"/>
  <c r="B282" i="2"/>
  <c r="F281" i="2"/>
  <c r="G281" i="2"/>
  <c r="H281" i="2"/>
  <c r="I281" i="2"/>
  <c r="J281" i="2"/>
  <c r="K281" i="2"/>
  <c r="L281" i="2"/>
  <c r="M281" i="2"/>
  <c r="N281" i="2"/>
  <c r="O281" i="2"/>
  <c r="D281" i="2"/>
  <c r="C281" i="2"/>
  <c r="B281" i="2"/>
  <c r="F280" i="2"/>
  <c r="G280" i="2"/>
  <c r="H280" i="2"/>
  <c r="I280" i="2"/>
  <c r="J280" i="2"/>
  <c r="K280" i="2"/>
  <c r="L280" i="2"/>
  <c r="M280" i="2"/>
  <c r="N280" i="2"/>
  <c r="O280" i="2"/>
  <c r="D280" i="2"/>
  <c r="C280" i="2"/>
  <c r="B280" i="2"/>
  <c r="F279" i="2"/>
  <c r="G279" i="2"/>
  <c r="H279" i="2"/>
  <c r="I279" i="2"/>
  <c r="J279" i="2"/>
  <c r="K279" i="2"/>
  <c r="L279" i="2"/>
  <c r="M279" i="2"/>
  <c r="N279" i="2"/>
  <c r="O279" i="2"/>
  <c r="D279" i="2"/>
  <c r="C279" i="2"/>
  <c r="B279" i="2"/>
  <c r="F278" i="2"/>
  <c r="G278" i="2"/>
  <c r="H278" i="2"/>
  <c r="I278" i="2"/>
  <c r="J278" i="2"/>
  <c r="K278" i="2"/>
  <c r="L278" i="2"/>
  <c r="M278" i="2"/>
  <c r="N278" i="2"/>
  <c r="O278" i="2"/>
  <c r="D278" i="2"/>
  <c r="C278" i="2"/>
  <c r="B278" i="2"/>
  <c r="F277" i="2"/>
  <c r="G277" i="2"/>
  <c r="H277" i="2"/>
  <c r="I277" i="2"/>
  <c r="J277" i="2"/>
  <c r="K277" i="2"/>
  <c r="L277" i="2"/>
  <c r="M277" i="2"/>
  <c r="N277" i="2"/>
  <c r="O277" i="2"/>
  <c r="D277" i="2"/>
  <c r="C277" i="2"/>
  <c r="B277" i="2"/>
  <c r="F276" i="2"/>
  <c r="G276" i="2"/>
  <c r="H276" i="2"/>
  <c r="I276" i="2"/>
  <c r="J276" i="2"/>
  <c r="K276" i="2"/>
  <c r="L276" i="2"/>
  <c r="M276" i="2"/>
  <c r="N276" i="2"/>
  <c r="O276" i="2"/>
  <c r="D276" i="2"/>
  <c r="C276" i="2"/>
  <c r="B276" i="2"/>
  <c r="F275" i="2"/>
  <c r="G275" i="2"/>
  <c r="H275" i="2"/>
  <c r="I275" i="2"/>
  <c r="J275" i="2"/>
  <c r="K275" i="2"/>
  <c r="L275" i="2"/>
  <c r="M275" i="2"/>
  <c r="N275" i="2"/>
  <c r="O275" i="2"/>
  <c r="D275" i="2"/>
  <c r="C275" i="2"/>
  <c r="B275" i="2"/>
  <c r="F274" i="2"/>
  <c r="G274" i="2"/>
  <c r="H274" i="2"/>
  <c r="I274" i="2"/>
  <c r="J274" i="2"/>
  <c r="K274" i="2"/>
  <c r="L274" i="2"/>
  <c r="M274" i="2"/>
  <c r="N274" i="2"/>
  <c r="O274" i="2"/>
  <c r="D274" i="2"/>
  <c r="C274" i="2"/>
  <c r="B274" i="2"/>
  <c r="F273" i="2"/>
  <c r="G273" i="2"/>
  <c r="H273" i="2"/>
  <c r="I273" i="2"/>
  <c r="J273" i="2"/>
  <c r="K273" i="2"/>
  <c r="L273" i="2"/>
  <c r="M273" i="2"/>
  <c r="N273" i="2"/>
  <c r="O273" i="2"/>
  <c r="D273" i="2"/>
  <c r="C273" i="2"/>
  <c r="B273" i="2"/>
  <c r="F272" i="2"/>
  <c r="G272" i="2"/>
  <c r="H272" i="2"/>
  <c r="I272" i="2"/>
  <c r="J272" i="2"/>
  <c r="K272" i="2"/>
  <c r="L272" i="2"/>
  <c r="M272" i="2"/>
  <c r="N272" i="2"/>
  <c r="O272" i="2"/>
  <c r="D272" i="2"/>
  <c r="C272" i="2"/>
  <c r="B272" i="2"/>
  <c r="F271" i="2"/>
  <c r="G271" i="2"/>
  <c r="H271" i="2"/>
  <c r="I271" i="2"/>
  <c r="J271" i="2"/>
  <c r="K271" i="2"/>
  <c r="L271" i="2"/>
  <c r="M271" i="2"/>
  <c r="N271" i="2"/>
  <c r="O271" i="2"/>
  <c r="D271" i="2"/>
  <c r="C271" i="2"/>
  <c r="B271" i="2"/>
  <c r="F270" i="2"/>
  <c r="G270" i="2"/>
  <c r="H270" i="2"/>
  <c r="I270" i="2"/>
  <c r="J270" i="2"/>
  <c r="K270" i="2"/>
  <c r="L270" i="2"/>
  <c r="M270" i="2"/>
  <c r="N270" i="2"/>
  <c r="O270" i="2"/>
  <c r="D270" i="2"/>
  <c r="C270" i="2"/>
  <c r="B270" i="2"/>
  <c r="F269" i="2"/>
  <c r="G269" i="2"/>
  <c r="H269" i="2"/>
  <c r="I269" i="2"/>
  <c r="J269" i="2"/>
  <c r="K269" i="2"/>
  <c r="L269" i="2"/>
  <c r="M269" i="2"/>
  <c r="N269" i="2"/>
  <c r="O269" i="2"/>
  <c r="D269" i="2"/>
  <c r="C269" i="2"/>
  <c r="B269" i="2"/>
  <c r="F268" i="2"/>
  <c r="G268" i="2"/>
  <c r="H268" i="2"/>
  <c r="I268" i="2"/>
  <c r="J268" i="2"/>
  <c r="K268" i="2"/>
  <c r="L268" i="2"/>
  <c r="M268" i="2"/>
  <c r="N268" i="2"/>
  <c r="O268" i="2"/>
  <c r="D268" i="2"/>
  <c r="C268" i="2"/>
  <c r="B268" i="2"/>
  <c r="F267" i="2"/>
  <c r="G267" i="2"/>
  <c r="H267" i="2"/>
  <c r="I267" i="2"/>
  <c r="J267" i="2"/>
  <c r="K267" i="2"/>
  <c r="L267" i="2"/>
  <c r="M267" i="2"/>
  <c r="N267" i="2"/>
  <c r="O267" i="2"/>
  <c r="D267" i="2"/>
  <c r="C267" i="2"/>
  <c r="B267" i="2"/>
  <c r="F266" i="2"/>
  <c r="G266" i="2"/>
  <c r="H266" i="2"/>
  <c r="I266" i="2"/>
  <c r="J266" i="2"/>
  <c r="K266" i="2"/>
  <c r="L266" i="2"/>
  <c r="M266" i="2"/>
  <c r="N266" i="2"/>
  <c r="O266" i="2"/>
  <c r="D266" i="2"/>
  <c r="C266" i="2"/>
  <c r="B266" i="2"/>
  <c r="F265" i="2"/>
  <c r="G265" i="2"/>
  <c r="H265" i="2"/>
  <c r="I265" i="2"/>
  <c r="J265" i="2"/>
  <c r="K265" i="2"/>
  <c r="L265" i="2"/>
  <c r="M265" i="2"/>
  <c r="N265" i="2"/>
  <c r="O265" i="2"/>
  <c r="D265" i="2"/>
  <c r="C265" i="2"/>
  <c r="B265" i="2"/>
  <c r="F264" i="2"/>
  <c r="G264" i="2"/>
  <c r="H264" i="2"/>
  <c r="I264" i="2"/>
  <c r="J264" i="2"/>
  <c r="K264" i="2"/>
  <c r="L264" i="2"/>
  <c r="M264" i="2"/>
  <c r="N264" i="2"/>
  <c r="O264" i="2"/>
  <c r="D264" i="2"/>
  <c r="C264" i="2"/>
  <c r="B264" i="2"/>
  <c r="F263" i="2"/>
  <c r="G263" i="2"/>
  <c r="H263" i="2"/>
  <c r="I263" i="2"/>
  <c r="J263" i="2"/>
  <c r="K263" i="2"/>
  <c r="L263" i="2"/>
  <c r="M263" i="2"/>
  <c r="N263" i="2"/>
  <c r="O263" i="2"/>
  <c r="D263" i="2"/>
  <c r="C263" i="2"/>
  <c r="B263" i="2"/>
  <c r="F262" i="2"/>
  <c r="G262" i="2"/>
  <c r="H262" i="2"/>
  <c r="I262" i="2"/>
  <c r="J262" i="2"/>
  <c r="K262" i="2"/>
  <c r="L262" i="2"/>
  <c r="M262" i="2"/>
  <c r="N262" i="2"/>
  <c r="O262" i="2"/>
  <c r="D262" i="2"/>
  <c r="C262" i="2"/>
  <c r="B262" i="2"/>
  <c r="F261" i="2"/>
  <c r="G261" i="2"/>
  <c r="H261" i="2"/>
  <c r="I261" i="2"/>
  <c r="J261" i="2"/>
  <c r="K261" i="2"/>
  <c r="L261" i="2"/>
  <c r="M261" i="2"/>
  <c r="N261" i="2"/>
  <c r="O261" i="2"/>
  <c r="D261" i="2"/>
  <c r="C261" i="2"/>
  <c r="B261" i="2"/>
  <c r="F260" i="2"/>
  <c r="G260" i="2"/>
  <c r="H260" i="2"/>
  <c r="I260" i="2"/>
  <c r="J260" i="2"/>
  <c r="K260" i="2"/>
  <c r="L260" i="2"/>
  <c r="M260" i="2"/>
  <c r="N260" i="2"/>
  <c r="O260" i="2"/>
  <c r="D260" i="2"/>
  <c r="C260" i="2"/>
  <c r="B260" i="2"/>
  <c r="F259" i="2"/>
  <c r="G259" i="2"/>
  <c r="H259" i="2"/>
  <c r="I259" i="2"/>
  <c r="J259" i="2"/>
  <c r="K259" i="2"/>
  <c r="L259" i="2"/>
  <c r="M259" i="2"/>
  <c r="N259" i="2"/>
  <c r="O259" i="2"/>
  <c r="D259" i="2"/>
  <c r="C259" i="2"/>
  <c r="B259" i="2"/>
  <c r="F258" i="2"/>
  <c r="G258" i="2"/>
  <c r="H258" i="2"/>
  <c r="I258" i="2"/>
  <c r="J258" i="2"/>
  <c r="K258" i="2"/>
  <c r="L258" i="2"/>
  <c r="M258" i="2"/>
  <c r="N258" i="2"/>
  <c r="O258" i="2"/>
  <c r="D258" i="2"/>
  <c r="C258" i="2"/>
  <c r="B258" i="2"/>
  <c r="F257" i="2"/>
  <c r="G257" i="2"/>
  <c r="H257" i="2"/>
  <c r="I257" i="2"/>
  <c r="J257" i="2"/>
  <c r="K257" i="2"/>
  <c r="L257" i="2"/>
  <c r="M257" i="2"/>
  <c r="N257" i="2"/>
  <c r="O257" i="2"/>
  <c r="D257" i="2"/>
  <c r="C257" i="2"/>
  <c r="B257" i="2"/>
  <c r="F256" i="2"/>
  <c r="G256" i="2"/>
  <c r="H256" i="2"/>
  <c r="I256" i="2"/>
  <c r="J256" i="2"/>
  <c r="K256" i="2"/>
  <c r="L256" i="2"/>
  <c r="M256" i="2"/>
  <c r="N256" i="2"/>
  <c r="O256" i="2"/>
  <c r="D256" i="2"/>
  <c r="C256" i="2"/>
  <c r="B256" i="2"/>
  <c r="F255" i="2"/>
  <c r="G255" i="2"/>
  <c r="H255" i="2"/>
  <c r="I255" i="2"/>
  <c r="J255" i="2"/>
  <c r="K255" i="2"/>
  <c r="L255" i="2"/>
  <c r="M255" i="2"/>
  <c r="N255" i="2"/>
  <c r="O255" i="2"/>
  <c r="D255" i="2"/>
  <c r="C255" i="2"/>
  <c r="B255" i="2"/>
  <c r="F254" i="2"/>
  <c r="G254" i="2"/>
  <c r="H254" i="2"/>
  <c r="I254" i="2"/>
  <c r="J254" i="2"/>
  <c r="K254" i="2"/>
  <c r="L254" i="2"/>
  <c r="M254" i="2"/>
  <c r="N254" i="2"/>
  <c r="O254" i="2"/>
  <c r="D254" i="2"/>
  <c r="C254" i="2"/>
  <c r="B254" i="2"/>
  <c r="F253" i="2"/>
  <c r="G253" i="2"/>
  <c r="H253" i="2"/>
  <c r="I253" i="2"/>
  <c r="J253" i="2"/>
  <c r="K253" i="2"/>
  <c r="L253" i="2"/>
  <c r="M253" i="2"/>
  <c r="N253" i="2"/>
  <c r="O253" i="2"/>
  <c r="D253" i="2"/>
  <c r="C253" i="2"/>
  <c r="B253" i="2"/>
  <c r="F252" i="2"/>
  <c r="G252" i="2"/>
  <c r="H252" i="2"/>
  <c r="I252" i="2"/>
  <c r="J252" i="2"/>
  <c r="K252" i="2"/>
  <c r="L252" i="2"/>
  <c r="M252" i="2"/>
  <c r="N252" i="2"/>
  <c r="O252" i="2"/>
  <c r="D252" i="2"/>
  <c r="C252" i="2"/>
  <c r="B252" i="2"/>
  <c r="F251" i="2"/>
  <c r="G251" i="2"/>
  <c r="H251" i="2"/>
  <c r="I251" i="2"/>
  <c r="J251" i="2"/>
  <c r="K251" i="2"/>
  <c r="L251" i="2"/>
  <c r="M251" i="2"/>
  <c r="N251" i="2"/>
  <c r="O251" i="2"/>
  <c r="D251" i="2"/>
  <c r="C251" i="2"/>
  <c r="B251" i="2"/>
  <c r="F250" i="2"/>
  <c r="G250" i="2"/>
  <c r="H250" i="2"/>
  <c r="I250" i="2"/>
  <c r="J250" i="2"/>
  <c r="K250" i="2"/>
  <c r="L250" i="2"/>
  <c r="M250" i="2"/>
  <c r="N250" i="2"/>
  <c r="O250" i="2"/>
  <c r="D250" i="2"/>
  <c r="C250" i="2"/>
  <c r="B250" i="2"/>
  <c r="F249" i="2"/>
  <c r="G249" i="2"/>
  <c r="H249" i="2"/>
  <c r="I249" i="2"/>
  <c r="J249" i="2"/>
  <c r="K249" i="2"/>
  <c r="L249" i="2"/>
  <c r="M249" i="2"/>
  <c r="N249" i="2"/>
  <c r="O249" i="2"/>
  <c r="D249" i="2"/>
  <c r="C249" i="2"/>
  <c r="B249" i="2"/>
  <c r="F248" i="2"/>
  <c r="G248" i="2"/>
  <c r="H248" i="2"/>
  <c r="I248" i="2"/>
  <c r="J248" i="2"/>
  <c r="K248" i="2"/>
  <c r="L248" i="2"/>
  <c r="M248" i="2"/>
  <c r="N248" i="2"/>
  <c r="O248" i="2"/>
  <c r="D248" i="2"/>
  <c r="C248" i="2"/>
  <c r="B248" i="2"/>
  <c r="F247" i="2"/>
  <c r="G247" i="2"/>
  <c r="H247" i="2"/>
  <c r="I247" i="2"/>
  <c r="J247" i="2"/>
  <c r="K247" i="2"/>
  <c r="L247" i="2"/>
  <c r="M247" i="2"/>
  <c r="N247" i="2"/>
  <c r="O247" i="2"/>
  <c r="D247" i="2"/>
  <c r="C247" i="2"/>
  <c r="B247" i="2"/>
  <c r="F246" i="2"/>
  <c r="G246" i="2"/>
  <c r="H246" i="2"/>
  <c r="I246" i="2"/>
  <c r="J246" i="2"/>
  <c r="K246" i="2"/>
  <c r="L246" i="2"/>
  <c r="M246" i="2"/>
  <c r="N246" i="2"/>
  <c r="O246" i="2"/>
  <c r="D246" i="2"/>
  <c r="C246" i="2"/>
  <c r="B246" i="2"/>
  <c r="F245" i="2"/>
  <c r="G245" i="2"/>
  <c r="H245" i="2"/>
  <c r="I245" i="2"/>
  <c r="J245" i="2"/>
  <c r="K245" i="2"/>
  <c r="L245" i="2"/>
  <c r="M245" i="2"/>
  <c r="N245" i="2"/>
  <c r="O245" i="2"/>
  <c r="D245" i="2"/>
  <c r="C245" i="2"/>
  <c r="B245" i="2"/>
  <c r="F244" i="2"/>
  <c r="G244" i="2"/>
  <c r="H244" i="2"/>
  <c r="I244" i="2"/>
  <c r="J244" i="2"/>
  <c r="K244" i="2"/>
  <c r="L244" i="2"/>
  <c r="M244" i="2"/>
  <c r="N244" i="2"/>
  <c r="O244" i="2"/>
  <c r="D244" i="2"/>
  <c r="C244" i="2"/>
  <c r="B244" i="2"/>
  <c r="F243" i="2"/>
  <c r="G243" i="2"/>
  <c r="H243" i="2"/>
  <c r="I243" i="2"/>
  <c r="J243" i="2"/>
  <c r="K243" i="2"/>
  <c r="L243" i="2"/>
  <c r="M243" i="2"/>
  <c r="N243" i="2"/>
  <c r="O243" i="2"/>
  <c r="D243" i="2"/>
  <c r="C243" i="2"/>
  <c r="B243" i="2"/>
  <c r="F242" i="2"/>
  <c r="G242" i="2"/>
  <c r="H242" i="2"/>
  <c r="I242" i="2"/>
  <c r="J242" i="2"/>
  <c r="K242" i="2"/>
  <c r="L242" i="2"/>
  <c r="M242" i="2"/>
  <c r="N242" i="2"/>
  <c r="O242" i="2"/>
  <c r="D242" i="2"/>
  <c r="C242" i="2"/>
  <c r="B242" i="2"/>
  <c r="F241" i="2"/>
  <c r="G241" i="2"/>
  <c r="H241" i="2"/>
  <c r="I241" i="2"/>
  <c r="J241" i="2"/>
  <c r="K241" i="2"/>
  <c r="L241" i="2"/>
  <c r="M241" i="2"/>
  <c r="N241" i="2"/>
  <c r="O241" i="2"/>
  <c r="D241" i="2"/>
  <c r="C241" i="2"/>
  <c r="B241" i="2"/>
  <c r="F240" i="2"/>
  <c r="G240" i="2"/>
  <c r="H240" i="2"/>
  <c r="I240" i="2"/>
  <c r="J240" i="2"/>
  <c r="K240" i="2"/>
  <c r="L240" i="2"/>
  <c r="M240" i="2"/>
  <c r="N240" i="2"/>
  <c r="O240" i="2"/>
  <c r="D240" i="2"/>
  <c r="C240" i="2"/>
  <c r="B240" i="2"/>
  <c r="F239" i="2"/>
  <c r="G239" i="2"/>
  <c r="H239" i="2"/>
  <c r="I239" i="2"/>
  <c r="J239" i="2"/>
  <c r="K239" i="2"/>
  <c r="L239" i="2"/>
  <c r="M239" i="2"/>
  <c r="N239" i="2"/>
  <c r="O239" i="2"/>
  <c r="D239" i="2"/>
  <c r="C239" i="2"/>
  <c r="B239" i="2"/>
  <c r="F238" i="2"/>
  <c r="G238" i="2"/>
  <c r="H238" i="2"/>
  <c r="I238" i="2"/>
  <c r="J238" i="2"/>
  <c r="K238" i="2"/>
  <c r="L238" i="2"/>
  <c r="M238" i="2"/>
  <c r="N238" i="2"/>
  <c r="O238" i="2"/>
  <c r="D238" i="2"/>
  <c r="C238" i="2"/>
  <c r="B238" i="2"/>
  <c r="F237" i="2"/>
  <c r="G237" i="2"/>
  <c r="H237" i="2"/>
  <c r="I237" i="2"/>
  <c r="J237" i="2"/>
  <c r="K237" i="2"/>
  <c r="L237" i="2"/>
  <c r="M237" i="2"/>
  <c r="N237" i="2"/>
  <c r="O237" i="2"/>
  <c r="D237" i="2"/>
  <c r="C237" i="2"/>
  <c r="B237" i="2"/>
  <c r="F236" i="2"/>
  <c r="G236" i="2"/>
  <c r="H236" i="2"/>
  <c r="I236" i="2"/>
  <c r="J236" i="2"/>
  <c r="K236" i="2"/>
  <c r="L236" i="2"/>
  <c r="M236" i="2"/>
  <c r="N236" i="2"/>
  <c r="O236" i="2"/>
  <c r="D236" i="2"/>
  <c r="C236" i="2"/>
  <c r="B236" i="2"/>
  <c r="F235" i="2"/>
  <c r="G235" i="2"/>
  <c r="H235" i="2"/>
  <c r="I235" i="2"/>
  <c r="J235" i="2"/>
  <c r="K235" i="2"/>
  <c r="L235" i="2"/>
  <c r="M235" i="2"/>
  <c r="N235" i="2"/>
  <c r="O235" i="2"/>
  <c r="D235" i="2"/>
  <c r="C235" i="2"/>
  <c r="B235" i="2"/>
  <c r="F234" i="2"/>
  <c r="G234" i="2"/>
  <c r="H234" i="2"/>
  <c r="I234" i="2"/>
  <c r="J234" i="2"/>
  <c r="K234" i="2"/>
  <c r="L234" i="2"/>
  <c r="M234" i="2"/>
  <c r="N234" i="2"/>
  <c r="O234" i="2"/>
  <c r="D234" i="2"/>
  <c r="C234" i="2"/>
  <c r="B234" i="2"/>
  <c r="F233" i="2"/>
  <c r="G233" i="2"/>
  <c r="H233" i="2"/>
  <c r="I233" i="2"/>
  <c r="J233" i="2"/>
  <c r="K233" i="2"/>
  <c r="L233" i="2"/>
  <c r="M233" i="2"/>
  <c r="N233" i="2"/>
  <c r="O233" i="2"/>
  <c r="D233" i="2"/>
  <c r="C233" i="2"/>
  <c r="B233" i="2"/>
  <c r="F232" i="2"/>
  <c r="G232" i="2"/>
  <c r="H232" i="2"/>
  <c r="I232" i="2"/>
  <c r="J232" i="2"/>
  <c r="K232" i="2"/>
  <c r="L232" i="2"/>
  <c r="M232" i="2"/>
  <c r="N232" i="2"/>
  <c r="O232" i="2"/>
  <c r="D232" i="2"/>
  <c r="C232" i="2"/>
  <c r="B232" i="2"/>
  <c r="F231" i="2"/>
  <c r="G231" i="2"/>
  <c r="H231" i="2"/>
  <c r="I231" i="2"/>
  <c r="J231" i="2"/>
  <c r="K231" i="2"/>
  <c r="L231" i="2"/>
  <c r="M231" i="2"/>
  <c r="N231" i="2"/>
  <c r="O231" i="2"/>
  <c r="D231" i="2"/>
  <c r="C231" i="2"/>
  <c r="B231" i="2"/>
  <c r="F230" i="2"/>
  <c r="G230" i="2"/>
  <c r="H230" i="2"/>
  <c r="I230" i="2"/>
  <c r="J230" i="2"/>
  <c r="K230" i="2"/>
  <c r="L230" i="2"/>
  <c r="M230" i="2"/>
  <c r="N230" i="2"/>
  <c r="O230" i="2"/>
  <c r="D230" i="2"/>
  <c r="C230" i="2"/>
  <c r="B230" i="2"/>
  <c r="F229" i="2"/>
  <c r="G229" i="2"/>
  <c r="H229" i="2"/>
  <c r="I229" i="2"/>
  <c r="J229" i="2"/>
  <c r="K229" i="2"/>
  <c r="L229" i="2"/>
  <c r="M229" i="2"/>
  <c r="N229" i="2"/>
  <c r="O229" i="2"/>
  <c r="D229" i="2"/>
  <c r="C229" i="2"/>
  <c r="B229" i="2"/>
  <c r="F228" i="2"/>
  <c r="G228" i="2"/>
  <c r="H228" i="2"/>
  <c r="I228" i="2"/>
  <c r="J228" i="2"/>
  <c r="K228" i="2"/>
  <c r="L228" i="2"/>
  <c r="M228" i="2"/>
  <c r="N228" i="2"/>
  <c r="O228" i="2"/>
  <c r="D228" i="2"/>
  <c r="C228" i="2"/>
  <c r="B228" i="2"/>
  <c r="F227" i="2"/>
  <c r="G227" i="2"/>
  <c r="H227" i="2"/>
  <c r="I227" i="2"/>
  <c r="J227" i="2"/>
  <c r="K227" i="2"/>
  <c r="L227" i="2"/>
  <c r="M227" i="2"/>
  <c r="N227" i="2"/>
  <c r="O227" i="2"/>
  <c r="D227" i="2"/>
  <c r="C227" i="2"/>
  <c r="B227" i="2"/>
  <c r="F226" i="2"/>
  <c r="G226" i="2"/>
  <c r="H226" i="2"/>
  <c r="I226" i="2"/>
  <c r="J226" i="2"/>
  <c r="K226" i="2"/>
  <c r="L226" i="2"/>
  <c r="M226" i="2"/>
  <c r="N226" i="2"/>
  <c r="O226" i="2"/>
  <c r="D226" i="2"/>
  <c r="C226" i="2"/>
  <c r="B226" i="2"/>
  <c r="F225" i="2"/>
  <c r="G225" i="2"/>
  <c r="H225" i="2"/>
  <c r="I225" i="2"/>
  <c r="J225" i="2"/>
  <c r="K225" i="2"/>
  <c r="L225" i="2"/>
  <c r="M225" i="2"/>
  <c r="N225" i="2"/>
  <c r="O225" i="2"/>
  <c r="D225" i="2"/>
  <c r="C225" i="2"/>
  <c r="B225" i="2"/>
  <c r="F224" i="2"/>
  <c r="G224" i="2"/>
  <c r="H224" i="2"/>
  <c r="I224" i="2"/>
  <c r="J224" i="2"/>
  <c r="K224" i="2"/>
  <c r="L224" i="2"/>
  <c r="M224" i="2"/>
  <c r="N224" i="2"/>
  <c r="O224" i="2"/>
  <c r="D224" i="2"/>
  <c r="C224" i="2"/>
  <c r="B224" i="2"/>
  <c r="F223" i="2"/>
  <c r="G223" i="2"/>
  <c r="H223" i="2"/>
  <c r="I223" i="2"/>
  <c r="J223" i="2"/>
  <c r="K223" i="2"/>
  <c r="L223" i="2"/>
  <c r="M223" i="2"/>
  <c r="N223" i="2"/>
  <c r="O223" i="2"/>
  <c r="D223" i="2"/>
  <c r="C223" i="2"/>
  <c r="B223" i="2"/>
  <c r="F222" i="2"/>
  <c r="G222" i="2"/>
  <c r="H222" i="2"/>
  <c r="I222" i="2"/>
  <c r="J222" i="2"/>
  <c r="K222" i="2"/>
  <c r="L222" i="2"/>
  <c r="M222" i="2"/>
  <c r="N222" i="2"/>
  <c r="O222" i="2"/>
  <c r="D222" i="2"/>
  <c r="C222" i="2"/>
  <c r="B222" i="2"/>
  <c r="F221" i="2"/>
  <c r="G221" i="2"/>
  <c r="H221" i="2"/>
  <c r="I221" i="2"/>
  <c r="J221" i="2"/>
  <c r="K221" i="2"/>
  <c r="L221" i="2"/>
  <c r="M221" i="2"/>
  <c r="N221" i="2"/>
  <c r="O221" i="2"/>
  <c r="D221" i="2"/>
  <c r="C221" i="2"/>
  <c r="B221" i="2"/>
  <c r="F220" i="2"/>
  <c r="G220" i="2"/>
  <c r="H220" i="2"/>
  <c r="I220" i="2"/>
  <c r="J220" i="2"/>
  <c r="K220" i="2"/>
  <c r="L220" i="2"/>
  <c r="M220" i="2"/>
  <c r="N220" i="2"/>
  <c r="O220" i="2"/>
  <c r="D220" i="2"/>
  <c r="C220" i="2"/>
  <c r="B220" i="2"/>
  <c r="F219" i="2"/>
  <c r="G219" i="2"/>
  <c r="H219" i="2"/>
  <c r="I219" i="2"/>
  <c r="J219" i="2"/>
  <c r="K219" i="2"/>
  <c r="L219" i="2"/>
  <c r="M219" i="2"/>
  <c r="N219" i="2"/>
  <c r="O219" i="2"/>
  <c r="D219" i="2"/>
  <c r="C219" i="2"/>
  <c r="B219" i="2"/>
  <c r="F218" i="2"/>
  <c r="G218" i="2"/>
  <c r="H218" i="2"/>
  <c r="I218" i="2"/>
  <c r="J218" i="2"/>
  <c r="K218" i="2"/>
  <c r="L218" i="2"/>
  <c r="M218" i="2"/>
  <c r="N218" i="2"/>
  <c r="O218" i="2"/>
  <c r="D218" i="2"/>
  <c r="C218" i="2"/>
  <c r="B218" i="2"/>
  <c r="F217" i="2"/>
  <c r="G217" i="2"/>
  <c r="H217" i="2"/>
  <c r="I217" i="2"/>
  <c r="J217" i="2"/>
  <c r="K217" i="2"/>
  <c r="L217" i="2"/>
  <c r="M217" i="2"/>
  <c r="N217" i="2"/>
  <c r="O217" i="2"/>
  <c r="D217" i="2"/>
  <c r="C217" i="2"/>
  <c r="B217" i="2"/>
  <c r="F216" i="2"/>
  <c r="G216" i="2"/>
  <c r="H216" i="2"/>
  <c r="I216" i="2"/>
  <c r="J216" i="2"/>
  <c r="K216" i="2"/>
  <c r="L216" i="2"/>
  <c r="M216" i="2"/>
  <c r="N216" i="2"/>
  <c r="O216" i="2"/>
  <c r="D216" i="2"/>
  <c r="C216" i="2"/>
  <c r="B216" i="2"/>
  <c r="F215" i="2"/>
  <c r="G215" i="2"/>
  <c r="H215" i="2"/>
  <c r="I215" i="2"/>
  <c r="J215" i="2"/>
  <c r="K215" i="2"/>
  <c r="L215" i="2"/>
  <c r="M215" i="2"/>
  <c r="N215" i="2"/>
  <c r="O215" i="2"/>
  <c r="D215" i="2"/>
  <c r="C215" i="2"/>
  <c r="B215" i="2"/>
  <c r="F214" i="2"/>
  <c r="G214" i="2"/>
  <c r="H214" i="2"/>
  <c r="I214" i="2"/>
  <c r="J214" i="2"/>
  <c r="K214" i="2"/>
  <c r="L214" i="2"/>
  <c r="M214" i="2"/>
  <c r="N214" i="2"/>
  <c r="O214" i="2"/>
  <c r="D214" i="2"/>
  <c r="C214" i="2"/>
  <c r="B214" i="2"/>
  <c r="F213" i="2"/>
  <c r="G213" i="2"/>
  <c r="H213" i="2"/>
  <c r="I213" i="2"/>
  <c r="J213" i="2"/>
  <c r="K213" i="2"/>
  <c r="L213" i="2"/>
  <c r="M213" i="2"/>
  <c r="N213" i="2"/>
  <c r="O213" i="2"/>
  <c r="D213" i="2"/>
  <c r="C213" i="2"/>
  <c r="B213" i="2"/>
  <c r="F212" i="2"/>
  <c r="G212" i="2"/>
  <c r="H212" i="2"/>
  <c r="I212" i="2"/>
  <c r="J212" i="2"/>
  <c r="K212" i="2"/>
  <c r="L212" i="2"/>
  <c r="M212" i="2"/>
  <c r="N212" i="2"/>
  <c r="O212" i="2"/>
  <c r="D212" i="2"/>
  <c r="C212" i="2"/>
  <c r="B212" i="2"/>
  <c r="F211" i="2"/>
  <c r="G211" i="2"/>
  <c r="H211" i="2"/>
  <c r="I211" i="2"/>
  <c r="J211" i="2"/>
  <c r="K211" i="2"/>
  <c r="L211" i="2"/>
  <c r="M211" i="2"/>
  <c r="N211" i="2"/>
  <c r="O211" i="2"/>
  <c r="D211" i="2"/>
  <c r="C211" i="2"/>
  <c r="B211" i="2"/>
  <c r="F210" i="2"/>
  <c r="G210" i="2"/>
  <c r="H210" i="2"/>
  <c r="I210" i="2"/>
  <c r="J210" i="2"/>
  <c r="K210" i="2"/>
  <c r="L210" i="2"/>
  <c r="M210" i="2"/>
  <c r="N210" i="2"/>
  <c r="O210" i="2"/>
  <c r="D210" i="2"/>
  <c r="C210" i="2"/>
  <c r="B210" i="2"/>
  <c r="F209" i="2"/>
  <c r="G209" i="2"/>
  <c r="H209" i="2"/>
  <c r="I209" i="2"/>
  <c r="J209" i="2"/>
  <c r="K209" i="2"/>
  <c r="L209" i="2"/>
  <c r="M209" i="2"/>
  <c r="N209" i="2"/>
  <c r="O209" i="2"/>
  <c r="D209" i="2"/>
  <c r="C209" i="2"/>
  <c r="B209" i="2"/>
  <c r="F208" i="2"/>
  <c r="G208" i="2"/>
  <c r="H208" i="2"/>
  <c r="I208" i="2"/>
  <c r="J208" i="2"/>
  <c r="K208" i="2"/>
  <c r="L208" i="2"/>
  <c r="M208" i="2"/>
  <c r="N208" i="2"/>
  <c r="O208" i="2"/>
  <c r="D208" i="2"/>
  <c r="C208" i="2"/>
  <c r="B208" i="2"/>
  <c r="F207" i="2"/>
  <c r="G207" i="2"/>
  <c r="H207" i="2"/>
  <c r="I207" i="2"/>
  <c r="J207" i="2"/>
  <c r="K207" i="2"/>
  <c r="L207" i="2"/>
  <c r="M207" i="2"/>
  <c r="N207" i="2"/>
  <c r="O207" i="2"/>
  <c r="D207" i="2"/>
  <c r="C207" i="2"/>
  <c r="B207" i="2"/>
  <c r="F206" i="2"/>
  <c r="G206" i="2"/>
  <c r="H206" i="2"/>
  <c r="I206" i="2"/>
  <c r="J206" i="2"/>
  <c r="K206" i="2"/>
  <c r="L206" i="2"/>
  <c r="M206" i="2"/>
  <c r="N206" i="2"/>
  <c r="O206" i="2"/>
  <c r="D206" i="2"/>
  <c r="C206" i="2"/>
  <c r="B206" i="2"/>
  <c r="F205" i="2"/>
  <c r="G205" i="2"/>
  <c r="H205" i="2"/>
  <c r="I205" i="2"/>
  <c r="J205" i="2"/>
  <c r="K205" i="2"/>
  <c r="L205" i="2"/>
  <c r="M205" i="2"/>
  <c r="N205" i="2"/>
  <c r="O205" i="2"/>
  <c r="D205" i="2"/>
  <c r="C205" i="2"/>
  <c r="B205" i="2"/>
  <c r="F204" i="2"/>
  <c r="G204" i="2"/>
  <c r="H204" i="2"/>
  <c r="I204" i="2"/>
  <c r="J204" i="2"/>
  <c r="K204" i="2"/>
  <c r="L204" i="2"/>
  <c r="M204" i="2"/>
  <c r="N204" i="2"/>
  <c r="O204" i="2"/>
  <c r="D204" i="2"/>
  <c r="C204" i="2"/>
  <c r="B204" i="2"/>
  <c r="F203" i="2"/>
  <c r="G203" i="2"/>
  <c r="H203" i="2"/>
  <c r="I203" i="2"/>
  <c r="J203" i="2"/>
  <c r="K203" i="2"/>
  <c r="L203" i="2"/>
  <c r="M203" i="2"/>
  <c r="N203" i="2"/>
  <c r="O203" i="2"/>
  <c r="D203" i="2"/>
  <c r="C203" i="2"/>
  <c r="B203" i="2"/>
  <c r="F202" i="2"/>
  <c r="G202" i="2"/>
  <c r="H202" i="2"/>
  <c r="I202" i="2"/>
  <c r="J202" i="2"/>
  <c r="K202" i="2"/>
  <c r="L202" i="2"/>
  <c r="M202" i="2"/>
  <c r="N202" i="2"/>
  <c r="O202" i="2"/>
  <c r="D202" i="2"/>
  <c r="C202" i="2"/>
  <c r="B202" i="2"/>
  <c r="F201" i="2"/>
  <c r="G201" i="2"/>
  <c r="H201" i="2"/>
  <c r="I201" i="2"/>
  <c r="J201" i="2"/>
  <c r="K201" i="2"/>
  <c r="L201" i="2"/>
  <c r="M201" i="2"/>
  <c r="N201" i="2"/>
  <c r="O201" i="2"/>
  <c r="D201" i="2"/>
  <c r="C201" i="2"/>
  <c r="B201" i="2"/>
  <c r="F200" i="2"/>
  <c r="G200" i="2"/>
  <c r="H200" i="2"/>
  <c r="I200" i="2"/>
  <c r="J200" i="2"/>
  <c r="K200" i="2"/>
  <c r="L200" i="2"/>
  <c r="M200" i="2"/>
  <c r="N200" i="2"/>
  <c r="O200" i="2"/>
  <c r="D200" i="2"/>
  <c r="C200" i="2"/>
  <c r="B200" i="2"/>
  <c r="F199" i="2"/>
  <c r="G199" i="2"/>
  <c r="H199" i="2"/>
  <c r="I199" i="2"/>
  <c r="J199" i="2"/>
  <c r="K199" i="2"/>
  <c r="L199" i="2"/>
  <c r="M199" i="2"/>
  <c r="N199" i="2"/>
  <c r="O199" i="2"/>
  <c r="D199" i="2"/>
  <c r="C199" i="2"/>
  <c r="B199" i="2"/>
  <c r="F198" i="2"/>
  <c r="G198" i="2"/>
  <c r="H198" i="2"/>
  <c r="I198" i="2"/>
  <c r="J198" i="2"/>
  <c r="K198" i="2"/>
  <c r="L198" i="2"/>
  <c r="M198" i="2"/>
  <c r="N198" i="2"/>
  <c r="O198" i="2"/>
  <c r="D198" i="2"/>
  <c r="C198" i="2"/>
  <c r="B198" i="2"/>
  <c r="F197" i="2"/>
  <c r="G197" i="2"/>
  <c r="H197" i="2"/>
  <c r="I197" i="2"/>
  <c r="J197" i="2"/>
  <c r="K197" i="2"/>
  <c r="L197" i="2"/>
  <c r="M197" i="2"/>
  <c r="N197" i="2"/>
  <c r="O197" i="2"/>
  <c r="D197" i="2"/>
  <c r="C197" i="2"/>
  <c r="B197" i="2"/>
  <c r="F196" i="2"/>
  <c r="G196" i="2"/>
  <c r="H196" i="2"/>
  <c r="I196" i="2"/>
  <c r="J196" i="2"/>
  <c r="K196" i="2"/>
  <c r="L196" i="2"/>
  <c r="M196" i="2"/>
  <c r="N196" i="2"/>
  <c r="O196" i="2"/>
  <c r="D196" i="2"/>
  <c r="C196" i="2"/>
  <c r="B196" i="2"/>
  <c r="F195" i="2"/>
  <c r="G195" i="2"/>
  <c r="H195" i="2"/>
  <c r="I195" i="2"/>
  <c r="J195" i="2"/>
  <c r="K195" i="2"/>
  <c r="L195" i="2"/>
  <c r="M195" i="2"/>
  <c r="N195" i="2"/>
  <c r="O195" i="2"/>
  <c r="D195" i="2"/>
  <c r="C195" i="2"/>
  <c r="B195" i="2"/>
  <c r="F194" i="2"/>
  <c r="G194" i="2"/>
  <c r="H194" i="2"/>
  <c r="I194" i="2"/>
  <c r="J194" i="2"/>
  <c r="K194" i="2"/>
  <c r="L194" i="2"/>
  <c r="M194" i="2"/>
  <c r="N194" i="2"/>
  <c r="O194" i="2"/>
  <c r="D194" i="2"/>
  <c r="C194" i="2"/>
  <c r="B194" i="2"/>
  <c r="F193" i="2"/>
  <c r="G193" i="2"/>
  <c r="H193" i="2"/>
  <c r="I193" i="2"/>
  <c r="J193" i="2"/>
  <c r="K193" i="2"/>
  <c r="L193" i="2"/>
  <c r="M193" i="2"/>
  <c r="N193" i="2"/>
  <c r="O193" i="2"/>
  <c r="D193" i="2"/>
  <c r="C193" i="2"/>
  <c r="B193" i="2"/>
  <c r="F192" i="2"/>
  <c r="G192" i="2"/>
  <c r="H192" i="2"/>
  <c r="I192" i="2"/>
  <c r="J192" i="2"/>
  <c r="K192" i="2"/>
  <c r="L192" i="2"/>
  <c r="M192" i="2"/>
  <c r="N192" i="2"/>
  <c r="O192" i="2"/>
  <c r="D192" i="2"/>
  <c r="C192" i="2"/>
  <c r="B192" i="2"/>
  <c r="F191" i="2"/>
  <c r="G191" i="2"/>
  <c r="H191" i="2"/>
  <c r="I191" i="2"/>
  <c r="J191" i="2"/>
  <c r="K191" i="2"/>
  <c r="L191" i="2"/>
  <c r="M191" i="2"/>
  <c r="N191" i="2"/>
  <c r="O191" i="2"/>
  <c r="D191" i="2"/>
  <c r="C191" i="2"/>
  <c r="B191" i="2"/>
  <c r="F190" i="2"/>
  <c r="G190" i="2"/>
  <c r="H190" i="2"/>
  <c r="I190" i="2"/>
  <c r="J190" i="2"/>
  <c r="K190" i="2"/>
  <c r="L190" i="2"/>
  <c r="M190" i="2"/>
  <c r="N190" i="2"/>
  <c r="O190" i="2"/>
  <c r="D190" i="2"/>
  <c r="C190" i="2"/>
  <c r="B190" i="2"/>
  <c r="F189" i="2"/>
  <c r="G189" i="2"/>
  <c r="H189" i="2"/>
  <c r="I189" i="2"/>
  <c r="J189" i="2"/>
  <c r="K189" i="2"/>
  <c r="L189" i="2"/>
  <c r="M189" i="2"/>
  <c r="N189" i="2"/>
  <c r="O189" i="2"/>
  <c r="D189" i="2"/>
  <c r="C189" i="2"/>
  <c r="B189" i="2"/>
  <c r="F188" i="2"/>
  <c r="G188" i="2"/>
  <c r="H188" i="2"/>
  <c r="I188" i="2"/>
  <c r="J188" i="2"/>
  <c r="K188" i="2"/>
  <c r="L188" i="2"/>
  <c r="M188" i="2"/>
  <c r="N188" i="2"/>
  <c r="O188" i="2"/>
  <c r="D188" i="2"/>
  <c r="C188" i="2"/>
  <c r="B188" i="2"/>
  <c r="F187" i="2"/>
  <c r="G187" i="2"/>
  <c r="H187" i="2"/>
  <c r="I187" i="2"/>
  <c r="J187" i="2"/>
  <c r="K187" i="2"/>
  <c r="L187" i="2"/>
  <c r="M187" i="2"/>
  <c r="N187" i="2"/>
  <c r="O187" i="2"/>
  <c r="D187" i="2"/>
  <c r="C187" i="2"/>
  <c r="B187" i="2"/>
  <c r="F186" i="2"/>
  <c r="G186" i="2"/>
  <c r="H186" i="2"/>
  <c r="I186" i="2"/>
  <c r="J186" i="2"/>
  <c r="K186" i="2"/>
  <c r="L186" i="2"/>
  <c r="M186" i="2"/>
  <c r="N186" i="2"/>
  <c r="O186" i="2"/>
  <c r="D186" i="2"/>
  <c r="C186" i="2"/>
  <c r="B186" i="2"/>
  <c r="F185" i="2"/>
  <c r="G185" i="2"/>
  <c r="H185" i="2"/>
  <c r="I185" i="2"/>
  <c r="J185" i="2"/>
  <c r="K185" i="2"/>
  <c r="L185" i="2"/>
  <c r="M185" i="2"/>
  <c r="N185" i="2"/>
  <c r="O185" i="2"/>
  <c r="D185" i="2"/>
  <c r="C185" i="2"/>
  <c r="B185" i="2"/>
  <c r="F184" i="2"/>
  <c r="G184" i="2"/>
  <c r="H184" i="2"/>
  <c r="I184" i="2"/>
  <c r="J184" i="2"/>
  <c r="K184" i="2"/>
  <c r="L184" i="2"/>
  <c r="M184" i="2"/>
  <c r="N184" i="2"/>
  <c r="O184" i="2"/>
  <c r="D184" i="2"/>
  <c r="C184" i="2"/>
  <c r="B184" i="2"/>
  <c r="F183" i="2"/>
  <c r="G183" i="2"/>
  <c r="H183" i="2"/>
  <c r="I183" i="2"/>
  <c r="J183" i="2"/>
  <c r="K183" i="2"/>
  <c r="L183" i="2"/>
  <c r="M183" i="2"/>
  <c r="N183" i="2"/>
  <c r="O183" i="2"/>
  <c r="D183" i="2"/>
  <c r="C183" i="2"/>
  <c r="B183" i="2"/>
  <c r="F182" i="2"/>
  <c r="G182" i="2"/>
  <c r="H182" i="2"/>
  <c r="I182" i="2"/>
  <c r="J182" i="2"/>
  <c r="K182" i="2"/>
  <c r="L182" i="2"/>
  <c r="M182" i="2"/>
  <c r="N182" i="2"/>
  <c r="O182" i="2"/>
  <c r="D182" i="2"/>
  <c r="C182" i="2"/>
  <c r="B182" i="2"/>
  <c r="F181" i="2"/>
  <c r="G181" i="2"/>
  <c r="H181" i="2"/>
  <c r="I181" i="2"/>
  <c r="J181" i="2"/>
  <c r="K181" i="2"/>
  <c r="L181" i="2"/>
  <c r="M181" i="2"/>
  <c r="N181" i="2"/>
  <c r="O181" i="2"/>
  <c r="D181" i="2"/>
  <c r="C181" i="2"/>
  <c r="B181" i="2"/>
  <c r="F180" i="2"/>
  <c r="G180" i="2"/>
  <c r="H180" i="2"/>
  <c r="I180" i="2"/>
  <c r="J180" i="2"/>
  <c r="K180" i="2"/>
  <c r="L180" i="2"/>
  <c r="M180" i="2"/>
  <c r="N180" i="2"/>
  <c r="O180" i="2"/>
  <c r="D180" i="2"/>
  <c r="C180" i="2"/>
  <c r="B180" i="2"/>
  <c r="F179" i="2"/>
  <c r="G179" i="2"/>
  <c r="H179" i="2"/>
  <c r="I179" i="2"/>
  <c r="J179" i="2"/>
  <c r="K179" i="2"/>
  <c r="L179" i="2"/>
  <c r="M179" i="2"/>
  <c r="N179" i="2"/>
  <c r="O179" i="2"/>
  <c r="D179" i="2"/>
  <c r="C179" i="2"/>
  <c r="B179" i="2"/>
  <c r="F178" i="2"/>
  <c r="G178" i="2"/>
  <c r="H178" i="2"/>
  <c r="I178" i="2"/>
  <c r="J178" i="2"/>
  <c r="K178" i="2"/>
  <c r="L178" i="2"/>
  <c r="M178" i="2"/>
  <c r="N178" i="2"/>
  <c r="O178" i="2"/>
  <c r="D178" i="2"/>
  <c r="C178" i="2"/>
  <c r="B178" i="2"/>
  <c r="F177" i="2"/>
  <c r="G177" i="2"/>
  <c r="H177" i="2"/>
  <c r="I177" i="2"/>
  <c r="J177" i="2"/>
  <c r="K177" i="2"/>
  <c r="L177" i="2"/>
  <c r="M177" i="2"/>
  <c r="N177" i="2"/>
  <c r="O177" i="2"/>
  <c r="D177" i="2"/>
  <c r="C177" i="2"/>
  <c r="B177" i="2"/>
  <c r="F176" i="2"/>
  <c r="G176" i="2"/>
  <c r="H176" i="2"/>
  <c r="I176" i="2"/>
  <c r="J176" i="2"/>
  <c r="K176" i="2"/>
  <c r="L176" i="2"/>
  <c r="M176" i="2"/>
  <c r="N176" i="2"/>
  <c r="O176" i="2"/>
  <c r="D176" i="2"/>
  <c r="C176" i="2"/>
  <c r="B176" i="2"/>
  <c r="F175" i="2"/>
  <c r="G175" i="2"/>
  <c r="H175" i="2"/>
  <c r="I175" i="2"/>
  <c r="J175" i="2"/>
  <c r="K175" i="2"/>
  <c r="L175" i="2"/>
  <c r="M175" i="2"/>
  <c r="N175" i="2"/>
  <c r="O175" i="2"/>
  <c r="D175" i="2"/>
  <c r="C175" i="2"/>
  <c r="B175" i="2"/>
  <c r="F174" i="2"/>
  <c r="G174" i="2"/>
  <c r="H174" i="2"/>
  <c r="I174" i="2"/>
  <c r="J174" i="2"/>
  <c r="K174" i="2"/>
  <c r="L174" i="2"/>
  <c r="M174" i="2"/>
  <c r="N174" i="2"/>
  <c r="O174" i="2"/>
  <c r="D174" i="2"/>
  <c r="C174" i="2"/>
  <c r="B174" i="2"/>
  <c r="F173" i="2"/>
  <c r="G173" i="2"/>
  <c r="H173" i="2"/>
  <c r="I173" i="2"/>
  <c r="J173" i="2"/>
  <c r="K173" i="2"/>
  <c r="L173" i="2"/>
  <c r="M173" i="2"/>
  <c r="N173" i="2"/>
  <c r="O173" i="2"/>
  <c r="D173" i="2"/>
  <c r="C173" i="2"/>
  <c r="B173" i="2"/>
  <c r="F172" i="2"/>
  <c r="G172" i="2"/>
  <c r="H172" i="2"/>
  <c r="I172" i="2"/>
  <c r="J172" i="2"/>
  <c r="K172" i="2"/>
  <c r="L172" i="2"/>
  <c r="M172" i="2"/>
  <c r="N172" i="2"/>
  <c r="O172" i="2"/>
  <c r="D172" i="2"/>
  <c r="C172" i="2"/>
  <c r="B172" i="2"/>
  <c r="F171" i="2"/>
  <c r="G171" i="2"/>
  <c r="H171" i="2"/>
  <c r="I171" i="2"/>
  <c r="J171" i="2"/>
  <c r="K171" i="2"/>
  <c r="L171" i="2"/>
  <c r="M171" i="2"/>
  <c r="N171" i="2"/>
  <c r="O171" i="2"/>
  <c r="D171" i="2"/>
  <c r="C171" i="2"/>
  <c r="B171" i="2"/>
  <c r="F170" i="2"/>
  <c r="G170" i="2"/>
  <c r="H170" i="2"/>
  <c r="I170" i="2"/>
  <c r="J170" i="2"/>
  <c r="K170" i="2"/>
  <c r="L170" i="2"/>
  <c r="M170" i="2"/>
  <c r="N170" i="2"/>
  <c r="O170" i="2"/>
  <c r="D170" i="2"/>
  <c r="C170" i="2"/>
  <c r="B170" i="2"/>
  <c r="F169" i="2"/>
  <c r="G169" i="2"/>
  <c r="H169" i="2"/>
  <c r="I169" i="2"/>
  <c r="J169" i="2"/>
  <c r="K169" i="2"/>
  <c r="L169" i="2"/>
  <c r="M169" i="2"/>
  <c r="N169" i="2"/>
  <c r="O169" i="2"/>
  <c r="D169" i="2"/>
  <c r="C169" i="2"/>
  <c r="B169" i="2"/>
  <c r="F168" i="2"/>
  <c r="G168" i="2"/>
  <c r="H168" i="2"/>
  <c r="I168" i="2"/>
  <c r="J168" i="2"/>
  <c r="K168" i="2"/>
  <c r="L168" i="2"/>
  <c r="M168" i="2"/>
  <c r="N168" i="2"/>
  <c r="O168" i="2"/>
  <c r="D168" i="2"/>
  <c r="C168" i="2"/>
  <c r="B168" i="2"/>
  <c r="F167" i="2"/>
  <c r="G167" i="2"/>
  <c r="H167" i="2"/>
  <c r="I167" i="2"/>
  <c r="J167" i="2"/>
  <c r="K167" i="2"/>
  <c r="L167" i="2"/>
  <c r="M167" i="2"/>
  <c r="N167" i="2"/>
  <c r="O167" i="2"/>
  <c r="D167" i="2"/>
  <c r="C167" i="2"/>
  <c r="B167" i="2"/>
  <c r="F166" i="2"/>
  <c r="G166" i="2"/>
  <c r="H166" i="2"/>
  <c r="I166" i="2"/>
  <c r="J166" i="2"/>
  <c r="K166" i="2"/>
  <c r="L166" i="2"/>
  <c r="M166" i="2"/>
  <c r="N166" i="2"/>
  <c r="O166" i="2"/>
  <c r="D166" i="2"/>
  <c r="C166" i="2"/>
  <c r="B166" i="2"/>
  <c r="F165" i="2"/>
  <c r="G165" i="2"/>
  <c r="H165" i="2"/>
  <c r="I165" i="2"/>
  <c r="J165" i="2"/>
  <c r="K165" i="2"/>
  <c r="L165" i="2"/>
  <c r="M165" i="2"/>
  <c r="N165" i="2"/>
  <c r="O165" i="2"/>
  <c r="D165" i="2"/>
  <c r="C165" i="2"/>
  <c r="B165" i="2"/>
  <c r="F164" i="2"/>
  <c r="G164" i="2"/>
  <c r="H164" i="2"/>
  <c r="I164" i="2"/>
  <c r="J164" i="2"/>
  <c r="K164" i="2"/>
  <c r="L164" i="2"/>
  <c r="M164" i="2"/>
  <c r="N164" i="2"/>
  <c r="O164" i="2"/>
  <c r="D164" i="2"/>
  <c r="C164" i="2"/>
  <c r="B164" i="2"/>
  <c r="F163" i="2"/>
  <c r="G163" i="2"/>
  <c r="H163" i="2"/>
  <c r="I163" i="2"/>
  <c r="J163" i="2"/>
  <c r="K163" i="2"/>
  <c r="L163" i="2"/>
  <c r="M163" i="2"/>
  <c r="N163" i="2"/>
  <c r="O163" i="2"/>
  <c r="D163" i="2"/>
  <c r="C163" i="2"/>
  <c r="B163" i="2"/>
  <c r="F162" i="2"/>
  <c r="G162" i="2"/>
  <c r="H162" i="2"/>
  <c r="I162" i="2"/>
  <c r="J162" i="2"/>
  <c r="K162" i="2"/>
  <c r="L162" i="2"/>
  <c r="M162" i="2"/>
  <c r="N162" i="2"/>
  <c r="O162" i="2"/>
  <c r="D162" i="2"/>
  <c r="C162" i="2"/>
  <c r="B162" i="2"/>
  <c r="F161" i="2"/>
  <c r="G161" i="2"/>
  <c r="H161" i="2"/>
  <c r="I161" i="2"/>
  <c r="J161" i="2"/>
  <c r="K161" i="2"/>
  <c r="L161" i="2"/>
  <c r="M161" i="2"/>
  <c r="N161" i="2"/>
  <c r="O161" i="2"/>
  <c r="D161" i="2"/>
  <c r="C161" i="2"/>
  <c r="B161" i="2"/>
  <c r="F160" i="2"/>
  <c r="G160" i="2"/>
  <c r="H160" i="2"/>
  <c r="I160" i="2"/>
  <c r="J160" i="2"/>
  <c r="K160" i="2"/>
  <c r="L160" i="2"/>
  <c r="M160" i="2"/>
  <c r="N160" i="2"/>
  <c r="O160" i="2"/>
  <c r="D160" i="2"/>
  <c r="C160" i="2"/>
  <c r="B160" i="2"/>
  <c r="F159" i="2"/>
  <c r="G159" i="2"/>
  <c r="H159" i="2"/>
  <c r="I159" i="2"/>
  <c r="J159" i="2"/>
  <c r="K159" i="2"/>
  <c r="L159" i="2"/>
  <c r="M159" i="2"/>
  <c r="N159" i="2"/>
  <c r="O159" i="2"/>
  <c r="D159" i="2"/>
  <c r="C159" i="2"/>
  <c r="B159" i="2"/>
  <c r="F158" i="2"/>
  <c r="G158" i="2"/>
  <c r="H158" i="2"/>
  <c r="I158" i="2"/>
  <c r="J158" i="2"/>
  <c r="K158" i="2"/>
  <c r="L158" i="2"/>
  <c r="M158" i="2"/>
  <c r="N158" i="2"/>
  <c r="O158" i="2"/>
  <c r="D158" i="2"/>
  <c r="C158" i="2"/>
  <c r="B158" i="2"/>
  <c r="F157" i="2"/>
  <c r="G157" i="2"/>
  <c r="H157" i="2"/>
  <c r="I157" i="2"/>
  <c r="J157" i="2"/>
  <c r="K157" i="2"/>
  <c r="L157" i="2"/>
  <c r="M157" i="2"/>
  <c r="N157" i="2"/>
  <c r="O157" i="2"/>
  <c r="D157" i="2"/>
  <c r="C157" i="2"/>
  <c r="B157" i="2"/>
  <c r="F156" i="2"/>
  <c r="G156" i="2"/>
  <c r="H156" i="2"/>
  <c r="I156" i="2"/>
  <c r="J156" i="2"/>
  <c r="K156" i="2"/>
  <c r="L156" i="2"/>
  <c r="M156" i="2"/>
  <c r="N156" i="2"/>
  <c r="O156" i="2"/>
  <c r="D156" i="2"/>
  <c r="C156" i="2"/>
  <c r="B156" i="2"/>
  <c r="F155" i="2"/>
  <c r="G155" i="2"/>
  <c r="H155" i="2"/>
  <c r="I155" i="2"/>
  <c r="J155" i="2"/>
  <c r="K155" i="2"/>
  <c r="L155" i="2"/>
  <c r="M155" i="2"/>
  <c r="N155" i="2"/>
  <c r="O155" i="2"/>
  <c r="D155" i="2"/>
  <c r="C155" i="2"/>
  <c r="B155" i="2"/>
  <c r="F154" i="2"/>
  <c r="G154" i="2"/>
  <c r="H154" i="2"/>
  <c r="I154" i="2"/>
  <c r="J154" i="2"/>
  <c r="K154" i="2"/>
  <c r="L154" i="2"/>
  <c r="M154" i="2"/>
  <c r="N154" i="2"/>
  <c r="O154" i="2"/>
  <c r="D154" i="2"/>
  <c r="C154" i="2"/>
  <c r="B154" i="2"/>
  <c r="F153" i="2"/>
  <c r="G153" i="2"/>
  <c r="H153" i="2"/>
  <c r="I153" i="2"/>
  <c r="J153" i="2"/>
  <c r="K153" i="2"/>
  <c r="L153" i="2"/>
  <c r="M153" i="2"/>
  <c r="N153" i="2"/>
  <c r="O153" i="2"/>
  <c r="D153" i="2"/>
  <c r="C153" i="2"/>
  <c r="B153" i="2"/>
  <c r="F152" i="2"/>
  <c r="G152" i="2"/>
  <c r="H152" i="2"/>
  <c r="I152" i="2"/>
  <c r="J152" i="2"/>
  <c r="K152" i="2"/>
  <c r="L152" i="2"/>
  <c r="M152" i="2"/>
  <c r="N152" i="2"/>
  <c r="O152" i="2"/>
  <c r="D152" i="2"/>
  <c r="C152" i="2"/>
  <c r="B152" i="2"/>
  <c r="F151" i="2"/>
  <c r="G151" i="2"/>
  <c r="H151" i="2"/>
  <c r="I151" i="2"/>
  <c r="J151" i="2"/>
  <c r="K151" i="2"/>
  <c r="L151" i="2"/>
  <c r="M151" i="2"/>
  <c r="N151" i="2"/>
  <c r="O151" i="2"/>
  <c r="D151" i="2"/>
  <c r="C151" i="2"/>
  <c r="B151" i="2"/>
  <c r="F150" i="2"/>
  <c r="G150" i="2"/>
  <c r="H150" i="2"/>
  <c r="I150" i="2"/>
  <c r="J150" i="2"/>
  <c r="K150" i="2"/>
  <c r="L150" i="2"/>
  <c r="M150" i="2"/>
  <c r="N150" i="2"/>
  <c r="O150" i="2"/>
  <c r="D150" i="2"/>
  <c r="C150" i="2"/>
  <c r="B150" i="2"/>
  <c r="F149" i="2"/>
  <c r="G149" i="2"/>
  <c r="H149" i="2"/>
  <c r="I149" i="2"/>
  <c r="J149" i="2"/>
  <c r="K149" i="2"/>
  <c r="L149" i="2"/>
  <c r="M149" i="2"/>
  <c r="N149" i="2"/>
  <c r="O149" i="2"/>
  <c r="D149" i="2"/>
  <c r="C149" i="2"/>
  <c r="B149" i="2"/>
  <c r="F148" i="2"/>
  <c r="G148" i="2"/>
  <c r="H148" i="2"/>
  <c r="I148" i="2"/>
  <c r="J148" i="2"/>
  <c r="K148" i="2"/>
  <c r="L148" i="2"/>
  <c r="M148" i="2"/>
  <c r="N148" i="2"/>
  <c r="O148" i="2"/>
  <c r="D148" i="2"/>
  <c r="C148" i="2"/>
  <c r="B148" i="2"/>
  <c r="F147" i="2"/>
  <c r="G147" i="2"/>
  <c r="H147" i="2"/>
  <c r="I147" i="2"/>
  <c r="J147" i="2"/>
  <c r="K147" i="2"/>
  <c r="L147" i="2"/>
  <c r="M147" i="2"/>
  <c r="N147" i="2"/>
  <c r="O147" i="2"/>
  <c r="D147" i="2"/>
  <c r="C147" i="2"/>
  <c r="B147" i="2"/>
  <c r="F146" i="2"/>
  <c r="G146" i="2"/>
  <c r="H146" i="2"/>
  <c r="I146" i="2"/>
  <c r="J146" i="2"/>
  <c r="K146" i="2"/>
  <c r="L146" i="2"/>
  <c r="M146" i="2"/>
  <c r="N146" i="2"/>
  <c r="O146" i="2"/>
  <c r="D146" i="2"/>
  <c r="C146" i="2"/>
  <c r="B146" i="2"/>
  <c r="F145" i="2"/>
  <c r="G145" i="2"/>
  <c r="H145" i="2"/>
  <c r="I145" i="2"/>
  <c r="J145" i="2"/>
  <c r="K145" i="2"/>
  <c r="L145" i="2"/>
  <c r="M145" i="2"/>
  <c r="N145" i="2"/>
  <c r="O145" i="2"/>
  <c r="D145" i="2"/>
  <c r="C145" i="2"/>
  <c r="B145" i="2"/>
  <c r="F144" i="2"/>
  <c r="G144" i="2"/>
  <c r="H144" i="2"/>
  <c r="I144" i="2"/>
  <c r="J144" i="2"/>
  <c r="K144" i="2"/>
  <c r="L144" i="2"/>
  <c r="M144" i="2"/>
  <c r="N144" i="2"/>
  <c r="O144" i="2"/>
  <c r="D144" i="2"/>
  <c r="C144" i="2"/>
  <c r="B144" i="2"/>
  <c r="F143" i="2"/>
  <c r="G143" i="2"/>
  <c r="H143" i="2"/>
  <c r="I143" i="2"/>
  <c r="J143" i="2"/>
  <c r="K143" i="2"/>
  <c r="L143" i="2"/>
  <c r="M143" i="2"/>
  <c r="N143" i="2"/>
  <c r="O143" i="2"/>
  <c r="D143" i="2"/>
  <c r="C143" i="2"/>
  <c r="B143" i="2"/>
  <c r="F142" i="2"/>
  <c r="G142" i="2"/>
  <c r="H142" i="2"/>
  <c r="I142" i="2"/>
  <c r="J142" i="2"/>
  <c r="K142" i="2"/>
  <c r="L142" i="2"/>
  <c r="M142" i="2"/>
  <c r="N142" i="2"/>
  <c r="O142" i="2"/>
  <c r="D142" i="2"/>
  <c r="C142" i="2"/>
  <c r="B142" i="2"/>
  <c r="F141" i="2"/>
  <c r="G141" i="2"/>
  <c r="H141" i="2"/>
  <c r="I141" i="2"/>
  <c r="J141" i="2"/>
  <c r="K141" i="2"/>
  <c r="L141" i="2"/>
  <c r="M141" i="2"/>
  <c r="N141" i="2"/>
  <c r="O141" i="2"/>
  <c r="D141" i="2"/>
  <c r="C141" i="2"/>
  <c r="B141" i="2"/>
  <c r="F140" i="2"/>
  <c r="G140" i="2"/>
  <c r="H140" i="2"/>
  <c r="I140" i="2"/>
  <c r="J140" i="2"/>
  <c r="K140" i="2"/>
  <c r="L140" i="2"/>
  <c r="M140" i="2"/>
  <c r="N140" i="2"/>
  <c r="O140" i="2"/>
  <c r="D140" i="2"/>
  <c r="C140" i="2"/>
  <c r="B140" i="2"/>
  <c r="F139" i="2"/>
  <c r="G139" i="2"/>
  <c r="H139" i="2"/>
  <c r="I139" i="2"/>
  <c r="J139" i="2"/>
  <c r="K139" i="2"/>
  <c r="L139" i="2"/>
  <c r="M139" i="2"/>
  <c r="N139" i="2"/>
  <c r="O139" i="2"/>
  <c r="D139" i="2"/>
  <c r="C139" i="2"/>
  <c r="B139" i="2"/>
  <c r="F138" i="2"/>
  <c r="G138" i="2"/>
  <c r="H138" i="2"/>
  <c r="I138" i="2"/>
  <c r="J138" i="2"/>
  <c r="K138" i="2"/>
  <c r="L138" i="2"/>
  <c r="M138" i="2"/>
  <c r="N138" i="2"/>
  <c r="O138" i="2"/>
  <c r="D138" i="2"/>
  <c r="C138" i="2"/>
  <c r="B138" i="2"/>
  <c r="F137" i="2"/>
  <c r="G137" i="2"/>
  <c r="H137" i="2"/>
  <c r="I137" i="2"/>
  <c r="J137" i="2"/>
  <c r="K137" i="2"/>
  <c r="L137" i="2"/>
  <c r="M137" i="2"/>
  <c r="N137" i="2"/>
  <c r="O137" i="2"/>
  <c r="D137" i="2"/>
  <c r="C137" i="2"/>
  <c r="B137" i="2"/>
  <c r="F136" i="2"/>
  <c r="G136" i="2"/>
  <c r="H136" i="2"/>
  <c r="I136" i="2"/>
  <c r="J136" i="2"/>
  <c r="K136" i="2"/>
  <c r="L136" i="2"/>
  <c r="M136" i="2"/>
  <c r="N136" i="2"/>
  <c r="O136" i="2"/>
  <c r="D136" i="2"/>
  <c r="C136" i="2"/>
  <c r="B136" i="2"/>
  <c r="F135" i="2"/>
  <c r="G135" i="2"/>
  <c r="H135" i="2"/>
  <c r="I135" i="2"/>
  <c r="J135" i="2"/>
  <c r="K135" i="2"/>
  <c r="L135" i="2"/>
  <c r="M135" i="2"/>
  <c r="N135" i="2"/>
  <c r="O135" i="2"/>
  <c r="D135" i="2"/>
  <c r="C135" i="2"/>
  <c r="B135" i="2"/>
  <c r="F134" i="2"/>
  <c r="G134" i="2"/>
  <c r="H134" i="2"/>
  <c r="I134" i="2"/>
  <c r="J134" i="2"/>
  <c r="K134" i="2"/>
  <c r="L134" i="2"/>
  <c r="M134" i="2"/>
  <c r="N134" i="2"/>
  <c r="O134" i="2"/>
  <c r="D134" i="2"/>
  <c r="C134" i="2"/>
  <c r="B134" i="2"/>
  <c r="F133" i="2"/>
  <c r="G133" i="2"/>
  <c r="H133" i="2"/>
  <c r="I133" i="2"/>
  <c r="J133" i="2"/>
  <c r="K133" i="2"/>
  <c r="L133" i="2"/>
  <c r="M133" i="2"/>
  <c r="N133" i="2"/>
  <c r="O133" i="2"/>
  <c r="D133" i="2"/>
  <c r="C133" i="2"/>
  <c r="B133" i="2"/>
  <c r="F132" i="2"/>
  <c r="G132" i="2"/>
  <c r="H132" i="2"/>
  <c r="I132" i="2"/>
  <c r="J132" i="2"/>
  <c r="K132" i="2"/>
  <c r="L132" i="2"/>
  <c r="M132" i="2"/>
  <c r="N132" i="2"/>
  <c r="O132" i="2"/>
  <c r="D132" i="2"/>
  <c r="C132" i="2"/>
  <c r="B132" i="2"/>
  <c r="F131" i="2"/>
  <c r="G131" i="2"/>
  <c r="H131" i="2"/>
  <c r="I131" i="2"/>
  <c r="J131" i="2"/>
  <c r="K131" i="2"/>
  <c r="L131" i="2"/>
  <c r="M131" i="2"/>
  <c r="N131" i="2"/>
  <c r="O131" i="2"/>
  <c r="D131" i="2"/>
  <c r="C131" i="2"/>
  <c r="B131" i="2"/>
  <c r="F130" i="2"/>
  <c r="G130" i="2"/>
  <c r="H130" i="2"/>
  <c r="I130" i="2"/>
  <c r="J130" i="2"/>
  <c r="K130" i="2"/>
  <c r="L130" i="2"/>
  <c r="M130" i="2"/>
  <c r="N130" i="2"/>
  <c r="O130" i="2"/>
  <c r="D130" i="2"/>
  <c r="C130" i="2"/>
  <c r="B130" i="2"/>
  <c r="F129" i="2"/>
  <c r="G129" i="2"/>
  <c r="H129" i="2"/>
  <c r="I129" i="2"/>
  <c r="J129" i="2"/>
  <c r="K129" i="2"/>
  <c r="L129" i="2"/>
  <c r="M129" i="2"/>
  <c r="N129" i="2"/>
  <c r="O129" i="2"/>
  <c r="D129" i="2"/>
  <c r="C129" i="2"/>
  <c r="B129" i="2"/>
  <c r="F128" i="2"/>
  <c r="G128" i="2"/>
  <c r="H128" i="2"/>
  <c r="I128" i="2"/>
  <c r="J128" i="2"/>
  <c r="K128" i="2"/>
  <c r="L128" i="2"/>
  <c r="M128" i="2"/>
  <c r="N128" i="2"/>
  <c r="O128" i="2"/>
  <c r="D128" i="2"/>
  <c r="C128" i="2"/>
  <c r="B128" i="2"/>
  <c r="F127" i="2"/>
  <c r="G127" i="2"/>
  <c r="H127" i="2"/>
  <c r="I127" i="2"/>
  <c r="J127" i="2"/>
  <c r="K127" i="2"/>
  <c r="L127" i="2"/>
  <c r="M127" i="2"/>
  <c r="N127" i="2"/>
  <c r="O127" i="2"/>
  <c r="D127" i="2"/>
  <c r="C127" i="2"/>
  <c r="B127" i="2"/>
  <c r="F126" i="2"/>
  <c r="G126" i="2"/>
  <c r="H126" i="2"/>
  <c r="I126" i="2"/>
  <c r="J126" i="2"/>
  <c r="K126" i="2"/>
  <c r="L126" i="2"/>
  <c r="M126" i="2"/>
  <c r="N126" i="2"/>
  <c r="O126" i="2"/>
  <c r="D126" i="2"/>
  <c r="C126" i="2"/>
  <c r="B126" i="2"/>
  <c r="F125" i="2"/>
  <c r="G125" i="2"/>
  <c r="H125" i="2"/>
  <c r="I125" i="2"/>
  <c r="J125" i="2"/>
  <c r="K125" i="2"/>
  <c r="L125" i="2"/>
  <c r="M125" i="2"/>
  <c r="N125" i="2"/>
  <c r="O125" i="2"/>
  <c r="D125" i="2"/>
  <c r="C125" i="2"/>
  <c r="B125" i="2"/>
  <c r="F124" i="2"/>
  <c r="G124" i="2"/>
  <c r="H124" i="2"/>
  <c r="I124" i="2"/>
  <c r="J124" i="2"/>
  <c r="K124" i="2"/>
  <c r="L124" i="2"/>
  <c r="M124" i="2"/>
  <c r="N124" i="2"/>
  <c r="O124" i="2"/>
  <c r="D124" i="2"/>
  <c r="C124" i="2"/>
  <c r="B124" i="2"/>
  <c r="F123" i="2"/>
  <c r="G123" i="2"/>
  <c r="H123" i="2"/>
  <c r="I123" i="2"/>
  <c r="J123" i="2"/>
  <c r="K123" i="2"/>
  <c r="L123" i="2"/>
  <c r="M123" i="2"/>
  <c r="N123" i="2"/>
  <c r="O123" i="2"/>
  <c r="D123" i="2"/>
  <c r="C123" i="2"/>
  <c r="B123" i="2"/>
  <c r="F122" i="2"/>
  <c r="G122" i="2"/>
  <c r="H122" i="2"/>
  <c r="I122" i="2"/>
  <c r="J122" i="2"/>
  <c r="K122" i="2"/>
  <c r="L122" i="2"/>
  <c r="M122" i="2"/>
  <c r="N122" i="2"/>
  <c r="O122" i="2"/>
  <c r="D122" i="2"/>
  <c r="C122" i="2"/>
  <c r="B122" i="2"/>
  <c r="F121" i="2"/>
  <c r="G121" i="2"/>
  <c r="H121" i="2"/>
  <c r="I121" i="2"/>
  <c r="J121" i="2"/>
  <c r="K121" i="2"/>
  <c r="L121" i="2"/>
  <c r="M121" i="2"/>
  <c r="N121" i="2"/>
  <c r="O121" i="2"/>
  <c r="D121" i="2"/>
  <c r="C121" i="2"/>
  <c r="B121" i="2"/>
  <c r="F120" i="2"/>
  <c r="G120" i="2"/>
  <c r="H120" i="2"/>
  <c r="I120" i="2"/>
  <c r="J120" i="2"/>
  <c r="K120" i="2"/>
  <c r="L120" i="2"/>
  <c r="M120" i="2"/>
  <c r="N120" i="2"/>
  <c r="O120" i="2"/>
  <c r="D120" i="2"/>
  <c r="C120" i="2"/>
  <c r="B120" i="2"/>
  <c r="F119" i="2"/>
  <c r="G119" i="2"/>
  <c r="H119" i="2"/>
  <c r="I119" i="2"/>
  <c r="J119" i="2"/>
  <c r="K119" i="2"/>
  <c r="L119" i="2"/>
  <c r="M119" i="2"/>
  <c r="N119" i="2"/>
  <c r="O119" i="2"/>
  <c r="D119" i="2"/>
  <c r="C119" i="2"/>
  <c r="B119" i="2"/>
  <c r="F118" i="2"/>
  <c r="G118" i="2"/>
  <c r="H118" i="2"/>
  <c r="I118" i="2"/>
  <c r="J118" i="2"/>
  <c r="K118" i="2"/>
  <c r="L118" i="2"/>
  <c r="M118" i="2"/>
  <c r="N118" i="2"/>
  <c r="O118" i="2"/>
  <c r="D118" i="2"/>
  <c r="C118" i="2"/>
  <c r="B118" i="2"/>
  <c r="F117" i="2"/>
  <c r="G117" i="2"/>
  <c r="H117" i="2"/>
  <c r="I117" i="2"/>
  <c r="J117" i="2"/>
  <c r="K117" i="2"/>
  <c r="L117" i="2"/>
  <c r="M117" i="2"/>
  <c r="N117" i="2"/>
  <c r="O117" i="2"/>
  <c r="D117" i="2"/>
  <c r="C117" i="2"/>
  <c r="B117" i="2"/>
  <c r="A105" i="2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I12" i="2"/>
  <c r="I16" i="2" s="1"/>
  <c r="E6" i="4"/>
  <c r="I23" i="2" s="1"/>
  <c r="E4" i="4"/>
  <c r="G21" i="2"/>
  <c r="B114" i="2"/>
  <c r="C114" i="2"/>
  <c r="D114" i="2"/>
  <c r="D12" i="2"/>
  <c r="D13" i="2"/>
  <c r="D14" i="2"/>
  <c r="D15" i="2"/>
  <c r="D16" i="2"/>
  <c r="D17" i="2"/>
  <c r="F114" i="2"/>
  <c r="G114" i="2"/>
  <c r="H114" i="2"/>
  <c r="I114" i="2"/>
  <c r="J114" i="2"/>
  <c r="K114" i="2"/>
  <c r="L114" i="2"/>
  <c r="M114" i="2"/>
  <c r="N114" i="2"/>
  <c r="O114" i="2"/>
  <c r="B115" i="2"/>
  <c r="C115" i="2"/>
  <c r="D115" i="2"/>
  <c r="F115" i="2"/>
  <c r="G115" i="2"/>
  <c r="H115" i="2"/>
  <c r="I115" i="2"/>
  <c r="J115" i="2"/>
  <c r="K115" i="2"/>
  <c r="L115" i="2"/>
  <c r="M115" i="2"/>
  <c r="N115" i="2"/>
  <c r="O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B110" i="2"/>
  <c r="C110" i="2"/>
  <c r="D110" i="2"/>
  <c r="F110" i="2"/>
  <c r="G110" i="2"/>
  <c r="H110" i="2"/>
  <c r="I110" i="2"/>
  <c r="J110" i="2"/>
  <c r="K110" i="2"/>
  <c r="L110" i="2"/>
  <c r="M110" i="2"/>
  <c r="N110" i="2"/>
  <c r="O110" i="2"/>
  <c r="B111" i="2"/>
  <c r="C111" i="2"/>
  <c r="D111" i="2"/>
  <c r="F111" i="2"/>
  <c r="G111" i="2"/>
  <c r="H111" i="2"/>
  <c r="I111" i="2"/>
  <c r="J111" i="2"/>
  <c r="K111" i="2"/>
  <c r="L111" i="2"/>
  <c r="M111" i="2"/>
  <c r="N111" i="2"/>
  <c r="O111" i="2"/>
  <c r="B112" i="2"/>
  <c r="C112" i="2"/>
  <c r="D112" i="2"/>
  <c r="F112" i="2"/>
  <c r="G112" i="2"/>
  <c r="H112" i="2"/>
  <c r="I112" i="2"/>
  <c r="J112" i="2"/>
  <c r="K112" i="2"/>
  <c r="L112" i="2"/>
  <c r="M112" i="2"/>
  <c r="N112" i="2"/>
  <c r="O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B103" i="2"/>
  <c r="C103" i="2"/>
  <c r="D103" i="2"/>
  <c r="F103" i="2"/>
  <c r="G103" i="2"/>
  <c r="H103" i="2"/>
  <c r="I103" i="2"/>
  <c r="J103" i="2"/>
  <c r="K103" i="2"/>
  <c r="L103" i="2"/>
  <c r="M103" i="2"/>
  <c r="N103" i="2"/>
  <c r="O103" i="2"/>
  <c r="B104" i="2"/>
  <c r="C104" i="2"/>
  <c r="D104" i="2"/>
  <c r="F104" i="2"/>
  <c r="G104" i="2"/>
  <c r="H104" i="2"/>
  <c r="I104" i="2"/>
  <c r="J104" i="2"/>
  <c r="K104" i="2"/>
  <c r="L104" i="2"/>
  <c r="M104" i="2"/>
  <c r="N104" i="2"/>
  <c r="O104" i="2"/>
  <c r="B105" i="2"/>
  <c r="C105" i="2"/>
  <c r="D105" i="2"/>
  <c r="F105" i="2"/>
  <c r="G105" i="2"/>
  <c r="H105" i="2"/>
  <c r="I105" i="2"/>
  <c r="J105" i="2"/>
  <c r="K105" i="2"/>
  <c r="L105" i="2"/>
  <c r="M105" i="2"/>
  <c r="N105" i="2"/>
  <c r="O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B107" i="2"/>
  <c r="C107" i="2"/>
  <c r="D107" i="2"/>
  <c r="F107" i="2"/>
  <c r="G107" i="2"/>
  <c r="H107" i="2"/>
  <c r="I107" i="2"/>
  <c r="J107" i="2"/>
  <c r="K107" i="2"/>
  <c r="L107" i="2"/>
  <c r="M107" i="2"/>
  <c r="N107" i="2"/>
  <c r="O107" i="2"/>
  <c r="B108" i="2"/>
  <c r="C108" i="2"/>
  <c r="D108" i="2"/>
  <c r="F108" i="2"/>
  <c r="G108" i="2"/>
  <c r="H108" i="2"/>
  <c r="I108" i="2"/>
  <c r="J108" i="2"/>
  <c r="K108" i="2"/>
  <c r="L108" i="2"/>
  <c r="M108" i="2"/>
  <c r="N108" i="2"/>
  <c r="O108" i="2"/>
  <c r="B109" i="2"/>
  <c r="C109" i="2"/>
  <c r="D109" i="2"/>
  <c r="F109" i="2"/>
  <c r="G109" i="2"/>
  <c r="H109" i="2"/>
  <c r="I109" i="2"/>
  <c r="J109" i="2"/>
  <c r="K109" i="2"/>
  <c r="L109" i="2"/>
  <c r="M109" i="2"/>
  <c r="N109" i="2"/>
  <c r="O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B97" i="2"/>
  <c r="C97" i="2"/>
  <c r="D97" i="2"/>
  <c r="F97" i="2"/>
  <c r="G97" i="2"/>
  <c r="H97" i="2"/>
  <c r="I97" i="2"/>
  <c r="J97" i="2"/>
  <c r="K97" i="2"/>
  <c r="L97" i="2"/>
  <c r="M97" i="2"/>
  <c r="N97" i="2"/>
  <c r="O97" i="2"/>
  <c r="B98" i="2"/>
  <c r="C98" i="2"/>
  <c r="D98" i="2"/>
  <c r="F98" i="2"/>
  <c r="G98" i="2"/>
  <c r="H98" i="2"/>
  <c r="I98" i="2"/>
  <c r="J98" i="2"/>
  <c r="K98" i="2"/>
  <c r="L98" i="2"/>
  <c r="M98" i="2"/>
  <c r="N98" i="2"/>
  <c r="O98" i="2"/>
  <c r="B99" i="2"/>
  <c r="C99" i="2"/>
  <c r="D99" i="2"/>
  <c r="F99" i="2"/>
  <c r="G99" i="2"/>
  <c r="H99" i="2"/>
  <c r="I99" i="2"/>
  <c r="J99" i="2"/>
  <c r="K99" i="2"/>
  <c r="L99" i="2"/>
  <c r="M99" i="2"/>
  <c r="N99" i="2"/>
  <c r="O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B101" i="2"/>
  <c r="C101" i="2"/>
  <c r="D101" i="2"/>
  <c r="F101" i="2"/>
  <c r="G101" i="2"/>
  <c r="H101" i="2"/>
  <c r="I101" i="2"/>
  <c r="J101" i="2"/>
  <c r="K101" i="2"/>
  <c r="L101" i="2"/>
  <c r="M101" i="2"/>
  <c r="N101" i="2"/>
  <c r="O101" i="2"/>
  <c r="B102" i="2"/>
  <c r="C102" i="2"/>
  <c r="D102" i="2"/>
  <c r="F102" i="2"/>
  <c r="G102" i="2"/>
  <c r="H102" i="2"/>
  <c r="I102" i="2"/>
  <c r="J102" i="2"/>
  <c r="K102" i="2"/>
  <c r="L102" i="2"/>
  <c r="M102" i="2"/>
  <c r="N102" i="2"/>
  <c r="O102" i="2"/>
  <c r="B90" i="2"/>
  <c r="C90" i="2"/>
  <c r="D90" i="2"/>
  <c r="F90" i="2"/>
  <c r="G90" i="2"/>
  <c r="H90" i="2"/>
  <c r="I90" i="2"/>
  <c r="J90" i="2"/>
  <c r="K90" i="2"/>
  <c r="L90" i="2"/>
  <c r="M90" i="2"/>
  <c r="N90" i="2"/>
  <c r="O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B92" i="2"/>
  <c r="C92" i="2"/>
  <c r="D92" i="2"/>
  <c r="F92" i="2"/>
  <c r="G92" i="2"/>
  <c r="H92" i="2"/>
  <c r="I92" i="2"/>
  <c r="J92" i="2"/>
  <c r="K92" i="2"/>
  <c r="L92" i="2"/>
  <c r="M92" i="2"/>
  <c r="N92" i="2"/>
  <c r="O92" i="2"/>
  <c r="B93" i="2"/>
  <c r="C93" i="2"/>
  <c r="D93" i="2"/>
  <c r="F93" i="2"/>
  <c r="G93" i="2"/>
  <c r="H93" i="2"/>
  <c r="I93" i="2"/>
  <c r="J93" i="2"/>
  <c r="K93" i="2"/>
  <c r="L93" i="2"/>
  <c r="M93" i="2"/>
  <c r="N93" i="2"/>
  <c r="O93" i="2"/>
  <c r="B94" i="2"/>
  <c r="C94" i="2"/>
  <c r="D94" i="2"/>
  <c r="F94" i="2"/>
  <c r="G94" i="2"/>
  <c r="H94" i="2"/>
  <c r="I94" i="2"/>
  <c r="J94" i="2"/>
  <c r="K94" i="2"/>
  <c r="L94" i="2"/>
  <c r="M94" i="2"/>
  <c r="N94" i="2"/>
  <c r="O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B71" i="2"/>
  <c r="C71" i="2"/>
  <c r="D71" i="2"/>
  <c r="F71" i="2"/>
  <c r="G71" i="2"/>
  <c r="H71" i="2"/>
  <c r="I71" i="2"/>
  <c r="J71" i="2"/>
  <c r="K71" i="2"/>
  <c r="L71" i="2"/>
  <c r="M71" i="2"/>
  <c r="N71" i="2"/>
  <c r="O71" i="2"/>
  <c r="B72" i="2"/>
  <c r="C72" i="2"/>
  <c r="D72" i="2"/>
  <c r="F72" i="2"/>
  <c r="G72" i="2"/>
  <c r="H72" i="2"/>
  <c r="I72" i="2"/>
  <c r="J72" i="2"/>
  <c r="K72" i="2"/>
  <c r="L72" i="2"/>
  <c r="M72" i="2"/>
  <c r="N72" i="2"/>
  <c r="O72" i="2"/>
  <c r="B73" i="2"/>
  <c r="C73" i="2"/>
  <c r="D73" i="2"/>
  <c r="F73" i="2"/>
  <c r="G73" i="2"/>
  <c r="H73" i="2"/>
  <c r="I73" i="2"/>
  <c r="J73" i="2"/>
  <c r="K73" i="2"/>
  <c r="L73" i="2"/>
  <c r="M73" i="2"/>
  <c r="N73" i="2"/>
  <c r="O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B75" i="2"/>
  <c r="C75" i="2"/>
  <c r="D75" i="2"/>
  <c r="F75" i="2"/>
  <c r="G75" i="2"/>
  <c r="H75" i="2"/>
  <c r="I75" i="2"/>
  <c r="J75" i="2"/>
  <c r="K75" i="2"/>
  <c r="L75" i="2"/>
  <c r="M75" i="2"/>
  <c r="N75" i="2"/>
  <c r="O75" i="2"/>
  <c r="B76" i="2"/>
  <c r="C76" i="2"/>
  <c r="D76" i="2"/>
  <c r="F76" i="2"/>
  <c r="G76" i="2"/>
  <c r="H76" i="2"/>
  <c r="I76" i="2"/>
  <c r="J76" i="2"/>
  <c r="K76" i="2"/>
  <c r="L76" i="2"/>
  <c r="M76" i="2"/>
  <c r="N76" i="2"/>
  <c r="O76" i="2"/>
  <c r="B77" i="2"/>
  <c r="C77" i="2"/>
  <c r="D77" i="2"/>
  <c r="F77" i="2"/>
  <c r="G77" i="2"/>
  <c r="H77" i="2"/>
  <c r="I77" i="2"/>
  <c r="J77" i="2"/>
  <c r="K77" i="2"/>
  <c r="L77" i="2"/>
  <c r="M77" i="2"/>
  <c r="N77" i="2"/>
  <c r="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B79" i="2"/>
  <c r="C79" i="2"/>
  <c r="D79" i="2"/>
  <c r="F79" i="2"/>
  <c r="G79" i="2"/>
  <c r="H79" i="2"/>
  <c r="I79" i="2"/>
  <c r="J79" i="2"/>
  <c r="K79" i="2"/>
  <c r="L79" i="2"/>
  <c r="M79" i="2"/>
  <c r="N79" i="2"/>
  <c r="O79" i="2"/>
  <c r="B80" i="2"/>
  <c r="C80" i="2"/>
  <c r="D80" i="2"/>
  <c r="F80" i="2"/>
  <c r="G80" i="2"/>
  <c r="H80" i="2"/>
  <c r="I80" i="2"/>
  <c r="J80" i="2"/>
  <c r="K80" i="2"/>
  <c r="L80" i="2"/>
  <c r="M80" i="2"/>
  <c r="N80" i="2"/>
  <c r="O80" i="2"/>
  <c r="B81" i="2"/>
  <c r="C81" i="2"/>
  <c r="D81" i="2"/>
  <c r="F81" i="2"/>
  <c r="G81" i="2"/>
  <c r="H81" i="2"/>
  <c r="I81" i="2"/>
  <c r="J81" i="2"/>
  <c r="K81" i="2"/>
  <c r="L81" i="2"/>
  <c r="M81" i="2"/>
  <c r="N81" i="2"/>
  <c r="O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B83" i="2"/>
  <c r="C83" i="2"/>
  <c r="D83" i="2"/>
  <c r="F83" i="2"/>
  <c r="G83" i="2"/>
  <c r="H83" i="2"/>
  <c r="I83" i="2"/>
  <c r="J83" i="2"/>
  <c r="K83" i="2"/>
  <c r="L83" i="2"/>
  <c r="M83" i="2"/>
  <c r="N83" i="2"/>
  <c r="O83" i="2"/>
  <c r="B84" i="2"/>
  <c r="C84" i="2"/>
  <c r="D84" i="2"/>
  <c r="F84" i="2"/>
  <c r="G84" i="2"/>
  <c r="H84" i="2"/>
  <c r="I84" i="2"/>
  <c r="J84" i="2"/>
  <c r="K84" i="2"/>
  <c r="L84" i="2"/>
  <c r="M84" i="2"/>
  <c r="N84" i="2"/>
  <c r="O84" i="2"/>
  <c r="B85" i="2"/>
  <c r="C85" i="2"/>
  <c r="D85" i="2"/>
  <c r="F85" i="2"/>
  <c r="G85" i="2"/>
  <c r="H85" i="2"/>
  <c r="I85" i="2"/>
  <c r="J85" i="2"/>
  <c r="K85" i="2"/>
  <c r="L85" i="2"/>
  <c r="M85" i="2"/>
  <c r="N85" i="2"/>
  <c r="O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B87" i="2"/>
  <c r="C87" i="2"/>
  <c r="D87" i="2"/>
  <c r="F87" i="2"/>
  <c r="G87" i="2"/>
  <c r="H87" i="2"/>
  <c r="I87" i="2"/>
  <c r="J87" i="2"/>
  <c r="K87" i="2"/>
  <c r="L87" i="2"/>
  <c r="M87" i="2"/>
  <c r="N87" i="2"/>
  <c r="O87" i="2"/>
  <c r="B88" i="2"/>
  <c r="C88" i="2"/>
  <c r="D88" i="2"/>
  <c r="F88" i="2"/>
  <c r="G88" i="2"/>
  <c r="H88" i="2"/>
  <c r="I88" i="2"/>
  <c r="J88" i="2"/>
  <c r="K88" i="2"/>
  <c r="L88" i="2"/>
  <c r="M88" i="2"/>
  <c r="N88" i="2"/>
  <c r="O88" i="2"/>
  <c r="B89" i="2"/>
  <c r="C89" i="2"/>
  <c r="D89" i="2"/>
  <c r="F89" i="2"/>
  <c r="G89" i="2"/>
  <c r="H89" i="2"/>
  <c r="I89" i="2"/>
  <c r="J89" i="2"/>
  <c r="K89" i="2"/>
  <c r="L89" i="2"/>
  <c r="M89" i="2"/>
  <c r="N89" i="2"/>
  <c r="O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F58" i="2"/>
  <c r="G58" i="2"/>
  <c r="H58" i="2"/>
  <c r="I58" i="2"/>
  <c r="J58" i="2"/>
  <c r="K58" i="2"/>
  <c r="L58" i="2"/>
  <c r="M58" i="2"/>
  <c r="N58" i="2"/>
  <c r="O58" i="2"/>
  <c r="B59" i="2"/>
  <c r="C59" i="2"/>
  <c r="D59" i="2"/>
  <c r="F59" i="2"/>
  <c r="G59" i="2"/>
  <c r="H59" i="2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F65" i="2"/>
  <c r="G65" i="2"/>
  <c r="H65" i="2"/>
  <c r="I65" i="2"/>
  <c r="J65" i="2"/>
  <c r="K65" i="2"/>
  <c r="L65" i="2"/>
  <c r="M65" i="2"/>
  <c r="N65" i="2"/>
  <c r="O65" i="2"/>
  <c r="B66" i="2"/>
  <c r="C66" i="2"/>
  <c r="D66" i="2"/>
  <c r="F66" i="2"/>
  <c r="G66" i="2"/>
  <c r="H66" i="2"/>
  <c r="I66" i="2"/>
  <c r="J66" i="2"/>
  <c r="K66" i="2"/>
  <c r="L66" i="2"/>
  <c r="M66" i="2"/>
  <c r="N66" i="2"/>
  <c r="O66" i="2"/>
  <c r="B67" i="2"/>
  <c r="C67" i="2"/>
  <c r="D67" i="2"/>
  <c r="F67" i="2"/>
  <c r="G67" i="2"/>
  <c r="H67" i="2"/>
  <c r="I67" i="2"/>
  <c r="J67" i="2"/>
  <c r="K67" i="2"/>
  <c r="L67" i="2"/>
  <c r="M67" i="2"/>
  <c r="N67" i="2"/>
  <c r="O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B69" i="2"/>
  <c r="C69" i="2"/>
  <c r="D69" i="2"/>
  <c r="F69" i="2"/>
  <c r="G69" i="2"/>
  <c r="H69" i="2"/>
  <c r="I69" i="2"/>
  <c r="J69" i="2"/>
  <c r="K69" i="2"/>
  <c r="L69" i="2"/>
  <c r="M69" i="2"/>
  <c r="N69" i="2"/>
  <c r="O69" i="2"/>
  <c r="B70" i="2"/>
  <c r="C70" i="2"/>
  <c r="D70" i="2"/>
  <c r="F70" i="2"/>
  <c r="G70" i="2"/>
  <c r="H70" i="2"/>
  <c r="I70" i="2"/>
  <c r="J70" i="2"/>
  <c r="K70" i="2"/>
  <c r="L70" i="2"/>
  <c r="M70" i="2"/>
  <c r="N70" i="2"/>
  <c r="O70" i="2"/>
  <c r="B37" i="2"/>
  <c r="C37" i="2"/>
  <c r="D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F49" i="2"/>
  <c r="G49" i="2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F55" i="2"/>
  <c r="G55" i="2"/>
  <c r="H55" i="2"/>
  <c r="I55" i="2"/>
  <c r="J55" i="2"/>
  <c r="K55" i="2"/>
  <c r="L55" i="2"/>
  <c r="M55" i="2"/>
  <c r="N55" i="2"/>
  <c r="O55" i="2"/>
  <c r="C27" i="2"/>
  <c r="C26" i="2"/>
  <c r="I2" i="5"/>
  <c r="C25" i="2" s="1"/>
  <c r="H2" i="5"/>
  <c r="G2" i="5"/>
  <c r="C23" i="2" s="1"/>
  <c r="F2" i="5"/>
  <c r="C4" i="5" s="1"/>
  <c r="E2" i="5"/>
  <c r="E12" i="4"/>
  <c r="A4" i="4"/>
  <c r="A5" i="4" s="1"/>
  <c r="A6" i="4" s="1"/>
  <c r="A7" i="4" s="1"/>
  <c r="A8" i="4" s="1"/>
  <c r="A9" i="4" s="1"/>
  <c r="A10" i="4" s="1"/>
  <c r="A11" i="4" s="1"/>
  <c r="A12" i="4" s="1"/>
  <c r="E11" i="4"/>
  <c r="E10" i="4"/>
  <c r="E7" i="4"/>
  <c r="J22" i="2" s="1"/>
  <c r="E5" i="4"/>
  <c r="H27" i="2" s="1"/>
  <c r="E3" i="4"/>
  <c r="F22" i="2"/>
  <c r="H22" i="2"/>
  <c r="I22" i="2"/>
  <c r="K22" i="2"/>
  <c r="L22" i="2"/>
  <c r="M22" i="2"/>
  <c r="N22" i="2"/>
  <c r="O22" i="2"/>
  <c r="F23" i="2"/>
  <c r="L23" i="2"/>
  <c r="M23" i="2"/>
  <c r="N23" i="2"/>
  <c r="O23" i="2"/>
  <c r="H24" i="2"/>
  <c r="I24" i="2"/>
  <c r="K24" i="2"/>
  <c r="F24" i="2"/>
  <c r="M24" i="2"/>
  <c r="N24" i="2"/>
  <c r="O24" i="2"/>
  <c r="E25" i="2"/>
  <c r="G25" i="2"/>
  <c r="I25" i="2"/>
  <c r="K25" i="2"/>
  <c r="L25" i="2"/>
  <c r="F25" i="2"/>
  <c r="M25" i="2"/>
  <c r="N25" i="2"/>
  <c r="O25" i="2"/>
  <c r="G26" i="2"/>
  <c r="I26" i="2"/>
  <c r="L26" i="2"/>
  <c r="F26" i="2"/>
  <c r="M26" i="2"/>
  <c r="N26" i="2"/>
  <c r="O26" i="2"/>
  <c r="F27" i="2"/>
  <c r="G27" i="2"/>
  <c r="I27" i="2"/>
  <c r="J27" i="2"/>
  <c r="K27" i="2"/>
  <c r="M27" i="2"/>
  <c r="N27" i="2"/>
  <c r="O27" i="2"/>
  <c r="F28" i="2"/>
  <c r="G28" i="2"/>
  <c r="H28" i="2"/>
  <c r="K28" i="2"/>
  <c r="L28" i="2"/>
  <c r="M28" i="2"/>
  <c r="N28" i="2"/>
  <c r="O28" i="2"/>
  <c r="E29" i="2"/>
  <c r="F29" i="2"/>
  <c r="G29" i="2"/>
  <c r="H29" i="2"/>
  <c r="J29" i="2"/>
  <c r="L29" i="2"/>
  <c r="M29" i="2"/>
  <c r="N29" i="2"/>
  <c r="O29" i="2"/>
  <c r="F30" i="2"/>
  <c r="G30" i="2"/>
  <c r="H30" i="2"/>
  <c r="J30" i="2"/>
  <c r="K30" i="2"/>
  <c r="M30" i="2"/>
  <c r="N30" i="2"/>
  <c r="O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E34" i="2"/>
  <c r="C21" i="2"/>
  <c r="C22" i="2"/>
  <c r="C24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O20" i="2"/>
  <c r="N20" i="2"/>
  <c r="M20" i="2"/>
  <c r="K20" i="2"/>
  <c r="J20" i="2"/>
  <c r="I20" i="2"/>
  <c r="H20" i="2"/>
  <c r="G20" i="2"/>
  <c r="F20" i="2"/>
  <c r="I17" i="2"/>
  <c r="J26" i="2" l="1"/>
  <c r="J24" i="2"/>
  <c r="J23" i="2"/>
  <c r="H23" i="2"/>
  <c r="P391" i="2"/>
  <c r="P385" i="2"/>
  <c r="P389" i="2"/>
  <c r="P295" i="2"/>
  <c r="P307" i="2"/>
  <c r="P367" i="2"/>
  <c r="J25" i="2"/>
  <c r="J28" i="2"/>
  <c r="P292" i="2"/>
  <c r="P204" i="2"/>
  <c r="P284" i="2"/>
  <c r="P288" i="2"/>
  <c r="P33" i="2"/>
  <c r="P49" i="2"/>
  <c r="P169" i="2"/>
  <c r="P173" i="2"/>
  <c r="P185" i="2"/>
  <c r="P189" i="2"/>
  <c r="P197" i="2"/>
  <c r="P383" i="2"/>
  <c r="P212" i="2"/>
  <c r="P220" i="2"/>
  <c r="P59" i="2"/>
  <c r="P77" i="2"/>
  <c r="P99" i="2"/>
  <c r="P178" i="2"/>
  <c r="P182" i="2"/>
  <c r="P206" i="2"/>
  <c r="P210" i="2"/>
  <c r="P213" i="2"/>
  <c r="P281" i="2"/>
  <c r="P289" i="2"/>
  <c r="P305" i="2"/>
  <c r="P361" i="2"/>
  <c r="P37" i="2"/>
  <c r="P120" i="2"/>
  <c r="P124" i="2"/>
  <c r="P128" i="2"/>
  <c r="P132" i="2"/>
  <c r="P136" i="2"/>
  <c r="P148" i="2"/>
  <c r="P152" i="2"/>
  <c r="P156" i="2"/>
  <c r="P160" i="2"/>
  <c r="P164" i="2"/>
  <c r="P168" i="2"/>
  <c r="P214" i="2"/>
  <c r="P230" i="2"/>
  <c r="P234" i="2"/>
  <c r="P238" i="2"/>
  <c r="P45" i="2"/>
  <c r="P115" i="2"/>
  <c r="P363" i="2"/>
  <c r="P53" i="2"/>
  <c r="P176" i="2"/>
  <c r="P180" i="2"/>
  <c r="P225" i="2"/>
  <c r="P67" i="2"/>
  <c r="P85" i="2"/>
  <c r="P139" i="2"/>
  <c r="P143" i="2"/>
  <c r="P147" i="2"/>
  <c r="P151" i="2"/>
  <c r="P155" i="2"/>
  <c r="P159" i="2"/>
  <c r="P163" i="2"/>
  <c r="P167" i="2"/>
  <c r="P297" i="2"/>
  <c r="P303" i="2"/>
  <c r="P365" i="2"/>
  <c r="P378" i="2"/>
  <c r="P381" i="2"/>
  <c r="P94" i="2"/>
  <c r="P90" i="2"/>
  <c r="P101" i="2"/>
  <c r="P98" i="2"/>
  <c r="P106" i="2"/>
  <c r="P112" i="2"/>
  <c r="P110" i="2"/>
  <c r="P114" i="2"/>
  <c r="P137" i="2"/>
  <c r="P171" i="2"/>
  <c r="P186" i="2"/>
  <c r="P193" i="2"/>
  <c r="P199" i="2"/>
  <c r="P209" i="2"/>
  <c r="P285" i="2"/>
  <c r="P359" i="2"/>
  <c r="P364" i="2"/>
  <c r="P47" i="2"/>
  <c r="P42" i="2"/>
  <c r="P70" i="2"/>
  <c r="P64" i="2"/>
  <c r="P57" i="2"/>
  <c r="P88" i="2"/>
  <c r="P82" i="2"/>
  <c r="P75" i="2"/>
  <c r="P72" i="2"/>
  <c r="P91" i="2"/>
  <c r="P113" i="2"/>
  <c r="P118" i="2"/>
  <c r="P126" i="2"/>
  <c r="P146" i="2"/>
  <c r="P150" i="2"/>
  <c r="P154" i="2"/>
  <c r="P158" i="2"/>
  <c r="P162" i="2"/>
  <c r="P166" i="2"/>
  <c r="P183" i="2"/>
  <c r="P190" i="2"/>
  <c r="P192" i="2"/>
  <c r="P194" i="2"/>
  <c r="P196" i="2"/>
  <c r="P201" i="2"/>
  <c r="P218" i="2"/>
  <c r="P221" i="2"/>
  <c r="P229" i="2"/>
  <c r="P231" i="2"/>
  <c r="P240" i="2"/>
  <c r="P243" i="2"/>
  <c r="P247" i="2"/>
  <c r="P251" i="2"/>
  <c r="P255" i="2"/>
  <c r="P259" i="2"/>
  <c r="P263" i="2"/>
  <c r="P267" i="2"/>
  <c r="P271" i="2"/>
  <c r="P275" i="2"/>
  <c r="P279" i="2"/>
  <c r="P302" i="2"/>
  <c r="P35" i="2"/>
  <c r="P31" i="2"/>
  <c r="P55" i="2"/>
  <c r="P50" i="2"/>
  <c r="P32" i="2"/>
  <c r="P21" i="2"/>
  <c r="P38" i="2"/>
  <c r="P60" i="2"/>
  <c r="P89" i="2"/>
  <c r="P78" i="2"/>
  <c r="P73" i="2"/>
  <c r="P109" i="2"/>
  <c r="P170" i="2"/>
  <c r="P177" i="2"/>
  <c r="P181" i="2"/>
  <c r="P187" i="2"/>
  <c r="P198" i="2"/>
  <c r="P202" i="2"/>
  <c r="P205" i="2"/>
  <c r="P222" i="2"/>
  <c r="P226" i="2"/>
  <c r="P228" i="2"/>
  <c r="P293" i="2"/>
  <c r="P299" i="2"/>
  <c r="P316" i="2"/>
  <c r="P320" i="2"/>
  <c r="P356" i="2"/>
  <c r="P357" i="2"/>
  <c r="P387" i="2"/>
  <c r="P400" i="2"/>
  <c r="P22" i="2"/>
  <c r="P97" i="2"/>
  <c r="P108" i="2"/>
  <c r="P52" i="2"/>
  <c r="P44" i="2"/>
  <c r="P69" i="2"/>
  <c r="P66" i="2"/>
  <c r="P87" i="2"/>
  <c r="P84" i="2"/>
  <c r="P71" i="2"/>
  <c r="P216" i="2"/>
  <c r="P382" i="2"/>
  <c r="P54" i="2"/>
  <c r="P51" i="2"/>
  <c r="P46" i="2"/>
  <c r="P43" i="2"/>
  <c r="P40" i="2"/>
  <c r="P65" i="2"/>
  <c r="P62" i="2"/>
  <c r="P56" i="2"/>
  <c r="P200" i="2"/>
  <c r="P244" i="2"/>
  <c r="P248" i="2"/>
  <c r="P252" i="2"/>
  <c r="P256" i="2"/>
  <c r="P260" i="2"/>
  <c r="P264" i="2"/>
  <c r="P268" i="2"/>
  <c r="P272" i="2"/>
  <c r="P276" i="2"/>
  <c r="P280" i="2"/>
  <c r="P36" i="2"/>
  <c r="P34" i="2"/>
  <c r="G23" i="2"/>
  <c r="G24" i="2"/>
  <c r="P141" i="2"/>
  <c r="P145" i="2"/>
  <c r="P149" i="2"/>
  <c r="P153" i="2"/>
  <c r="P157" i="2"/>
  <c r="P161" i="2"/>
  <c r="P165" i="2"/>
  <c r="P100" i="2"/>
  <c r="P134" i="2"/>
  <c r="P83" i="2"/>
  <c r="P80" i="2"/>
  <c r="P74" i="2"/>
  <c r="P93" i="2"/>
  <c r="P107" i="2"/>
  <c r="P104" i="2"/>
  <c r="P116" i="2"/>
  <c r="P122" i="2"/>
  <c r="P130" i="2"/>
  <c r="P140" i="2"/>
  <c r="P144" i="2"/>
  <c r="P172" i="2"/>
  <c r="P175" i="2"/>
  <c r="P184" i="2"/>
  <c r="P191" i="2"/>
  <c r="P232" i="2"/>
  <c r="P235" i="2"/>
  <c r="P294" i="2"/>
  <c r="P360" i="2"/>
  <c r="P48" i="2"/>
  <c r="P41" i="2"/>
  <c r="P39" i="2"/>
  <c r="P68" i="2"/>
  <c r="P63" i="2"/>
  <c r="P61" i="2"/>
  <c r="P58" i="2"/>
  <c r="P86" i="2"/>
  <c r="P81" i="2"/>
  <c r="P79" i="2"/>
  <c r="P76" i="2"/>
  <c r="P95" i="2"/>
  <c r="P92" i="2"/>
  <c r="P102" i="2"/>
  <c r="P96" i="2"/>
  <c r="P105" i="2"/>
  <c r="P103" i="2"/>
  <c r="P111" i="2"/>
  <c r="P117" i="2"/>
  <c r="P119" i="2"/>
  <c r="P121" i="2"/>
  <c r="P123" i="2"/>
  <c r="P125" i="2"/>
  <c r="P127" i="2"/>
  <c r="P129" i="2"/>
  <c r="P131" i="2"/>
  <c r="P133" i="2"/>
  <c r="P135" i="2"/>
  <c r="P138" i="2"/>
  <c r="P142" i="2"/>
  <c r="P179" i="2"/>
  <c r="P188" i="2"/>
  <c r="P195" i="2"/>
  <c r="P208" i="2"/>
  <c r="P217" i="2"/>
  <c r="P224" i="2"/>
  <c r="P236" i="2"/>
  <c r="P239" i="2"/>
  <c r="P242" i="2"/>
  <c r="P246" i="2"/>
  <c r="P250" i="2"/>
  <c r="P254" i="2"/>
  <c r="P258" i="2"/>
  <c r="P262" i="2"/>
  <c r="P266" i="2"/>
  <c r="P270" i="2"/>
  <c r="P274" i="2"/>
  <c r="P278" i="2"/>
  <c r="P287" i="2"/>
  <c r="P386" i="2"/>
  <c r="I30" i="2"/>
  <c r="I29" i="2"/>
  <c r="I28" i="2"/>
  <c r="P28" i="2" s="1"/>
  <c r="L24" i="2"/>
  <c r="L27" i="2"/>
  <c r="P27" i="2" s="1"/>
  <c r="L30" i="2"/>
  <c r="E16" i="2"/>
  <c r="E17" i="2"/>
  <c r="E15" i="2"/>
  <c r="E14" i="2"/>
  <c r="P174" i="2"/>
  <c r="E401" i="2"/>
  <c r="E397" i="2"/>
  <c r="E393" i="2"/>
  <c r="E389" i="2"/>
  <c r="E385" i="2"/>
  <c r="E381" i="2"/>
  <c r="E377" i="2"/>
  <c r="E373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317" i="2"/>
  <c r="E313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39" i="2"/>
  <c r="E335" i="2"/>
  <c r="E331" i="2"/>
  <c r="E327" i="2"/>
  <c r="E323" i="2"/>
  <c r="E319" i="2"/>
  <c r="E315" i="2"/>
  <c r="E311" i="2"/>
  <c r="E307" i="2"/>
  <c r="E303" i="2"/>
  <c r="E299" i="2"/>
  <c r="E308" i="2"/>
  <c r="E305" i="2"/>
  <c r="E300" i="2"/>
  <c r="E297" i="2"/>
  <c r="E293" i="2"/>
  <c r="E289" i="2"/>
  <c r="E285" i="2"/>
  <c r="E281" i="2"/>
  <c r="E390" i="2"/>
  <c r="E388" i="2"/>
  <c r="E386" i="2"/>
  <c r="E384" i="2"/>
  <c r="E382" i="2"/>
  <c r="E380" i="2"/>
  <c r="E366" i="2"/>
  <c r="E364" i="2"/>
  <c r="E362" i="2"/>
  <c r="E360" i="2"/>
  <c r="E358" i="2"/>
  <c r="E356" i="2"/>
  <c r="E306" i="2"/>
  <c r="E298" i="2"/>
  <c r="E404" i="2"/>
  <c r="E309" i="2"/>
  <c r="E304" i="2"/>
  <c r="E301" i="2"/>
  <c r="E296" i="2"/>
  <c r="E295" i="2"/>
  <c r="E400" i="2"/>
  <c r="E392" i="2"/>
  <c r="E378" i="2"/>
  <c r="E370" i="2"/>
  <c r="E348" i="2"/>
  <c r="E336" i="2"/>
  <c r="E328" i="2"/>
  <c r="E320" i="2"/>
  <c r="E312" i="2"/>
  <c r="E292" i="2"/>
  <c r="E284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396" i="2"/>
  <c r="E374" i="2"/>
  <c r="E352" i="2"/>
  <c r="E344" i="2"/>
  <c r="E340" i="2"/>
  <c r="E332" i="2"/>
  <c r="E324" i="2"/>
  <c r="E316" i="2"/>
  <c r="E302" i="2"/>
  <c r="E288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398" i="2"/>
  <c r="E376" i="2"/>
  <c r="E368" i="2"/>
  <c r="E354" i="2"/>
  <c r="E346" i="2"/>
  <c r="E342" i="2"/>
  <c r="E334" i="2"/>
  <c r="E326" i="2"/>
  <c r="E318" i="2"/>
  <c r="E310" i="2"/>
  <c r="E402" i="2"/>
  <c r="E350" i="2"/>
  <c r="E322" i="2"/>
  <c r="E229" i="2"/>
  <c r="E221" i="2"/>
  <c r="E213" i="2"/>
  <c r="E205" i="2"/>
  <c r="E198" i="2"/>
  <c r="E194" i="2"/>
  <c r="E190" i="2"/>
  <c r="E186" i="2"/>
  <c r="E182" i="2"/>
  <c r="E178" i="2"/>
  <c r="E394" i="2"/>
  <c r="E314" i="2"/>
  <c r="E294" i="2"/>
  <c r="E290" i="2"/>
  <c r="E286" i="2"/>
  <c r="E282" i="2"/>
  <c r="E227" i="2"/>
  <c r="E224" i="2"/>
  <c r="E219" i="2"/>
  <c r="E216" i="2"/>
  <c r="E211" i="2"/>
  <c r="E208" i="2"/>
  <c r="E203" i="2"/>
  <c r="E200" i="2"/>
  <c r="E199" i="2"/>
  <c r="E195" i="2"/>
  <c r="E191" i="2"/>
  <c r="E187" i="2"/>
  <c r="E183" i="2"/>
  <c r="E179" i="2"/>
  <c r="E175" i="2"/>
  <c r="E338" i="2"/>
  <c r="E225" i="2"/>
  <c r="E217" i="2"/>
  <c r="E209" i="2"/>
  <c r="E201" i="2"/>
  <c r="E196" i="2"/>
  <c r="E192" i="2"/>
  <c r="E188" i="2"/>
  <c r="E184" i="2"/>
  <c r="E180" i="2"/>
  <c r="E176" i="2"/>
  <c r="E372" i="2"/>
  <c r="E330" i="2"/>
  <c r="E291" i="2"/>
  <c r="E287" i="2"/>
  <c r="E283" i="2"/>
  <c r="E279" i="2"/>
  <c r="E277" i="2"/>
  <c r="E275" i="2"/>
  <c r="E273" i="2"/>
  <c r="E271" i="2"/>
  <c r="E269" i="2"/>
  <c r="E267" i="2"/>
  <c r="E265" i="2"/>
  <c r="E263" i="2"/>
  <c r="E261" i="2"/>
  <c r="E259" i="2"/>
  <c r="E257" i="2"/>
  <c r="E255" i="2"/>
  <c r="E253" i="2"/>
  <c r="E251" i="2"/>
  <c r="E249" i="2"/>
  <c r="E247" i="2"/>
  <c r="E245" i="2"/>
  <c r="E243" i="2"/>
  <c r="E241" i="2"/>
  <c r="E239" i="2"/>
  <c r="E237" i="2"/>
  <c r="E235" i="2"/>
  <c r="E233" i="2"/>
  <c r="E231" i="2"/>
  <c r="E228" i="2"/>
  <c r="E223" i="2"/>
  <c r="E220" i="2"/>
  <c r="E215" i="2"/>
  <c r="E212" i="2"/>
  <c r="E207" i="2"/>
  <c r="E204" i="2"/>
  <c r="E197" i="2"/>
  <c r="E193" i="2"/>
  <c r="E189" i="2"/>
  <c r="E185" i="2"/>
  <c r="E181" i="2"/>
  <c r="E177" i="2"/>
  <c r="E124" i="2"/>
  <c r="E156" i="2"/>
  <c r="E164" i="2"/>
  <c r="E168" i="2"/>
  <c r="E172" i="2"/>
  <c r="E33" i="2"/>
  <c r="E28" i="2"/>
  <c r="H26" i="2"/>
  <c r="E24" i="2"/>
  <c r="E23" i="2"/>
  <c r="E55" i="2"/>
  <c r="E51" i="2"/>
  <c r="E47" i="2"/>
  <c r="E43" i="2"/>
  <c r="E39" i="2"/>
  <c r="E69" i="2"/>
  <c r="E65" i="2"/>
  <c r="E61" i="2"/>
  <c r="E57" i="2"/>
  <c r="E87" i="2"/>
  <c r="E83" i="2"/>
  <c r="E79" i="2"/>
  <c r="E75" i="2"/>
  <c r="E71" i="2"/>
  <c r="E92" i="2"/>
  <c r="E101" i="2"/>
  <c r="E97" i="2"/>
  <c r="E107" i="2"/>
  <c r="E103" i="2"/>
  <c r="E110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20" i="2"/>
  <c r="E140" i="2"/>
  <c r="E148" i="2"/>
  <c r="E152" i="2"/>
  <c r="E36" i="2"/>
  <c r="E32" i="2"/>
  <c r="E21" i="2"/>
  <c r="E27" i="2"/>
  <c r="H25" i="2"/>
  <c r="E52" i="2"/>
  <c r="E48" i="2"/>
  <c r="E44" i="2"/>
  <c r="E40" i="2"/>
  <c r="E70" i="2"/>
  <c r="E66" i="2"/>
  <c r="E62" i="2"/>
  <c r="E58" i="2"/>
  <c r="E88" i="2"/>
  <c r="E84" i="2"/>
  <c r="E80" i="2"/>
  <c r="E76" i="2"/>
  <c r="E72" i="2"/>
  <c r="E93" i="2"/>
  <c r="E102" i="2"/>
  <c r="E98" i="2"/>
  <c r="E108" i="2"/>
  <c r="E104" i="2"/>
  <c r="E111" i="2"/>
  <c r="E114" i="2"/>
  <c r="I15" i="2"/>
  <c r="E13" i="2" s="1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28" i="2"/>
  <c r="E132" i="2"/>
  <c r="E136" i="2"/>
  <c r="E144" i="2"/>
  <c r="E160" i="2"/>
  <c r="E35" i="2"/>
  <c r="E31" i="2"/>
  <c r="E30" i="2"/>
  <c r="E26" i="2"/>
  <c r="E22" i="2"/>
  <c r="E53" i="2"/>
  <c r="E49" i="2"/>
  <c r="E45" i="2"/>
  <c r="E41" i="2"/>
  <c r="E37" i="2"/>
  <c r="E67" i="2"/>
  <c r="E63" i="2"/>
  <c r="E59" i="2"/>
  <c r="E89" i="2"/>
  <c r="E85" i="2"/>
  <c r="E81" i="2"/>
  <c r="E77" i="2"/>
  <c r="E73" i="2"/>
  <c r="E94" i="2"/>
  <c r="E90" i="2"/>
  <c r="E99" i="2"/>
  <c r="E109" i="2"/>
  <c r="E105" i="2"/>
  <c r="E112" i="2"/>
  <c r="E115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P203" i="2"/>
  <c r="P211" i="2"/>
  <c r="P219" i="2"/>
  <c r="P227" i="2"/>
  <c r="P282" i="2"/>
  <c r="P286" i="2"/>
  <c r="P290" i="2"/>
  <c r="P329" i="2"/>
  <c r="P371" i="2"/>
  <c r="P233" i="2"/>
  <c r="P237" i="2"/>
  <c r="P241" i="2"/>
  <c r="P245" i="2"/>
  <c r="P249" i="2"/>
  <c r="P253" i="2"/>
  <c r="P257" i="2"/>
  <c r="P261" i="2"/>
  <c r="P265" i="2"/>
  <c r="P269" i="2"/>
  <c r="P273" i="2"/>
  <c r="P277" i="2"/>
  <c r="P337" i="2"/>
  <c r="P379" i="2"/>
  <c r="P207" i="2"/>
  <c r="P215" i="2"/>
  <c r="P223" i="2"/>
  <c r="P309" i="2"/>
  <c r="P313" i="2"/>
  <c r="P393" i="2"/>
  <c r="P283" i="2"/>
  <c r="P291" i="2"/>
  <c r="P321" i="2"/>
  <c r="P349" i="2"/>
  <c r="P401" i="2"/>
  <c r="P317" i="2"/>
  <c r="P325" i="2"/>
  <c r="P333" i="2"/>
  <c r="P341" i="2"/>
  <c r="P345" i="2"/>
  <c r="P353" i="2"/>
  <c r="P375" i="2"/>
  <c r="P397" i="2"/>
  <c r="P298" i="2"/>
  <c r="P301" i="2"/>
  <c r="P315" i="2"/>
  <c r="P323" i="2"/>
  <c r="P331" i="2"/>
  <c r="P339" i="2"/>
  <c r="P351" i="2"/>
  <c r="P373" i="2"/>
  <c r="P395" i="2"/>
  <c r="P403" i="2"/>
  <c r="P306" i="2"/>
  <c r="P311" i="2"/>
  <c r="P319" i="2"/>
  <c r="P327" i="2"/>
  <c r="P335" i="2"/>
  <c r="P343" i="2"/>
  <c r="P347" i="2"/>
  <c r="P355" i="2"/>
  <c r="P369" i="2"/>
  <c r="P377" i="2"/>
  <c r="P399" i="2"/>
  <c r="P404" i="2"/>
  <c r="P300" i="2"/>
  <c r="P308" i="2"/>
  <c r="P310" i="2"/>
  <c r="P314" i="2"/>
  <c r="P318" i="2"/>
  <c r="P322" i="2"/>
  <c r="P326" i="2"/>
  <c r="P330" i="2"/>
  <c r="P334" i="2"/>
  <c r="P338" i="2"/>
  <c r="P342" i="2"/>
  <c r="P346" i="2"/>
  <c r="P350" i="2"/>
  <c r="P354" i="2"/>
  <c r="P368" i="2"/>
  <c r="P372" i="2"/>
  <c r="P376" i="2"/>
  <c r="P394" i="2"/>
  <c r="P398" i="2"/>
  <c r="P402" i="2"/>
  <c r="P312" i="2"/>
  <c r="P324" i="2"/>
  <c r="P328" i="2"/>
  <c r="P332" i="2"/>
  <c r="P336" i="2"/>
  <c r="P340" i="2"/>
  <c r="P344" i="2"/>
  <c r="P348" i="2"/>
  <c r="P352" i="2"/>
  <c r="P370" i="2"/>
  <c r="P374" i="2"/>
  <c r="P392" i="2"/>
  <c r="P396" i="2"/>
  <c r="P296" i="2"/>
  <c r="P304" i="2"/>
  <c r="P358" i="2"/>
  <c r="P362" i="2"/>
  <c r="P366" i="2"/>
  <c r="P380" i="2"/>
  <c r="P384" i="2"/>
  <c r="P388" i="2"/>
  <c r="P390" i="2"/>
  <c r="D21" i="2" l="1"/>
  <c r="P24" i="2"/>
  <c r="D24" i="2" s="1"/>
  <c r="P25" i="2"/>
  <c r="D25" i="2" s="1"/>
  <c r="E12" i="2"/>
  <c r="D27" i="2"/>
  <c r="K26" i="2"/>
  <c r="P26" i="2" s="1"/>
  <c r="D26" i="2" s="1"/>
  <c r="K29" i="2"/>
  <c r="P29" i="2" s="1"/>
  <c r="D29" i="2" s="1"/>
  <c r="K23" i="2"/>
  <c r="P23" i="2" s="1"/>
  <c r="D23" i="2" s="1"/>
  <c r="D22" i="2"/>
  <c r="D28" i="2"/>
  <c r="P30" i="2"/>
  <c r="D30" i="2" s="1"/>
</calcChain>
</file>

<file path=xl/sharedStrings.xml><?xml version="1.0" encoding="utf-8"?>
<sst xmlns="http://schemas.openxmlformats.org/spreadsheetml/2006/main" count="79" uniqueCount="68">
  <si>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</si>
  <si>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</si>
  <si>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</si>
  <si>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</si>
  <si>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</si>
  <si>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</si>
  <si>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</si>
  <si>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</si>
  <si>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</si>
  <si>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</si>
  <si>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</si>
  <si>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</si>
  <si>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</si>
  <si>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</si>
  <si>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</si>
  <si>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</si>
  <si>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</si>
  <si>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</si>
  <si>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</si>
  <si>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</si>
  <si>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</si>
  <si>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</si>
  <si>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</si>
  <si>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</si>
  <si>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</si>
  <si>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</si>
  <si>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</si>
  <si>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</si>
  <si>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</si>
  <si>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</si>
  <si>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</si>
  <si>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</si>
  <si>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</si>
  <si>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Magic Numbers</t>
  </si>
  <si>
    <t>Rxns Per Aliquot</t>
  </si>
  <si>
    <t>MM Excess</t>
  </si>
  <si>
    <t>A1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</si>
  <si>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</si>
  <si>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</si>
  <si>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</si>
  <si>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</si>
  <si>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</si>
  <si>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</si>
  <si>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</si>
  <si>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</si>
  <si>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</si>
  <si>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Per Rxn (uL)</t>
  </si>
  <si>
    <t>Master Mix (uL)</t>
  </si>
  <si>
    <t>RECIPE doesn't come unless stocks/layout ready</t>
  </si>
  <si>
    <t>Blue is DNA names, can have ATP</t>
  </si>
  <si>
    <t>these you need to choose,</t>
  </si>
  <si>
    <t>design experiments here</t>
  </si>
  <si>
    <t>list of things on stocks (add to experiment)</t>
  </si>
  <si>
    <t>leave blank if you don't want</t>
  </si>
  <si>
    <t>10 ul reaction because into echo, list all stocks first( if chemical make bp0), layout - concentration for each experiment</t>
  </si>
  <si>
    <t>Negative Control</t>
  </si>
  <si>
    <t>13-pLac-LacO-sigmaX</t>
  </si>
  <si>
    <t>other sheet</t>
  </si>
  <si>
    <t>between 20 and 65</t>
  </si>
  <si>
    <t>#3 in all, #6 in all</t>
  </si>
  <si>
    <t>A is 1 and B is 7 (?)</t>
  </si>
  <si>
    <t>7-psigmaX-deGFP</t>
  </si>
  <si>
    <t>1:2 #13</t>
  </si>
  <si>
    <t>(13) pLac-LacO-sigmaX 2 nM</t>
  </si>
  <si>
    <t>(13) pLac-LacO-sigmaX 4 nM</t>
  </si>
  <si>
    <t>(13) pLac-LacO-sigmaX 6 nM</t>
  </si>
  <si>
    <t>(13) pLac-LacO-sigmaX 8 nM</t>
  </si>
  <si>
    <t>(13) pLac-LacO-sigmaX 10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</si>
</sst>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DFEC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6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3" borderId="0" xfId="0" applyNumberFormat="1" applyFill="1" applyProtection="1"/>
    <xf numFmtId="1" fontId="0" fillId="5" borderId="0" xfId="0" applyFill="1" applyAlignment="1" applyProtection="1">
      <alignment wrapText="1"/>
    </xf>
    <xf numFmtId="0" fontId="3" fillId="4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5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6" borderId="0" xfId="0" applyFont="1" applyFill="1" applyProtection="1"/>
    <xf numFmtId="0" fontId="6" fillId="6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5" borderId="6" xfId="0" applyNumberFormat="1" applyFill="1" applyBorder="1" applyAlignment="1" applyProtection="1">
      <alignment horizontal="right"/>
      <protection locked="0"/>
    </xf>
    <xf numFmtId="2" fontId="0" fillId="5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5" borderId="7" xfId="0" applyNumberFormat="1" applyFill="1" applyBorder="1" applyAlignment="1" applyProtection="1">
      <alignment horizontal="right"/>
      <protection locked="0"/>
    </xf>
    <xf numFmtId="2" fontId="0" fillId="5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3" borderId="2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5" borderId="6" xfId="0" applyNumberFormat="1" applyFill="1" applyBorder="1" applyAlignment="1" applyProtection="1">
      <alignment horizontal="right"/>
    </xf>
    <xf numFmtId="2" fontId="0" fillId="5" borderId="7" xfId="0" applyNumberFormat="1" applyFill="1" applyBorder="1" applyAlignment="1" applyProtection="1">
      <alignment horizontal="right"/>
    </xf>
    <xf numFmtId="2" fontId="0" fillId="5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5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3" borderId="0" xfId="0" applyNumberFormat="1" applyFill="1" applyBorder="1" applyProtection="1"/>
    <xf numFmtId="2" fontId="0" fillId="3" borderId="11" xfId="0" applyNumberFormat="1" applyFill="1" applyBorder="1" applyAlignment="1" applyProtection="1">
      <alignment horizontal="right"/>
    </xf>
    <xf numFmtId="2" fontId="0" fillId="3" borderId="11" xfId="0" applyNumberFormat="1" applyFill="1" applyBorder="1" applyProtection="1"/>
    <xf numFmtId="2" fontId="0" fillId="5" borderId="9" xfId="0" applyNumberFormat="1" applyFill="1" applyBorder="1" applyAlignment="1" applyProtection="1">
      <alignment horizontal="right"/>
    </xf>
    <xf numFmtId="2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10" xfId="0" applyNumberFormat="1" applyFill="1" applyBorder="1" applyAlignment="1" applyProtection="1">
      <alignment horizontal="right"/>
    </xf>
    <xf numFmtId="2" fontId="0" fillId="3" borderId="9" xfId="0" applyNumberFormat="1" applyFill="1" applyBorder="1" applyProtection="1"/>
    <xf numFmtId="2" fontId="0" fillId="3" borderId="3" xfId="0" applyNumberFormat="1" applyFill="1" applyBorder="1" applyAlignment="1" applyProtection="1">
      <alignment horizontal="right"/>
    </xf>
    <xf numFmtId="2" fontId="0" fillId="3" borderId="6" xfId="0" applyNumberFormat="1" applyFill="1" applyBorder="1" applyProtection="1"/>
    <xf numFmtId="2" fontId="0" fillId="3" borderId="5" xfId="0" applyNumberFormat="1" applyFill="1" applyBorder="1" applyAlignment="1" applyProtection="1">
      <alignment horizontal="right"/>
    </xf>
    <xf numFmtId="2" fontId="0" fillId="3" borderId="7" xfId="0" applyNumberFormat="1" applyFill="1" applyBorder="1" applyProtection="1"/>
    <xf numFmtId="2" fontId="0" fillId="3" borderId="4" xfId="0" applyNumberFormat="1" applyFill="1" applyBorder="1" applyAlignment="1" applyProtection="1">
      <alignment horizontal="right"/>
    </xf>
    <xf numFmtId="2" fontId="0" fillId="3" borderId="8" xfId="0" applyNumberFormat="1" applyFill="1" applyBorder="1" applyProtection="1"/>
    <xf numFmtId="0" fontId="0" fillId="3" borderId="10" xfId="0" applyNumberFormat="1" applyFill="1" applyBorder="1" applyAlignment="1" applyProtection="1">
      <alignment horizontal="center"/>
    </xf>
    <xf numFmtId="1" fontId="0" fillId="3" borderId="11" xfId="0" applyFill="1" applyBorder="1" applyAlignment="1" applyProtection="1">
      <alignment horizontal="center"/>
    </xf>
    <xf numFmtId="1" fontId="0" fillId="3" borderId="9" xfId="0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1" fontId="0" fillId="3" borderId="2" xfId="0" applyFill="1" applyBorder="1" applyAlignment="1" applyProtection="1">
      <alignment horizontal="center"/>
    </xf>
    <xf numFmtId="1" fontId="0" fillId="3" borderId="6" xfId="0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1" fontId="0" fillId="3" borderId="0" xfId="0" applyFill="1" applyBorder="1" applyAlignment="1" applyProtection="1">
      <alignment horizontal="center"/>
    </xf>
    <xf numFmtId="1" fontId="0" fillId="3" borderId="7" xfId="0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1" fontId="0" fillId="3" borderId="1" xfId="0" applyFill="1" applyBorder="1" applyAlignment="1" applyProtection="1">
      <alignment horizontal="center"/>
    </xf>
    <xf numFmtId="1" fontId="0" fillId="3" borderId="8" xfId="0" applyFill="1" applyBorder="1" applyAlignment="1" applyProtection="1">
      <alignment horizontal="center"/>
    </xf>
    <xf numFmtId="1" fontId="0" fillId="2" borderId="0" xfId="0" applyFill="1" applyProtection="1"/>
    <xf numFmtId="1" fontId="1" fillId="5" borderId="10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wrapText="1"/>
    </xf>
    <xf numFmtId="1" fontId="1" fillId="5" borderId="9" xfId="0" applyFont="1" applyFill="1" applyBorder="1" applyAlignment="1" applyProtection="1">
      <alignment horizontal="center" wrapText="1"/>
    </xf>
    <xf numFmtId="1" fontId="1" fillId="5" borderId="9" xfId="0" applyFont="1" applyFill="1" applyBorder="1" applyProtection="1"/>
    <xf numFmtId="1" fontId="10" fillId="7" borderId="0" xfId="0" applyFont="1" applyFill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 customBuiltin="1"/>
  </cellStyles>
  <dxfs count="109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04"/>
  <sheetViews>
    <sheetView tabSelected="1" topLeftCell="A9" workbookViewId="0">
      <selection activeCell="L19" sqref="L19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 x14ac:dyDescent="0.2">
      <c r="A1" s="1" t="s">
        <v>4</v>
      </c>
      <c r="B1" s="1"/>
      <c r="C1" s="28"/>
    </row>
    <row r="2" spans="1:15" s="13" customFormat="1" outlineLevel="1" x14ac:dyDescent="0.2">
      <c r="A2" s="13" t="s">
        <v>1</v>
      </c>
      <c r="C2" s="25"/>
    </row>
    <row r="3" spans="1:15" outlineLevel="1" x14ac:dyDescent="0.2">
      <c r="A3" s="13" t="s">
        <v>11</v>
      </c>
      <c r="B3" s="13"/>
      <c r="C3" s="26"/>
    </row>
    <row r="4" spans="1:15" outlineLevel="1" x14ac:dyDescent="0.2">
      <c r="A4" s="13" t="s">
        <v>8</v>
      </c>
      <c r="B4" s="13"/>
      <c r="C4" s="24"/>
    </row>
    <row r="5" spans="1:15" outlineLevel="1" x14ac:dyDescent="0.2">
      <c r="A5" s="13" t="s">
        <v>9</v>
      </c>
      <c r="B5" s="13"/>
      <c r="C5" s="24"/>
      <c r="H5" s="3" t="s">
        <v>58</v>
      </c>
    </row>
    <row r="7" spans="1:15" x14ac:dyDescent="0.2">
      <c r="A7" s="1" t="s">
        <v>5</v>
      </c>
      <c r="B7" s="13"/>
    </row>
    <row r="8" spans="1:15" outlineLevel="1" x14ac:dyDescent="0.2">
      <c r="A8" s="14" t="s">
        <v>22</v>
      </c>
      <c r="B8" s="13"/>
    </row>
    <row r="10" spans="1:15" s="15" customFormat="1" ht="15" customHeight="1" x14ac:dyDescent="0.2">
      <c r="A10" s="1" t="s">
        <v>12</v>
      </c>
      <c r="B10" s="1"/>
      <c r="C10" s="2"/>
      <c r="D10" s="3"/>
      <c r="J10" s="16"/>
      <c r="K10" s="74" t="s">
        <v>33</v>
      </c>
      <c r="L10" s="16"/>
      <c r="M10" s="16"/>
      <c r="N10" s="16"/>
      <c r="O10" s="16"/>
    </row>
    <row r="11" spans="1:15" ht="32" outlineLevel="1" x14ac:dyDescent="0.2">
      <c r="A11" s="10" t="s">
        <v>0</v>
      </c>
      <c r="B11" s="10" t="s">
        <v>20</v>
      </c>
      <c r="C11" s="11" t="s">
        <v>19</v>
      </c>
      <c r="D11" s="13" t="s">
        <v>46</v>
      </c>
      <c r="E11" s="10" t="s">
        <v>47</v>
      </c>
      <c r="F11" s="15" t="s">
        <v>57</v>
      </c>
      <c r="G11" s="15"/>
      <c r="H11" s="15"/>
      <c r="I11" s="9" t="s">
        <v>14</v>
      </c>
      <c r="K11" s="13" t="s">
        <v>32</v>
      </c>
      <c r="L11" s="13" t="s">
        <v>34</v>
      </c>
      <c r="M11" s="13" t="s">
        <v>35</v>
      </c>
    </row>
    <row r="12" spans="1:15" outlineLevel="1" x14ac:dyDescent="0.2">
      <c r="A12" s="30" t="s">
        <v>24</v>
      </c>
      <c r="B12" s="12">
        <v>1</v>
      </c>
      <c r="C12" s="67">
        <v>0.42</v>
      </c>
      <c r="D12" s="67">
        <f>IFERROR(C12*$K$12/B12, "")</f>
        <v>4.2</v>
      </c>
      <c r="E12" s="5">
        <f>D12*$I$15*$L$12*$M$12</f>
        <v>32.340000000000003</v>
      </c>
      <c r="F12" s="17">
        <v>35.630000000000003</v>
      </c>
      <c r="I12" s="6">
        <f>SUM(Layout!D3:D384)</f>
        <v>7</v>
      </c>
      <c r="K12" s="29">
        <v>10</v>
      </c>
      <c r="L12" s="75">
        <v>7</v>
      </c>
      <c r="M12" s="75">
        <v>1.1000000000000001</v>
      </c>
      <c r="N12" s="76"/>
    </row>
    <row r="13" spans="1:15" outlineLevel="1" x14ac:dyDescent="0.2">
      <c r="A13" s="30" t="s">
        <v>25</v>
      </c>
      <c r="B13" s="12">
        <v>1</v>
      </c>
      <c r="C13" s="29">
        <v>0.33</v>
      </c>
      <c r="D13" s="67">
        <f t="shared" ref="D13:D17" si="0">IFERROR(C13*$K$12/B13, "")</f>
        <v>3.3000000000000003</v>
      </c>
      <c r="E13" s="5">
        <f>D13*$I$15*$L$12*$M$12</f>
        <v>25.410000000000004</v>
      </c>
      <c r="F13" s="17">
        <v>28.5</v>
      </c>
    </row>
    <row r="14" spans="1:15" outlineLevel="1" x14ac:dyDescent="0.2">
      <c r="A14" s="109" t="s">
        <v>7</v>
      </c>
      <c r="B14" s="109"/>
      <c r="C14" s="29"/>
      <c r="D14" s="67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 x14ac:dyDescent="0.2">
      <c r="A15" s="109" t="s">
        <v>7</v>
      </c>
      <c r="B15" s="109"/>
      <c r="C15" s="29"/>
      <c r="D15" s="67" t="str">
        <f t="shared" si="0"/>
        <v/>
      </c>
      <c r="E15" s="5" t="str">
        <f>IFERROR(C15/B15*90*0.95*_xlnm.extract,"")</f>
        <v/>
      </c>
      <c r="F15" s="18"/>
      <c r="H15" s="4" t="s">
        <v>24</v>
      </c>
      <c r="I15" s="31">
        <f>CEILING(I12*$K$12/(7*10), 1)</f>
        <v>1</v>
      </c>
    </row>
    <row r="16" spans="1:15" outlineLevel="1" x14ac:dyDescent="0.2">
      <c r="A16" s="109" t="s">
        <v>7</v>
      </c>
      <c r="B16" s="109"/>
      <c r="C16" s="29"/>
      <c r="D16" s="67" t="str">
        <f t="shared" si="0"/>
        <v/>
      </c>
      <c r="E16" s="5" t="str">
        <f>IFERROR(C16/B16*90*0.95*_xlnm.extract,"")</f>
        <v/>
      </c>
      <c r="F16" s="18"/>
      <c r="H16" s="4" t="s">
        <v>25</v>
      </c>
      <c r="I16" s="31">
        <f>CEILING($I$12*$K$12/(7*10), 1)</f>
        <v>1</v>
      </c>
    </row>
    <row r="17" spans="1:16" outlineLevel="1" x14ac:dyDescent="0.2">
      <c r="A17" s="109" t="s">
        <v>7</v>
      </c>
      <c r="B17" s="109"/>
      <c r="C17" s="29"/>
      <c r="D17" s="67" t="str">
        <f t="shared" si="0"/>
        <v/>
      </c>
      <c r="E17" s="5" t="str">
        <f>IFERROR(C17/B17*90*0.95*_xlnm.extract,"")</f>
        <v/>
      </c>
      <c r="F17" s="18"/>
      <c r="H17" s="4" t="s">
        <v>13</v>
      </c>
      <c r="I17" s="7" t="e">
        <f>CEILING(#REF!/3,1)</f>
        <v>#REF!</v>
      </c>
      <c r="K17" s="3" t="s">
        <v>54</v>
      </c>
    </row>
    <row r="18" spans="1:16" x14ac:dyDescent="0.2">
      <c r="A18" s="19"/>
      <c r="B18" s="27" t="s">
        <v>21</v>
      </c>
      <c r="C18" s="18"/>
      <c r="D18" s="19"/>
      <c r="G18" s="13"/>
    </row>
    <row r="19" spans="1:16" x14ac:dyDescent="0.2">
      <c r="A19" s="1" t="s">
        <v>30</v>
      </c>
      <c r="B19" s="1"/>
      <c r="E19" s="3" t="s">
        <v>48</v>
      </c>
    </row>
    <row r="20" spans="1:16" s="16" customFormat="1" ht="29.25" customHeight="1" outlineLevel="1" x14ac:dyDescent="0.2">
      <c r="A20" s="10" t="s">
        <v>2</v>
      </c>
      <c r="B20" s="10" t="s">
        <v>10</v>
      </c>
      <c r="C20" s="16" t="s">
        <v>1</v>
      </c>
      <c r="D20" s="20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Negative Control</v>
      </c>
      <c r="H20" s="10" t="str">
        <f>IF(ISBLANK(Stocks!B5), "(DNA 3)", Stocks!B5)</f>
        <v>7-psigmaX-deGFP</v>
      </c>
      <c r="I20" s="10" t="str">
        <f>IF(ISBLANK(Stocks!B6), "(DNA 4)", Stocks!B6)</f>
        <v>13-pLac-LacO-sigmaX</v>
      </c>
      <c r="J20" s="10" t="str">
        <f>IF(ISBLANK(Stocks!B7), "(DNA 5)", Stocks!B7)</f>
        <v>1:2 #13</v>
      </c>
      <c r="K20" s="10" t="str">
        <f>IF(ISBLANK(Stocks!B8), "(DNA 6)", Stocks!B8)</f>
        <v>(DNA 6)</v>
      </c>
      <c r="L20" s="10" t="str">
        <f>IF(ISBLANK(Stocks!B9), "(DNA7)", Stocks!B9)</f>
        <v>(DNA7)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0" t="s">
        <v>28</v>
      </c>
    </row>
    <row r="21" spans="1:16" outlineLevel="1" x14ac:dyDescent="0.2">
      <c r="A21" s="97">
        <v>1</v>
      </c>
      <c r="B21" s="98" t="str">
        <f>IF(ISBLANK(Layout!B3), "", Layout!B3)</f>
        <v>A1</v>
      </c>
      <c r="C21" s="99" t="str">
        <f>IF(ISBLANK(Layout!C3), "", Layout!C3)</f>
        <v>Positive Control</v>
      </c>
      <c r="D21" s="89">
        <f>IF(Layout!D3 &gt;0, $K$12 - E21 - P21, "")</f>
        <v>1.3877263157894737</v>
      </c>
      <c r="E21" s="84">
        <f>IFERROR(Layout!D3*SUM($D$12:$D$17), "")</f>
        <v>7.5</v>
      </c>
      <c r="F21" s="85">
        <f>IF(ISBLANK(Layout!E3), "", Layout!E3*$K$12/Stocks!$E$3)</f>
        <v>1.1122736842105263</v>
      </c>
      <c r="G21" s="85" t="str">
        <f>IF(ISBLANK(Layout!F3), "", Layout!F3*$K$12/Stocks!$E$4)</f>
        <v/>
      </c>
      <c r="H21" s="85" t="str">
        <f>IF(ISBLANK(Layout!G3), "", Layout!G3*$K$12/Stocks!$E$5)</f>
        <v/>
      </c>
      <c r="I21" s="85" t="str">
        <f>IF(ISBLANK(Layout!H3), "", Layout!H3*$K$12/Stocks!$E$6)</f>
        <v/>
      </c>
      <c r="J21" s="85" t="str">
        <f>IF(ISBLANK(Layout!I3),"",Layout!I3*$K$12/Stocks!$E$7)</f>
        <v/>
      </c>
      <c r="K21" s="85" t="str">
        <f>IF(ISBLANK(Layout!J3), "", Layout!J3*$K$12/Stocks!$E$8)</f>
        <v/>
      </c>
      <c r="L21" s="85" t="str">
        <f>IF(ISBLANK(Layout!K3), "", Layout!K3*$K$12/Stocks!$E$9)</f>
        <v/>
      </c>
      <c r="M21" s="85" t="str">
        <f>IF(ISBLANK(Layout!L3), "", Layout!L3*$K$12/Stocks!$E$10)</f>
        <v/>
      </c>
      <c r="N21" s="85" t="str">
        <f>IF(ISBLANK(Layout!M3), "", Layout!M3*$K$12/Stocks!$E$11)</f>
        <v/>
      </c>
      <c r="O21" s="90" t="str">
        <f>IF(ISBLANK(Layout!N3), "", Layout!N3*$K$12/Stocks!$E$12)</f>
        <v/>
      </c>
      <c r="P21" s="86">
        <f>SUM(F21:O21)</f>
        <v>1.1122736842105263</v>
      </c>
    </row>
    <row r="22" spans="1:16" outlineLevel="1" x14ac:dyDescent="0.2">
      <c r="A22" s="100">
        <v>2</v>
      </c>
      <c r="B22" s="101" t="str">
        <f>IF(ISBLANK(Layout!B4), "", Layout!B4)</f>
        <v>B1</v>
      </c>
      <c r="C22" s="102" t="str">
        <f>IF(ISBLANK(Layout!C4), "", Layout!C4)</f>
        <v>Negative Control</v>
      </c>
      <c r="D22" s="91">
        <f>IF(Layout!D4 &gt;0, $K$12 - E22 - P22, "")</f>
        <v>2.5</v>
      </c>
      <c r="E22" s="58">
        <f>IFERROR(Layout!D4*SUM($D$12:$D$17), "")</f>
        <v>7.5</v>
      </c>
      <c r="F22" s="87" t="str">
        <f>IF(ISBLANK(Layout!E4), "", Layout!E4*$K$12/Stocks!$E$3)</f>
        <v/>
      </c>
      <c r="G22" s="87">
        <v>0</v>
      </c>
      <c r="H22" s="87" t="str">
        <f>IF(ISBLANK(Layout!G4), "", Layout!G4*$K$12/Stocks!$E$5)</f>
        <v/>
      </c>
      <c r="I22" s="87" t="str">
        <f>IF(ISBLANK(Layout!H4), "", Layout!H4*$K$12/Stocks!$E$6)</f>
        <v/>
      </c>
      <c r="J22" s="87" t="str">
        <f>IF(ISBLANK(Layout!I4),"",Layout!I4*$K$12/Stocks!$E$7)</f>
        <v/>
      </c>
      <c r="K22" s="87" t="str">
        <f>IF(ISBLANK(Layout!J4), "", Layout!J4*$K$12/Stocks!$E$8)</f>
        <v/>
      </c>
      <c r="L22" s="87" t="str">
        <f>IF(ISBLANK(Layout!K4), "", Layout!K4*$K$12/Stocks!$E$9)</f>
        <v/>
      </c>
      <c r="M22" s="87" t="str">
        <f>IF(ISBLANK(Layout!L4), "", Layout!L4*$K$12/Stocks!$E$10)</f>
        <v/>
      </c>
      <c r="N22" s="87" t="str">
        <f>IF(ISBLANK(Layout!M4), "", Layout!M4*$K$12/Stocks!$E$11)</f>
        <v/>
      </c>
      <c r="O22" s="92" t="str">
        <f>IF(ISBLANK(Layout!N4), "", Layout!N4*$K$12/Stocks!$E$12)</f>
        <v/>
      </c>
      <c r="P22" s="61">
        <f t="shared" ref="P22:P35" si="1">SUM(F22:O22)</f>
        <v>0</v>
      </c>
    </row>
    <row r="23" spans="1:16" outlineLevel="1" x14ac:dyDescent="0.2">
      <c r="A23" s="103">
        <v>3</v>
      </c>
      <c r="B23" s="104" t="str">
        <f>IF(ISBLANK(Layout!B5), "", Layout!B5)</f>
        <v>B2</v>
      </c>
      <c r="C23" s="105" t="str">
        <f>IF(ISBLANK(Layout!C5), "", Layout!C5)</f>
        <v>(13) pLac-LacO-sigmaX 2 nM</v>
      </c>
      <c r="D23" s="93">
        <f>IF(Layout!D5 &gt;0, $K$12 - E23 - P23, "")</f>
        <v>1.2739366346901737</v>
      </c>
      <c r="E23" s="59">
        <f>IFERROR(Layout!D5*SUM($D$12:$D$17), "")</f>
        <v>7.5</v>
      </c>
      <c r="F23" s="83" t="str">
        <f>IF(ISBLANK(Layout!E5), "", Layout!E5*$K$12/Stocks!$E$3)</f>
        <v/>
      </c>
      <c r="G23" s="83" t="str">
        <f>IF(ISBLANK(Layout!F5), "", Layout!F5*$K$12/Stocks!$E$4)</f>
        <v/>
      </c>
      <c r="H23" s="83">
        <f>IF(ISBLANK(Layout!G5), "", Layout!G5*$K$12/Stocks!$E$5)</f>
        <v>0.60993103448275865</v>
      </c>
      <c r="I23" s="83" t="str">
        <f>IF(ISBLANK(Layout!H5), "", Layout!H5*$K$12/Stocks!$E$6)</f>
        <v/>
      </c>
      <c r="J23" s="83">
        <f>IF(ISBLANK(Layout!I5),"",Layout!I5*$K$12/Stocks!$E$7)</f>
        <v>0.61613233082706764</v>
      </c>
      <c r="K23" s="83" t="str">
        <f>IF(ISBLANK(Layout!J5), "", Layout!J5*$K$12/Stocks!$E$8)</f>
        <v/>
      </c>
      <c r="L23" s="83" t="str">
        <f>IF(ISBLANK(Layout!K5), "", Layout!K5*$K$12/Stocks!$E$9)</f>
        <v/>
      </c>
      <c r="M23" s="83" t="str">
        <f>IF(ISBLANK(Layout!L5), "", Layout!L5*$K$12/Stocks!$E$10)</f>
        <v/>
      </c>
      <c r="N23" s="83" t="str">
        <f>IF(ISBLANK(Layout!M5), "", Layout!M5*$K$12/Stocks!$E$11)</f>
        <v/>
      </c>
      <c r="O23" s="94" t="str">
        <f>IF(ISBLANK(Layout!N5), "", Layout!N5*$K$12/Stocks!$E$12)</f>
        <v/>
      </c>
      <c r="P23" s="62">
        <f t="shared" si="1"/>
        <v>1.2260633653098263</v>
      </c>
    </row>
    <row r="24" spans="1:16" s="23" customFormat="1" outlineLevel="1" x14ac:dyDescent="0.2">
      <c r="A24" s="103">
        <v>4</v>
      </c>
      <c r="B24" s="104" t="str">
        <f>IF(ISBLANK(Layout!B6), "", Layout!B6)</f>
        <v>B3</v>
      </c>
      <c r="C24" s="105" t="str">
        <f>IF(ISBLANK(Layout!C6), "", Layout!C6)</f>
        <v>(13) pLac-LacO-sigmaX 4 nM</v>
      </c>
      <c r="D24" s="93">
        <f>IF(Layout!D6 &gt;0, $K$12 - E24 - P24, "")</f>
        <v>1.2739366346901737</v>
      </c>
      <c r="E24" s="59">
        <f>IFERROR(Layout!D6*SUM($D$12:$D$17), "")</f>
        <v>7.5</v>
      </c>
      <c r="F24" s="83" t="str">
        <f>IF(ISBLANK(Layout!E6), "", Layout!E6*$K$12/Stocks!$E$3)</f>
        <v/>
      </c>
      <c r="G24" s="83" t="str">
        <f>IF(ISBLANK(Layout!F6), "", Layout!F6*$K$12/Stocks!$E$4)</f>
        <v/>
      </c>
      <c r="H24" s="83">
        <f>IF(ISBLANK(Layout!G6), "", Layout!G6*$K$12/Stocks!$E$5)</f>
        <v>0.60993103448275865</v>
      </c>
      <c r="I24" s="83">
        <f>IF(ISBLANK(Layout!H6), "", Layout!H6*$K$12/Stocks!$E$6)</f>
        <v>0.61613233082706764</v>
      </c>
      <c r="J24" s="83" t="str">
        <f>IF(ISBLANK(Layout!I6),"",Layout!I6*$K$12/Stocks!$E$7)</f>
        <v/>
      </c>
      <c r="K24" s="83" t="str">
        <f>IF(ISBLANK(Layout!J6), "", Layout!J6*$K$12/Stocks!$E$8)</f>
        <v/>
      </c>
      <c r="L24" s="83" t="str">
        <f>IF(ISBLANK(Layout!K6), "", Layout!K6*$K$12/Stocks!$E$9)</f>
        <v/>
      </c>
      <c r="M24" s="83" t="str">
        <f>IF(ISBLANK(Layout!L6), "", Layout!L6*$K$12/Stocks!$E$10)</f>
        <v/>
      </c>
      <c r="N24" s="83" t="str">
        <f>IF(ISBLANK(Layout!M6), "", Layout!M6*$K$12/Stocks!$E$11)</f>
        <v/>
      </c>
      <c r="O24" s="94" t="str">
        <f>IF(ISBLANK(Layout!N6), "", Layout!N6*$K$12/Stocks!$E$12)</f>
        <v/>
      </c>
      <c r="P24" s="62">
        <f t="shared" si="1"/>
        <v>1.2260633653098263</v>
      </c>
    </row>
    <row r="25" spans="1:16" outlineLevel="1" x14ac:dyDescent="0.2">
      <c r="A25" s="103">
        <v>5</v>
      </c>
      <c r="B25" s="104" t="str">
        <f>IF(ISBLANK(Layout!B7), "", Layout!B7)</f>
        <v>C1</v>
      </c>
      <c r="C25" s="105" t="str">
        <f>IF(ISBLANK(Layout!C7), "", Layout!C7)</f>
        <v>(13) pLac-LacO-sigmaX 6 nM</v>
      </c>
      <c r="D25" s="93">
        <f>IF(Layout!D7 &gt;0, $K$12 - E25 - P25, "")</f>
        <v>0.96587046927664</v>
      </c>
      <c r="E25" s="59">
        <f>IFERROR(Layout!D7*SUM($D$12:$D$17), "")</f>
        <v>7.5</v>
      </c>
      <c r="F25" s="83" t="str">
        <f>IF(ISBLANK(Layout!E7), "", Layout!E7*$K$12/Stocks!$E$3)</f>
        <v/>
      </c>
      <c r="G25" s="83" t="str">
        <f>IF(ISBLANK(Layout!F7), "", Layout!F7*$K$12/Stocks!$E$4)</f>
        <v/>
      </c>
      <c r="H25" s="83">
        <f>IF(ISBLANK(Layout!G7), "", Layout!G7*$K$12/Stocks!$E$5)</f>
        <v>0.60993103448275865</v>
      </c>
      <c r="I25" s="83">
        <f>IF(ISBLANK(Layout!H7), "", Layout!H7*$K$12/Stocks!$E$6)</f>
        <v>0.92419849624060146</v>
      </c>
      <c r="J25" s="83" t="str">
        <f>IF(ISBLANK(Layout!I7),"",Layout!I7*$K$12/Stocks!$E$7)</f>
        <v/>
      </c>
      <c r="K25" s="83" t="str">
        <f>IF(ISBLANK(Layout!J7), "", Layout!J7*$K$12/Stocks!$E$8)</f>
        <v/>
      </c>
      <c r="L25" s="83" t="str">
        <f>IF(ISBLANK(Layout!K7), "", Layout!K7*$K$12/Stocks!$E$9)</f>
        <v/>
      </c>
      <c r="M25" s="83" t="str">
        <f>IF(ISBLANK(Layout!L7), "", Layout!L7*$K$12/Stocks!$E$10)</f>
        <v/>
      </c>
      <c r="N25" s="83" t="str">
        <f>IF(ISBLANK(Layout!M7), "", Layout!M7*$K$12/Stocks!$E$11)</f>
        <v/>
      </c>
      <c r="O25" s="94" t="str">
        <f>IF(ISBLANK(Layout!N7), "", Layout!N7*$K$12/Stocks!$E$12)</f>
        <v/>
      </c>
      <c r="P25" s="62">
        <f t="shared" si="1"/>
        <v>1.53412953072336</v>
      </c>
    </row>
    <row r="26" spans="1:16" outlineLevel="1" x14ac:dyDescent="0.2">
      <c r="A26" s="103">
        <v>6</v>
      </c>
      <c r="B26" s="104" t="str">
        <f>IF(ISBLANK(Layout!B8), "", Layout!B8)</f>
        <v>C2</v>
      </c>
      <c r="C26" s="105" t="str">
        <f>IF(ISBLANK(Layout!C8), "", Layout!C8)</f>
        <v>(13) pLac-LacO-sigmaX 8 nM</v>
      </c>
      <c r="D26" s="93">
        <f>IF(Layout!D8 &gt;0, $K$12 - E26 - P26, "")</f>
        <v>0.65780430386310607</v>
      </c>
      <c r="E26" s="59">
        <f>IFERROR(Layout!D8*SUM($D$12:$D$17), "")</f>
        <v>7.5</v>
      </c>
      <c r="F26" s="83" t="str">
        <f>IF(ISBLANK(Layout!E8), "", Layout!E8*$K$12/Stocks!$E$3)</f>
        <v/>
      </c>
      <c r="G26" s="83" t="str">
        <f>IF(ISBLANK(Layout!F8), "", Layout!F8*$K$12/Stocks!$E$4)</f>
        <v/>
      </c>
      <c r="H26" s="83">
        <f>IF(ISBLANK(Layout!G8), "", Layout!G8*$K$12/Stocks!$E$5)</f>
        <v>0.60993103448275865</v>
      </c>
      <c r="I26" s="83">
        <f>IF(ISBLANK(Layout!H8), "", Layout!H8*$K$12/Stocks!$E$6)</f>
        <v>1.2322646616541353</v>
      </c>
      <c r="J26" s="83" t="str">
        <f>IF(ISBLANK(Layout!I8),"",Layout!I8*$K$12/Stocks!$E$7)</f>
        <v/>
      </c>
      <c r="K26" s="83" t="str">
        <f>IF(ISBLANK(Layout!J8), "", Layout!J8*$K$12/Stocks!$E$8)</f>
        <v/>
      </c>
      <c r="L26" s="83" t="str">
        <f>IF(ISBLANK(Layout!K8), "", Layout!K8*$K$12/Stocks!$E$9)</f>
        <v/>
      </c>
      <c r="M26" s="83" t="str">
        <f>IF(ISBLANK(Layout!L8), "", Layout!L8*$K$12/Stocks!$E$10)</f>
        <v/>
      </c>
      <c r="N26" s="83" t="str">
        <f>IF(ISBLANK(Layout!M8), "", Layout!M8*$K$12/Stocks!$E$11)</f>
        <v/>
      </c>
      <c r="O26" s="94" t="str">
        <f>IF(ISBLANK(Layout!N8), "", Layout!N8*$K$12/Stocks!$E$12)</f>
        <v/>
      </c>
      <c r="P26" s="62">
        <f t="shared" si="1"/>
        <v>1.8421956961368939</v>
      </c>
    </row>
    <row r="27" spans="1:16" outlineLevel="1" x14ac:dyDescent="0.2">
      <c r="A27" s="103">
        <v>7</v>
      </c>
      <c r="B27" s="104" t="str">
        <f>IF(ISBLANK(Layout!B9), "", Layout!B9)</f>
        <v>C3</v>
      </c>
      <c r="C27" s="105" t="str">
        <f>IF(ISBLANK(Layout!C9), "", Layout!C9)</f>
        <v>(13) pLac-LacO-sigmaX 10 nM</v>
      </c>
      <c r="D27" s="93">
        <f>IF(Layout!D9 &gt;0, $K$12 - E27 - P27, "")</f>
        <v>0.34973813844957213</v>
      </c>
      <c r="E27" s="59">
        <f>IFERROR(Layout!D9*SUM($D$12:$D$17), "")</f>
        <v>7.5</v>
      </c>
      <c r="F27" s="83" t="str">
        <f>IF(ISBLANK(Layout!E9), "", Layout!E9*$K$12/Stocks!$E$3)</f>
        <v/>
      </c>
      <c r="G27" s="83" t="str">
        <f>IF(ISBLANK(Layout!F9), "", Layout!F9*$K$12/Stocks!$E$4)</f>
        <v/>
      </c>
      <c r="H27" s="83">
        <f>IF(ISBLANK(Layout!G9), "", Layout!G9*$K$12/Stocks!$E$5)</f>
        <v>0.60993103448275865</v>
      </c>
      <c r="I27" s="83">
        <f>IF(ISBLANK(Layout!H9), "", Layout!H9*$K$12/Stocks!$E$6)</f>
        <v>1.540330827067669</v>
      </c>
      <c r="J27" s="83" t="str">
        <f>IF(ISBLANK(Layout!I9),"",Layout!I9*$K$12/Stocks!$E$7)</f>
        <v/>
      </c>
      <c r="K27" s="83" t="str">
        <f>IF(ISBLANK(Layout!J9), "", Layout!J9*$K$12/Stocks!$E$8)</f>
        <v/>
      </c>
      <c r="L27" s="83" t="str">
        <f>IF(ISBLANK(Layout!K9), "", Layout!K9*$K$12/Stocks!$E$9)</f>
        <v/>
      </c>
      <c r="M27" s="83" t="str">
        <f>IF(ISBLANK(Layout!L9), "", Layout!L9*$K$12/Stocks!$E$10)</f>
        <v/>
      </c>
      <c r="N27" s="83" t="str">
        <f>IF(ISBLANK(Layout!M9), "", Layout!M9*$K$12/Stocks!$E$11)</f>
        <v/>
      </c>
      <c r="O27" s="94" t="str">
        <f>IF(ISBLANK(Layout!N9), "", Layout!N9*$K$12/Stocks!$E$12)</f>
        <v/>
      </c>
      <c r="P27" s="62">
        <f t="shared" si="1"/>
        <v>2.1502618615504279</v>
      </c>
    </row>
    <row r="28" spans="1:16" outlineLevel="1" x14ac:dyDescent="0.2">
      <c r="A28" s="103">
        <v>8</v>
      </c>
      <c r="B28" s="104" t="str">
        <f>IF(ISBLANK(Layout!B10), "", Layout!B10)</f>
        <v>D1</v>
      </c>
      <c r="C28" s="105" t="str">
        <f>IF(ISBLANK(Layout!C10), "", Layout!C10)</f>
        <v/>
      </c>
      <c r="D28" s="93" t="str">
        <f>IF(Layout!D10 &gt;0, $K$12 - E28 - P28, "")</f>
        <v/>
      </c>
      <c r="E28" s="59">
        <f>IFERROR(Layout!D10*SUM($D$12:$D$17), "")</f>
        <v>0</v>
      </c>
      <c r="F28" s="83" t="str">
        <f>IF(ISBLANK(Layout!E10), "", Layout!E10*$K$12/Stocks!$E$3)</f>
        <v/>
      </c>
      <c r="G28" s="83" t="str">
        <f>IF(ISBLANK(Layout!F10), "", Layout!F10*$K$12/Stocks!$E$4)</f>
        <v/>
      </c>
      <c r="H28" s="83" t="str">
        <f>IF(ISBLANK(Layout!G10), "", Layout!G10*$K$12/Stocks!$E$5)</f>
        <v/>
      </c>
      <c r="I28" s="83" t="str">
        <f>IF(ISBLANK(Layout!H10), "", Layout!H10*$K$12/Stocks!$E$6)</f>
        <v/>
      </c>
      <c r="J28" s="83" t="str">
        <f>IF(ISBLANK(Layout!I10),"",Layout!I10*$K$12/Stocks!$E$7)</f>
        <v/>
      </c>
      <c r="K28" s="83" t="str">
        <f>IF(ISBLANK(Layout!J10), "", Layout!J10*$K$12/Stocks!$E$8)</f>
        <v/>
      </c>
      <c r="L28" s="83" t="str">
        <f>IF(ISBLANK(Layout!K10), "", Layout!K10*$K$12/Stocks!$E$9)</f>
        <v/>
      </c>
      <c r="M28" s="83" t="str">
        <f>IF(ISBLANK(Layout!L10), "", Layout!L10*$K$12/Stocks!$E$10)</f>
        <v/>
      </c>
      <c r="N28" s="83" t="str">
        <f>IF(ISBLANK(Layout!M10), "", Layout!M10*$K$12/Stocks!$E$11)</f>
        <v/>
      </c>
      <c r="O28" s="94" t="str">
        <f>IF(ISBLANK(Layout!N10), "", Layout!N10*$K$12/Stocks!$E$12)</f>
        <v/>
      </c>
      <c r="P28" s="62">
        <f t="shared" si="1"/>
        <v>0</v>
      </c>
    </row>
    <row r="29" spans="1:16" outlineLevel="1" x14ac:dyDescent="0.2">
      <c r="A29" s="103">
        <v>9</v>
      </c>
      <c r="B29" s="104" t="str">
        <f>IF(ISBLANK(Layout!B11), "", Layout!B11)</f>
        <v>D2</v>
      </c>
      <c r="C29" s="105" t="str">
        <f>IF(ISBLANK(Layout!C11), "", Layout!C11)</f>
        <v/>
      </c>
      <c r="D29" s="93" t="str">
        <f>IF(Layout!D11 &gt;0, $K$12 - E29 - P29, "")</f>
        <v/>
      </c>
      <c r="E29" s="59">
        <f>IFERROR(Layout!D11*SUM($D$12:$D$17), "")</f>
        <v>0</v>
      </c>
      <c r="F29" s="83" t="str">
        <f>IF(ISBLANK(Layout!E11), "", Layout!E11*$K$12/Stocks!$E$3)</f>
        <v/>
      </c>
      <c r="G29" s="83" t="str">
        <f>IF(ISBLANK(Layout!F11), "", Layout!F11*$K$12/Stocks!$E$4)</f>
        <v/>
      </c>
      <c r="H29" s="83" t="str">
        <f>IF(ISBLANK(Layout!G11), "", Layout!G11*$K$12/Stocks!$E$5)</f>
        <v/>
      </c>
      <c r="I29" s="83" t="str">
        <f>IF(ISBLANK(Layout!H11), "", Layout!H11*$K$12/Stocks!$E$6)</f>
        <v/>
      </c>
      <c r="J29" s="83" t="str">
        <f>IF(ISBLANK(Layout!I11),"",Layout!I11*$K$12/Stocks!$E$7)</f>
        <v/>
      </c>
      <c r="K29" s="83" t="str">
        <f>IF(ISBLANK(Layout!J11), "", Layout!J11*$K$12/Stocks!$E$8)</f>
        <v/>
      </c>
      <c r="L29" s="83" t="str">
        <f>IF(ISBLANK(Layout!K11), "", Layout!K11*$K$12/Stocks!$E$9)</f>
        <v/>
      </c>
      <c r="M29" s="83" t="str">
        <f>IF(ISBLANK(Layout!L11), "", Layout!L11*$K$12/Stocks!$E$10)</f>
        <v/>
      </c>
      <c r="N29" s="83" t="str">
        <f>IF(ISBLANK(Layout!M11), "", Layout!M11*$K$12/Stocks!$E$11)</f>
        <v/>
      </c>
      <c r="O29" s="94" t="str">
        <f>IF(ISBLANK(Layout!N11), "", Layout!N11*$K$12/Stocks!$E$12)</f>
        <v/>
      </c>
      <c r="P29" s="62">
        <f t="shared" si="1"/>
        <v>0</v>
      </c>
    </row>
    <row r="30" spans="1:16" outlineLevel="1" x14ac:dyDescent="0.2">
      <c r="A30" s="106">
        <v>10</v>
      </c>
      <c r="B30" s="107" t="str">
        <f>IF(ISBLANK(Layout!B12), "", Layout!B12)</f>
        <v>D3</v>
      </c>
      <c r="C30" s="108" t="str">
        <f>IF(ISBLANK(Layout!C12), "", Layout!C12)</f>
        <v/>
      </c>
      <c r="D30" s="95" t="str">
        <f>IF(Layout!D12 &gt;0, $K$12 - E30 - P30, "")</f>
        <v/>
      </c>
      <c r="E30" s="60">
        <f>IFERROR(Layout!D12*SUM($D$12:$D$17), "")</f>
        <v>0</v>
      </c>
      <c r="F30" s="88" t="str">
        <f>IF(ISBLANK(Layout!E12), "", Layout!E12*$K$12/Stocks!$E$3)</f>
        <v/>
      </c>
      <c r="G30" s="88" t="str">
        <f>IF(ISBLANK(Layout!F12), "", Layout!F12*$K$12/Stocks!$E$4)</f>
        <v/>
      </c>
      <c r="H30" s="88" t="str">
        <f>IF(ISBLANK(Layout!G12), "", Layout!G12*$K$12/Stocks!$E$5)</f>
        <v/>
      </c>
      <c r="I30" s="88" t="str">
        <f>IF(ISBLANK(Layout!H12), "", Layout!H12*$K$12/Stocks!$E$6)</f>
        <v/>
      </c>
      <c r="J30" s="88" t="str">
        <f>IF(ISBLANK(Layout!I12),"",Layout!I12*$K$12/Stocks!$E$7)</f>
        <v/>
      </c>
      <c r="K30" s="88" t="str">
        <f>IF(ISBLANK(Layout!J12), "", Layout!J12*$K$12/Stocks!$E$8)</f>
        <v/>
      </c>
      <c r="L30" s="88" t="str">
        <f>IF(ISBLANK(Layout!K12), "", Layout!K12*$K$12/Stocks!$E$9)</f>
        <v/>
      </c>
      <c r="M30" s="88" t="str">
        <f>IF(ISBLANK(Layout!L12), "", Layout!L12*$K$12/Stocks!$E$10)</f>
        <v/>
      </c>
      <c r="N30" s="88" t="str">
        <f>IF(ISBLANK(Layout!M12), "", Layout!M12*$K$12/Stocks!$E$11)</f>
        <v/>
      </c>
      <c r="O30" s="96" t="str">
        <f>IF(ISBLANK(Layout!N12), "", Layout!N12*$K$12/Stocks!$E$12)</f>
        <v/>
      </c>
      <c r="P30" s="63">
        <f t="shared" si="1"/>
        <v>0</v>
      </c>
    </row>
    <row r="31" spans="1:16" outlineLevel="1" x14ac:dyDescent="0.2">
      <c r="A31" s="103">
        <v>11</v>
      </c>
      <c r="B31" s="104" t="str">
        <f>IF(ISBLANK(Layout!B13), "", Layout!B13)</f>
        <v/>
      </c>
      <c r="C31" s="105" t="str">
        <f>IF(ISBLANK(Layout!C13), "", Layout!C13)</f>
        <v/>
      </c>
      <c r="D31" s="93" t="str">
        <f>IF(Layout!D13 &gt;0, $K$12 - E31 - P31, "")</f>
        <v/>
      </c>
      <c r="E31" s="59">
        <f>IFERROR(Layout!D13*SUM($D$12:$D$17), "")</f>
        <v>0</v>
      </c>
      <c r="F31" s="83" t="str">
        <f>IF(ISBLANK(Layout!E13), "", Layout!E13*$K$12/Stocks!$E$3)</f>
        <v/>
      </c>
      <c r="G31" s="83" t="str">
        <f>IF(ISBLANK(Layout!F13), "", Layout!F13*$K$12/Stocks!$E$4)</f>
        <v/>
      </c>
      <c r="H31" s="83" t="str">
        <f>IF(ISBLANK(Layout!G13), "", Layout!G13*$K$12/Stocks!$E$5)</f>
        <v/>
      </c>
      <c r="I31" s="83" t="str">
        <f>IF(ISBLANK(Layout!H13), "", Layout!H13*$K$12/Stocks!$E$6)</f>
        <v/>
      </c>
      <c r="J31" s="83" t="str">
        <f>IF(ISBLANK(Layout!I13),"",Layout!I13*$K$12/Stocks!$E$7)</f>
        <v/>
      </c>
      <c r="K31" s="83" t="str">
        <f>IF(ISBLANK(Layout!J13), "", Layout!J13*$K$12/Stocks!$E$8)</f>
        <v/>
      </c>
      <c r="L31" s="83" t="str">
        <f>IF(ISBLANK(Layout!K13), "", Layout!K13*$K$12/Stocks!$E$9)</f>
        <v/>
      </c>
      <c r="M31" s="83" t="str">
        <f>IF(ISBLANK(Layout!L13), "", Layout!L13*$K$12/Stocks!$E$10)</f>
        <v/>
      </c>
      <c r="N31" s="83" t="str">
        <f>IF(ISBLANK(Layout!M13), "", Layout!M13*$K$12/Stocks!$E$11)</f>
        <v/>
      </c>
      <c r="O31" s="94" t="str">
        <f>IF(ISBLANK(Layout!N13), "", Layout!N13*$K$12/Stocks!$E$12)</f>
        <v/>
      </c>
      <c r="P31" s="62">
        <f t="shared" si="1"/>
        <v>0</v>
      </c>
    </row>
    <row r="32" spans="1:16" outlineLevel="1" x14ac:dyDescent="0.2">
      <c r="A32" s="106">
        <v>12</v>
      </c>
      <c r="B32" s="107" t="str">
        <f>IF(ISBLANK(Layout!B14), "", Layout!B14)</f>
        <v/>
      </c>
      <c r="C32" s="108" t="str">
        <f>IF(ISBLANK(Layout!C14), "", Layout!C14)</f>
        <v/>
      </c>
      <c r="D32" s="95" t="str">
        <f>IF(Layout!D14 &gt;0, $K$12 - E32 - P32, "")</f>
        <v/>
      </c>
      <c r="E32" s="60">
        <f>IFERROR(Layout!D14*SUM($D$12:$D$17), "")</f>
        <v>0</v>
      </c>
      <c r="F32" s="88" t="str">
        <f>IF(ISBLANK(Layout!E14), "", Layout!E14*$K$12/Stocks!$E$3)</f>
        <v/>
      </c>
      <c r="G32" s="88" t="str">
        <f>IF(ISBLANK(Layout!F14), "", Layout!F14*$K$12/Stocks!$E$4)</f>
        <v/>
      </c>
      <c r="H32" s="88" t="str">
        <f>IF(ISBLANK(Layout!G14), "", Layout!G14*$K$12/Stocks!$E$5)</f>
        <v/>
      </c>
      <c r="I32" s="88" t="str">
        <f>IF(ISBLANK(Layout!H14), "", Layout!H14*$K$12/Stocks!$E$6)</f>
        <v/>
      </c>
      <c r="J32" s="88" t="str">
        <f>IF(ISBLANK(Layout!I14),"",Layout!I14*$K$12/Stocks!$E$7)</f>
        <v/>
      </c>
      <c r="K32" s="88" t="str">
        <f>IF(ISBLANK(Layout!J14), "", Layout!J14*$K$12/Stocks!$E$8)</f>
        <v/>
      </c>
      <c r="L32" s="88" t="str">
        <f>IF(ISBLANK(Layout!K14), "", Layout!K14*$K$12/Stocks!$E$9)</f>
        <v/>
      </c>
      <c r="M32" s="88" t="str">
        <f>IF(ISBLANK(Layout!L14), "", Layout!L14*$K$12/Stocks!$E$10)</f>
        <v/>
      </c>
      <c r="N32" s="88" t="str">
        <f>IF(ISBLANK(Layout!M14), "", Layout!M14*$K$12/Stocks!$E$11)</f>
        <v/>
      </c>
      <c r="O32" s="96" t="str">
        <f>IF(ISBLANK(Layout!N14), "", Layout!N14*$K$12/Stocks!$E$12)</f>
        <v/>
      </c>
      <c r="P32" s="63">
        <f t="shared" si="1"/>
        <v>0</v>
      </c>
    </row>
    <row r="33" spans="1:16" outlineLevel="1" x14ac:dyDescent="0.2">
      <c r="A33" s="100">
        <v>13</v>
      </c>
      <c r="B33" s="101" t="str">
        <f>IF(ISBLANK(Layout!B15), "", Layout!B15)</f>
        <v/>
      </c>
      <c r="C33" s="102" t="str">
        <f>IF(ISBLANK(Layout!C15), "", Layout!C15)</f>
        <v/>
      </c>
      <c r="D33" s="91" t="str">
        <f>IF(Layout!D15 &gt;0, $K$12 - E33 - P33, "")</f>
        <v/>
      </c>
      <c r="E33" s="58">
        <f>IFERROR(Layout!D15*SUM($D$12:$D$17), "")</f>
        <v>0</v>
      </c>
      <c r="F33" s="87" t="str">
        <f>IF(ISBLANK(Layout!E15), "", Layout!E15*$K$12/Stocks!$E$3)</f>
        <v/>
      </c>
      <c r="G33" s="87" t="str">
        <f>IF(ISBLANK(Layout!F15), "", Layout!F15*$K$12/Stocks!$E$4)</f>
        <v/>
      </c>
      <c r="H33" s="87" t="str">
        <f>IF(ISBLANK(Layout!G15), "", Layout!G15*$K$12/Stocks!$E$5)</f>
        <v/>
      </c>
      <c r="I33" s="87" t="str">
        <f>IF(ISBLANK(Layout!H15), "", Layout!H15*$K$12/Stocks!$E$6)</f>
        <v/>
      </c>
      <c r="J33" s="87" t="str">
        <f>IF(ISBLANK(Layout!I15),"",Layout!I15*$K$12/Stocks!$E$7)</f>
        <v/>
      </c>
      <c r="K33" s="87" t="str">
        <f>IF(ISBLANK(Layout!J15), "", Layout!J15*$K$12/Stocks!$E$8)</f>
        <v/>
      </c>
      <c r="L33" s="87" t="str">
        <f>IF(ISBLANK(Layout!K15), "", Layout!K15*$K$12/Stocks!$E$9)</f>
        <v/>
      </c>
      <c r="M33" s="87" t="str">
        <f>IF(ISBLANK(Layout!L15), "", Layout!L15*$K$12/Stocks!$E$10)</f>
        <v/>
      </c>
      <c r="N33" s="87" t="str">
        <f>IF(ISBLANK(Layout!M15), "", Layout!M15*$K$12/Stocks!$E$11)</f>
        <v/>
      </c>
      <c r="O33" s="92" t="str">
        <f>IF(ISBLANK(Layout!N15), "", Layout!N15*$K$12/Stocks!$E$12)</f>
        <v/>
      </c>
      <c r="P33" s="61">
        <f t="shared" si="1"/>
        <v>0</v>
      </c>
    </row>
    <row r="34" spans="1:16" outlineLevel="1" x14ac:dyDescent="0.2">
      <c r="A34" s="103">
        <v>14</v>
      </c>
      <c r="B34" s="104" t="str">
        <f>IF(ISBLANK(Layout!B16), "", Layout!B16)</f>
        <v/>
      </c>
      <c r="C34" s="105" t="str">
        <f>IF(ISBLANK(Layout!C16), "", Layout!C16)</f>
        <v/>
      </c>
      <c r="D34" s="93" t="str">
        <f>IF(Layout!D16 &gt;0, $K$12 - E34 - P34, "")</f>
        <v/>
      </c>
      <c r="E34" s="59">
        <f>IFERROR(Layout!D16*SUM($D$12:$D$17), "")</f>
        <v>0</v>
      </c>
      <c r="F34" s="83" t="str">
        <f>IF(ISBLANK(Layout!E16), "", Layout!E16*$K$12/Stocks!$E$3)</f>
        <v/>
      </c>
      <c r="G34" s="83" t="str">
        <f>IF(ISBLANK(Layout!F16), "", Layout!F16*$K$12/Stocks!$E$4)</f>
        <v/>
      </c>
      <c r="H34" s="83" t="str">
        <f>IF(ISBLANK(Layout!G16), "", Layout!G16*$K$12/Stocks!$E$5)</f>
        <v/>
      </c>
      <c r="I34" s="83" t="str">
        <f>IF(ISBLANK(Layout!H16), "", Layout!H16*$K$12/Stocks!$E$6)</f>
        <v/>
      </c>
      <c r="J34" s="83" t="str">
        <f>IF(ISBLANK(Layout!I16),"",Layout!I16*$K$12/Stocks!$E$7)</f>
        <v/>
      </c>
      <c r="K34" s="83" t="str">
        <f>IF(ISBLANK(Layout!J16), "", Layout!J16*$K$12/Stocks!$E$8)</f>
        <v/>
      </c>
      <c r="L34" s="83" t="str">
        <f>IF(ISBLANK(Layout!K16), "", Layout!K16*$K$12/Stocks!$E$9)</f>
        <v/>
      </c>
      <c r="M34" s="83" t="str">
        <f>IF(ISBLANK(Layout!L16), "", Layout!L16*$K$12/Stocks!$E$10)</f>
        <v/>
      </c>
      <c r="N34" s="83" t="str">
        <f>IF(ISBLANK(Layout!M16), "", Layout!M16*$K$12/Stocks!$E$11)</f>
        <v/>
      </c>
      <c r="O34" s="94" t="str">
        <f>IF(ISBLANK(Layout!N16), "", Layout!N16*$K$12/Stocks!$E$12)</f>
        <v/>
      </c>
      <c r="P34" s="62">
        <f t="shared" si="1"/>
        <v>0</v>
      </c>
    </row>
    <row r="35" spans="1:16" outlineLevel="1" x14ac:dyDescent="0.2">
      <c r="A35" s="103">
        <v>15</v>
      </c>
      <c r="B35" s="104" t="str">
        <f>IF(ISBLANK(Layout!B17), "", Layout!B17)</f>
        <v/>
      </c>
      <c r="C35" s="105" t="str">
        <f>IF(ISBLANK(Layout!C17), "", Layout!C17)</f>
        <v/>
      </c>
      <c r="D35" s="93" t="str">
        <f>IF(Layout!D17 &gt;0, $K$12 - E35 - P35, "")</f>
        <v/>
      </c>
      <c r="E35" s="59">
        <f>IFERROR(Layout!D17*SUM($D$12:$D$17), "")</f>
        <v>0</v>
      </c>
      <c r="F35" s="83" t="str">
        <f>IF(ISBLANK(Layout!E17), "", Layout!E17*$K$12/Stocks!$E$3)</f>
        <v/>
      </c>
      <c r="G35" s="83" t="str">
        <f>IF(ISBLANK(Layout!F17), "", Layout!F17*$K$12/Stocks!$E$4)</f>
        <v/>
      </c>
      <c r="H35" s="83" t="str">
        <f>IF(ISBLANK(Layout!G17), "", Layout!G17*$K$12/Stocks!$E$5)</f>
        <v/>
      </c>
      <c r="I35" s="83" t="str">
        <f>IF(ISBLANK(Layout!H17), "", Layout!H17*$K$12/Stocks!$E$6)</f>
        <v/>
      </c>
      <c r="J35" s="83" t="str">
        <f>IF(ISBLANK(Layout!I17),"",Layout!I17*$K$12/Stocks!$E$7)</f>
        <v/>
      </c>
      <c r="K35" s="83" t="str">
        <f>IF(ISBLANK(Layout!J17), "", Layout!J17*$K$12/Stocks!$E$8)</f>
        <v/>
      </c>
      <c r="L35" s="83" t="str">
        <f>IF(ISBLANK(Layout!K17), "", Layout!K17*$K$12/Stocks!$E$9)</f>
        <v/>
      </c>
      <c r="M35" s="83" t="str">
        <f>IF(ISBLANK(Layout!L17), "", Layout!L17*$K$12/Stocks!$E$10)</f>
        <v/>
      </c>
      <c r="N35" s="83" t="str">
        <f>IF(ISBLANK(Layout!M17), "", Layout!M17*$K$12/Stocks!$E$11)</f>
        <v/>
      </c>
      <c r="O35" s="94" t="str">
        <f>IF(ISBLANK(Layout!N17), "", Layout!N17*$K$12/Stocks!$E$12)</f>
        <v/>
      </c>
      <c r="P35" s="62">
        <f t="shared" si="1"/>
        <v>0</v>
      </c>
    </row>
    <row r="36" spans="1:16" outlineLevel="1" x14ac:dyDescent="0.2">
      <c r="A36" s="103">
        <v>16</v>
      </c>
      <c r="B36" s="104" t="str">
        <f>IF(ISBLANK(Layout!B18), "", Layout!B18)</f>
        <v/>
      </c>
      <c r="C36" s="105" t="str">
        <f>IF(ISBLANK(Layout!C18), "", Layout!C18)</f>
        <v/>
      </c>
      <c r="D36" s="93" t="str">
        <f>IF(Layout!D18 &gt;0, $K$12 - E36 - P36, "")</f>
        <v/>
      </c>
      <c r="E36" s="59">
        <f>IFERROR(Layout!D18*SUM($D$12:$D$17), "")</f>
        <v>0</v>
      </c>
      <c r="F36" s="83" t="str">
        <f>IF(ISBLANK(Layout!E18), "", Layout!E18*$K$12/Stocks!$E$3)</f>
        <v/>
      </c>
      <c r="G36" s="83" t="str">
        <f>IF(ISBLANK(Layout!F18), "", Layout!F18*$K$12/Stocks!$E$4)</f>
        <v/>
      </c>
      <c r="H36" s="83" t="str">
        <f>IF(ISBLANK(Layout!G18), "", Layout!G18*$K$12/Stocks!$E$5)</f>
        <v/>
      </c>
      <c r="I36" s="83" t="str">
        <f>IF(ISBLANK(Layout!H18), "", Layout!H18*$K$12/Stocks!$E$6)</f>
        <v/>
      </c>
      <c r="J36" s="83" t="str">
        <f>IF(ISBLANK(Layout!I18),"",Layout!I18*$K$12/Stocks!$E$7)</f>
        <v/>
      </c>
      <c r="K36" s="83" t="str">
        <f>IF(ISBLANK(Layout!J18), "", Layout!J18*$K$12/Stocks!$E$8)</f>
        <v/>
      </c>
      <c r="L36" s="83" t="str">
        <f>IF(ISBLANK(Layout!K18), "", Layout!K18*$K$12/Stocks!$E$9)</f>
        <v/>
      </c>
      <c r="M36" s="83" t="str">
        <f>IF(ISBLANK(Layout!L18), "", Layout!L18*$K$12/Stocks!$E$10)</f>
        <v/>
      </c>
      <c r="N36" s="83" t="str">
        <f>IF(ISBLANK(Layout!M18), "", Layout!M18*$K$12/Stocks!$E$11)</f>
        <v/>
      </c>
      <c r="O36" s="94" t="str">
        <f>IF(ISBLANK(Layout!N18), "", Layout!N18*$K$12/Stocks!$E$12)</f>
        <v/>
      </c>
      <c r="P36" s="62">
        <f>SUM(F36:O36)</f>
        <v>0</v>
      </c>
    </row>
    <row r="37" spans="1:16" outlineLevel="1" x14ac:dyDescent="0.2">
      <c r="A37" s="103">
        <v>17</v>
      </c>
      <c r="B37" s="104" t="str">
        <f>IF(ISBLANK(Layout!B19), "", Layout!B19)</f>
        <v/>
      </c>
      <c r="C37" s="105" t="str">
        <f>IF(ISBLANK(Layout!C19), "", Layout!C19)</f>
        <v/>
      </c>
      <c r="D37" s="93" t="str">
        <f>IF(Layout!D19 &gt;0, $K$12 - E37 - P37, "")</f>
        <v/>
      </c>
      <c r="E37" s="59">
        <f>IFERROR(Layout!D19*SUM($D$12:$D$17), "")</f>
        <v>0</v>
      </c>
      <c r="F37" s="83" t="str">
        <f>IF(ISBLANK(Layout!E19), "", Layout!E19*$K$12/Stocks!$E$3)</f>
        <v/>
      </c>
      <c r="G37" s="83" t="str">
        <f>IF(ISBLANK(Layout!F19), "", Layout!F19*$K$12/Stocks!$E$4)</f>
        <v/>
      </c>
      <c r="H37" s="83" t="str">
        <f>IF(ISBLANK(Layout!G19), "", Layout!G19*$K$12/Stocks!$E$5)</f>
        <v/>
      </c>
      <c r="I37" s="83" t="str">
        <f>IF(ISBLANK(Layout!H19), "", Layout!H19*$K$12/Stocks!$E$6)</f>
        <v/>
      </c>
      <c r="J37" s="83" t="str">
        <f>IF(ISBLANK(Layout!I19),"",Layout!I19*$K$12/Stocks!$E$7)</f>
        <v/>
      </c>
      <c r="K37" s="83" t="str">
        <f>IF(ISBLANK(Layout!J19), "", Layout!J19*$K$12/Stocks!$E$8)</f>
        <v/>
      </c>
      <c r="L37" s="83" t="str">
        <f>IF(ISBLANK(Layout!K19), "", Layout!K19*$K$12/Stocks!$E$9)</f>
        <v/>
      </c>
      <c r="M37" s="83" t="str">
        <f>IF(ISBLANK(Layout!L19), "", Layout!L19*$K$12/Stocks!$E$10)</f>
        <v/>
      </c>
      <c r="N37" s="83" t="str">
        <f>IF(ISBLANK(Layout!M19), "", Layout!M19*$K$12/Stocks!$E$11)</f>
        <v/>
      </c>
      <c r="O37" s="94" t="str">
        <f>IF(ISBLANK(Layout!N19), "", Layout!N19*$K$12/Stocks!$E$12)</f>
        <v/>
      </c>
      <c r="P37" s="62">
        <f t="shared" ref="P37:P55" si="2">SUM(F37:O37)</f>
        <v>0</v>
      </c>
    </row>
    <row r="38" spans="1:16" outlineLevel="1" x14ac:dyDescent="0.2">
      <c r="A38" s="103">
        <v>18</v>
      </c>
      <c r="B38" s="104" t="str">
        <f>IF(ISBLANK(Layout!B20), "", Layout!B20)</f>
        <v/>
      </c>
      <c r="C38" s="105" t="str">
        <f>IF(ISBLANK(Layout!C20), "", Layout!C20)</f>
        <v/>
      </c>
      <c r="D38" s="93" t="str">
        <f>IF(Layout!D20 &gt;0, $K$12 - E38 - P38, "")</f>
        <v/>
      </c>
      <c r="E38" s="59">
        <f>IFERROR(Layout!D20*SUM($D$12:$D$17), "")</f>
        <v>0</v>
      </c>
      <c r="F38" s="83" t="str">
        <f>IF(ISBLANK(Layout!E20), "", Layout!E20*$K$12/Stocks!$E$3)</f>
        <v/>
      </c>
      <c r="G38" s="83" t="str">
        <f>IF(ISBLANK(Layout!F20), "", Layout!F20*$K$12/Stocks!$E$4)</f>
        <v/>
      </c>
      <c r="H38" s="83" t="str">
        <f>IF(ISBLANK(Layout!G20), "", Layout!G20*$K$12/Stocks!$E$5)</f>
        <v/>
      </c>
      <c r="I38" s="83" t="str">
        <f>IF(ISBLANK(Layout!H20), "", Layout!H20*$K$12/Stocks!$E$6)</f>
        <v/>
      </c>
      <c r="J38" s="83" t="str">
        <f>IF(ISBLANK(Layout!I20),"",Layout!I20*$K$12/Stocks!$E$7)</f>
        <v/>
      </c>
      <c r="K38" s="83" t="str">
        <f>IF(ISBLANK(Layout!J20), "", Layout!J20*$K$12/Stocks!$E$8)</f>
        <v/>
      </c>
      <c r="L38" s="83" t="str">
        <f>IF(ISBLANK(Layout!K20), "", Layout!K20*$K$12/Stocks!$E$9)</f>
        <v/>
      </c>
      <c r="M38" s="83" t="str">
        <f>IF(ISBLANK(Layout!L20), "", Layout!L20*$K$12/Stocks!$E$10)</f>
        <v/>
      </c>
      <c r="N38" s="83" t="str">
        <f>IF(ISBLANK(Layout!M20), "", Layout!M20*$K$12/Stocks!$E$11)</f>
        <v/>
      </c>
      <c r="O38" s="94" t="str">
        <f>IF(ISBLANK(Layout!N20), "", Layout!N20*$K$12/Stocks!$E$12)</f>
        <v/>
      </c>
      <c r="P38" s="62">
        <f t="shared" si="2"/>
        <v>0</v>
      </c>
    </row>
    <row r="39" spans="1:16" outlineLevel="1" x14ac:dyDescent="0.2">
      <c r="A39" s="103">
        <v>19</v>
      </c>
      <c r="B39" s="104" t="str">
        <f>IF(ISBLANK(Layout!B21), "", Layout!B21)</f>
        <v/>
      </c>
      <c r="C39" s="105" t="str">
        <f>IF(ISBLANK(Layout!C21), "", Layout!C21)</f>
        <v/>
      </c>
      <c r="D39" s="93" t="str">
        <f>IF(Layout!D21 &gt;0, $K$12 - E39 - P39, "")</f>
        <v/>
      </c>
      <c r="E39" s="59">
        <f>IFERROR(Layout!D21*SUM($D$12:$D$17), "")</f>
        <v>0</v>
      </c>
      <c r="F39" s="83" t="str">
        <f>IF(ISBLANK(Layout!E21), "", Layout!E21*$K$12/Stocks!$E$3)</f>
        <v/>
      </c>
      <c r="G39" s="83" t="str">
        <f>IF(ISBLANK(Layout!F21), "", Layout!F21*$K$12/Stocks!$E$4)</f>
        <v/>
      </c>
      <c r="H39" s="83" t="str">
        <f>IF(ISBLANK(Layout!G21), "", Layout!G21*$K$12/Stocks!$E$5)</f>
        <v/>
      </c>
      <c r="I39" s="83" t="str">
        <f>IF(ISBLANK(Layout!H21), "", Layout!H21*$K$12/Stocks!$E$6)</f>
        <v/>
      </c>
      <c r="J39" s="83" t="str">
        <f>IF(ISBLANK(Layout!I21),"",Layout!I21*$K$12/Stocks!$E$7)</f>
        <v/>
      </c>
      <c r="K39" s="83" t="str">
        <f>IF(ISBLANK(Layout!J21), "", Layout!J21*$K$12/Stocks!$E$8)</f>
        <v/>
      </c>
      <c r="L39" s="83" t="str">
        <f>IF(ISBLANK(Layout!K21), "", Layout!K21*$K$12/Stocks!$E$9)</f>
        <v/>
      </c>
      <c r="M39" s="83" t="str">
        <f>IF(ISBLANK(Layout!L21), "", Layout!L21*$K$12/Stocks!$E$10)</f>
        <v/>
      </c>
      <c r="N39" s="83" t="str">
        <f>IF(ISBLANK(Layout!M21), "", Layout!M21*$K$12/Stocks!$E$11)</f>
        <v/>
      </c>
      <c r="O39" s="94" t="str">
        <f>IF(ISBLANK(Layout!N21), "", Layout!N21*$K$12/Stocks!$E$12)</f>
        <v/>
      </c>
      <c r="P39" s="62">
        <f t="shared" si="2"/>
        <v>0</v>
      </c>
    </row>
    <row r="40" spans="1:16" outlineLevel="1" x14ac:dyDescent="0.2">
      <c r="A40" s="103">
        <v>20</v>
      </c>
      <c r="B40" s="104" t="str">
        <f>IF(ISBLANK(Layout!B22), "", Layout!B22)</f>
        <v/>
      </c>
      <c r="C40" s="105" t="str">
        <f>IF(ISBLANK(Layout!C22), "", Layout!C22)</f>
        <v/>
      </c>
      <c r="D40" s="93" t="str">
        <f>IF(Layout!D22 &gt;0, $K$12 - E40 - P40, "")</f>
        <v/>
      </c>
      <c r="E40" s="59">
        <f>IFERROR(Layout!D22*SUM($D$12:$D$17), "")</f>
        <v>0</v>
      </c>
      <c r="F40" s="83" t="str">
        <f>IF(ISBLANK(Layout!E22), "", Layout!E22*$K$12/Stocks!$E$3)</f>
        <v/>
      </c>
      <c r="G40" s="83" t="str">
        <f>IF(ISBLANK(Layout!F22), "", Layout!F22*$K$12/Stocks!$E$4)</f>
        <v/>
      </c>
      <c r="H40" s="83" t="str">
        <f>IF(ISBLANK(Layout!G22), "", Layout!G22*$K$12/Stocks!$E$5)</f>
        <v/>
      </c>
      <c r="I40" s="83" t="str">
        <f>IF(ISBLANK(Layout!H22), "", Layout!H22*$K$12/Stocks!$E$6)</f>
        <v/>
      </c>
      <c r="J40" s="83" t="str">
        <f>IF(ISBLANK(Layout!I22),"",Layout!I22*$K$12/Stocks!$E$7)</f>
        <v/>
      </c>
      <c r="K40" s="83" t="str">
        <f>IF(ISBLANK(Layout!J22), "", Layout!J22*$K$12/Stocks!$E$8)</f>
        <v/>
      </c>
      <c r="L40" s="83" t="str">
        <f>IF(ISBLANK(Layout!K22), "", Layout!K22*$K$12/Stocks!$E$9)</f>
        <v/>
      </c>
      <c r="M40" s="83" t="str">
        <f>IF(ISBLANK(Layout!L22), "", Layout!L22*$K$12/Stocks!$E$10)</f>
        <v/>
      </c>
      <c r="N40" s="83" t="str">
        <f>IF(ISBLANK(Layout!M22), "", Layout!M22*$K$12/Stocks!$E$11)</f>
        <v/>
      </c>
      <c r="O40" s="94" t="str">
        <f>IF(ISBLANK(Layout!N22), "", Layout!N22*$K$12/Stocks!$E$12)</f>
        <v/>
      </c>
      <c r="P40" s="62">
        <f t="shared" si="2"/>
        <v>0</v>
      </c>
    </row>
    <row r="41" spans="1:16" outlineLevel="1" x14ac:dyDescent="0.2">
      <c r="A41" s="103">
        <v>21</v>
      </c>
      <c r="B41" s="104" t="str">
        <f>IF(ISBLANK(Layout!B23), "", Layout!B23)</f>
        <v/>
      </c>
      <c r="C41" s="105" t="str">
        <f>IF(ISBLANK(Layout!C23), "", Layout!C23)</f>
        <v/>
      </c>
      <c r="D41" s="93" t="str">
        <f>IF(Layout!D23 &gt;0, $K$12 - E41 - P41, "")</f>
        <v/>
      </c>
      <c r="E41" s="59">
        <f>IFERROR(Layout!D23*SUM($D$12:$D$17), "")</f>
        <v>0</v>
      </c>
      <c r="F41" s="83" t="str">
        <f>IF(ISBLANK(Layout!E23), "", Layout!E23*$K$12/Stocks!$E$3)</f>
        <v/>
      </c>
      <c r="G41" s="83" t="str">
        <f>IF(ISBLANK(Layout!F23), "", Layout!F23*$K$12/Stocks!$E$4)</f>
        <v/>
      </c>
      <c r="H41" s="83" t="str">
        <f>IF(ISBLANK(Layout!G23), "", Layout!G23*$K$12/Stocks!$E$5)</f>
        <v/>
      </c>
      <c r="I41" s="83" t="str">
        <f>IF(ISBLANK(Layout!H23), "", Layout!H23*$K$12/Stocks!$E$6)</f>
        <v/>
      </c>
      <c r="J41" s="83" t="str">
        <f>IF(ISBLANK(Layout!I23),"",Layout!I23*$K$12/Stocks!$E$7)</f>
        <v/>
      </c>
      <c r="K41" s="83" t="str">
        <f>IF(ISBLANK(Layout!J23), "", Layout!J23*$K$12/Stocks!$E$8)</f>
        <v/>
      </c>
      <c r="L41" s="83" t="str">
        <f>IF(ISBLANK(Layout!K23), "", Layout!K23*$K$12/Stocks!$E$9)</f>
        <v/>
      </c>
      <c r="M41" s="83" t="str">
        <f>IF(ISBLANK(Layout!L23), "", Layout!L23*$K$12/Stocks!$E$10)</f>
        <v/>
      </c>
      <c r="N41" s="83" t="str">
        <f>IF(ISBLANK(Layout!M23), "", Layout!M23*$K$12/Stocks!$E$11)</f>
        <v/>
      </c>
      <c r="O41" s="94" t="str">
        <f>IF(ISBLANK(Layout!N23), "", Layout!N23*$K$12/Stocks!$E$12)</f>
        <v/>
      </c>
      <c r="P41" s="62">
        <f t="shared" si="2"/>
        <v>0</v>
      </c>
    </row>
    <row r="42" spans="1:16" outlineLevel="1" x14ac:dyDescent="0.2">
      <c r="A42" s="103">
        <v>22</v>
      </c>
      <c r="B42" s="104" t="str">
        <f>IF(ISBLANK(Layout!B24), "", Layout!B24)</f>
        <v/>
      </c>
      <c r="C42" s="105" t="str">
        <f>IF(ISBLANK(Layout!C24), "", Layout!C24)</f>
        <v/>
      </c>
      <c r="D42" s="93" t="str">
        <f>IF(Layout!D24 &gt;0, $K$12 - E42 - P42, "")</f>
        <v/>
      </c>
      <c r="E42" s="59">
        <f>IFERROR(Layout!D24*SUM($D$12:$D$17), "")</f>
        <v>0</v>
      </c>
      <c r="F42" s="83" t="str">
        <f>IF(ISBLANK(Layout!E24), "", Layout!E24*$K$12/Stocks!$E$3)</f>
        <v/>
      </c>
      <c r="G42" s="83" t="str">
        <f>IF(ISBLANK(Layout!F24), "", Layout!F24*$K$12/Stocks!$E$4)</f>
        <v/>
      </c>
      <c r="H42" s="83" t="str">
        <f>IF(ISBLANK(Layout!G24), "", Layout!G24*$K$12/Stocks!$E$5)</f>
        <v/>
      </c>
      <c r="I42" s="83" t="str">
        <f>IF(ISBLANK(Layout!H24), "", Layout!H24*$K$12/Stocks!$E$6)</f>
        <v/>
      </c>
      <c r="J42" s="83" t="str">
        <f>IF(ISBLANK(Layout!I24),"",Layout!I24*$K$12/Stocks!$E$7)</f>
        <v/>
      </c>
      <c r="K42" s="83" t="str">
        <f>IF(ISBLANK(Layout!J24), "", Layout!J24*$K$12/Stocks!$E$8)</f>
        <v/>
      </c>
      <c r="L42" s="83" t="str">
        <f>IF(ISBLANK(Layout!K24), "", Layout!K24*$K$12/Stocks!$E$9)</f>
        <v/>
      </c>
      <c r="M42" s="83" t="str">
        <f>IF(ISBLANK(Layout!L24), "", Layout!L24*$K$12/Stocks!$E$10)</f>
        <v/>
      </c>
      <c r="N42" s="83" t="str">
        <f>IF(ISBLANK(Layout!M24), "", Layout!M24*$K$12/Stocks!$E$11)</f>
        <v/>
      </c>
      <c r="O42" s="94" t="str">
        <f>IF(ISBLANK(Layout!N24), "", Layout!N24*$K$12/Stocks!$E$12)</f>
        <v/>
      </c>
      <c r="P42" s="62">
        <f t="shared" si="2"/>
        <v>0</v>
      </c>
    </row>
    <row r="43" spans="1:16" outlineLevel="1" x14ac:dyDescent="0.2">
      <c r="A43" s="103">
        <v>23</v>
      </c>
      <c r="B43" s="104" t="str">
        <f>IF(ISBLANK(Layout!B25), "", Layout!B25)</f>
        <v/>
      </c>
      <c r="C43" s="105" t="str">
        <f>IF(ISBLANK(Layout!C25), "", Layout!C25)</f>
        <v/>
      </c>
      <c r="D43" s="93" t="str">
        <f>IF(Layout!D25 &gt;0, $K$12 - E43 - P43, "")</f>
        <v/>
      </c>
      <c r="E43" s="59">
        <f>IFERROR(Layout!D25*SUM($D$12:$D$17), "")</f>
        <v>0</v>
      </c>
      <c r="F43" s="83" t="str">
        <f>IF(ISBLANK(Layout!E25), "", Layout!E25*$K$12/Stocks!$E$3)</f>
        <v/>
      </c>
      <c r="G43" s="83" t="str">
        <f>IF(ISBLANK(Layout!F25), "", Layout!F25*$K$12/Stocks!$E$4)</f>
        <v/>
      </c>
      <c r="H43" s="83" t="str">
        <f>IF(ISBLANK(Layout!G25), "", Layout!G25*$K$12/Stocks!$E$5)</f>
        <v/>
      </c>
      <c r="I43" s="83" t="str">
        <f>IF(ISBLANK(Layout!H25), "", Layout!H25*$K$12/Stocks!$E$6)</f>
        <v/>
      </c>
      <c r="J43" s="83" t="str">
        <f>IF(ISBLANK(Layout!I25),"",Layout!I25*$K$12/Stocks!$E$7)</f>
        <v/>
      </c>
      <c r="K43" s="83" t="str">
        <f>IF(ISBLANK(Layout!J25), "", Layout!J25*$K$12/Stocks!$E$8)</f>
        <v/>
      </c>
      <c r="L43" s="83" t="str">
        <f>IF(ISBLANK(Layout!K25), "", Layout!K25*$K$12/Stocks!$E$9)</f>
        <v/>
      </c>
      <c r="M43" s="83" t="str">
        <f>IF(ISBLANK(Layout!L25), "", Layout!L25*$K$12/Stocks!$E$10)</f>
        <v/>
      </c>
      <c r="N43" s="83" t="str">
        <f>IF(ISBLANK(Layout!M25), "", Layout!M25*$K$12/Stocks!$E$11)</f>
        <v/>
      </c>
      <c r="O43" s="94" t="str">
        <f>IF(ISBLANK(Layout!N25), "", Layout!N25*$K$12/Stocks!$E$12)</f>
        <v/>
      </c>
      <c r="P43" s="62">
        <f t="shared" si="2"/>
        <v>0</v>
      </c>
    </row>
    <row r="44" spans="1:16" outlineLevel="1" x14ac:dyDescent="0.2">
      <c r="A44" s="106">
        <v>24</v>
      </c>
      <c r="B44" s="107" t="str">
        <f>IF(ISBLANK(Layout!B26), "", Layout!B26)</f>
        <v/>
      </c>
      <c r="C44" s="108" t="str">
        <f>IF(ISBLANK(Layout!C26), "", Layout!C26)</f>
        <v/>
      </c>
      <c r="D44" s="95" t="str">
        <f>IF(Layout!D26 &gt;0, $K$12 - E44 - P44, "")</f>
        <v/>
      </c>
      <c r="E44" s="60">
        <f>IFERROR(Layout!D26*SUM($D$12:$D$17), "")</f>
        <v>0</v>
      </c>
      <c r="F44" s="88" t="str">
        <f>IF(ISBLANK(Layout!E26), "", Layout!E26*$K$12/Stocks!$E$3)</f>
        <v/>
      </c>
      <c r="G44" s="88" t="str">
        <f>IF(ISBLANK(Layout!F26), "", Layout!F26*$K$12/Stocks!$E$4)</f>
        <v/>
      </c>
      <c r="H44" s="88" t="str">
        <f>IF(ISBLANK(Layout!G26), "", Layout!G26*$K$12/Stocks!$E$5)</f>
        <v/>
      </c>
      <c r="I44" s="88" t="str">
        <f>IF(ISBLANK(Layout!H26), "", Layout!H26*$K$12/Stocks!$E$6)</f>
        <v/>
      </c>
      <c r="J44" s="88" t="str">
        <f>IF(ISBLANK(Layout!I26),"",Layout!I26*$K$12/Stocks!$E$7)</f>
        <v/>
      </c>
      <c r="K44" s="88" t="str">
        <f>IF(ISBLANK(Layout!J26), "", Layout!J26*$K$12/Stocks!$E$8)</f>
        <v/>
      </c>
      <c r="L44" s="88" t="str">
        <f>IF(ISBLANK(Layout!K26), "", Layout!K26*$K$12/Stocks!$E$9)</f>
        <v/>
      </c>
      <c r="M44" s="88" t="str">
        <f>IF(ISBLANK(Layout!L26), "", Layout!L26*$K$12/Stocks!$E$10)</f>
        <v/>
      </c>
      <c r="N44" s="88" t="str">
        <f>IF(ISBLANK(Layout!M26), "", Layout!M26*$K$12/Stocks!$E$11)</f>
        <v/>
      </c>
      <c r="O44" s="96" t="str">
        <f>IF(ISBLANK(Layout!N26), "", Layout!N26*$K$12/Stocks!$E$12)</f>
        <v/>
      </c>
      <c r="P44" s="63">
        <f t="shared" si="2"/>
        <v>0</v>
      </c>
    </row>
    <row r="45" spans="1:16" outlineLevel="1" x14ac:dyDescent="0.2">
      <c r="A45" s="100">
        <v>25</v>
      </c>
      <c r="B45" s="101" t="str">
        <f>IF(ISBLANK(Layout!B27), "", Layout!B27)</f>
        <v/>
      </c>
      <c r="C45" s="102" t="str">
        <f>IF(ISBLANK(Layout!C27), "", Layout!C27)</f>
        <v/>
      </c>
      <c r="D45" s="91" t="str">
        <f>IF(Layout!D27 &gt;0, $K$12 - E45 - P45, "")</f>
        <v/>
      </c>
      <c r="E45" s="58">
        <f>IFERROR(Layout!D27*SUM($D$12:$D$17), "")</f>
        <v>0</v>
      </c>
      <c r="F45" s="87" t="str">
        <f>IF(ISBLANK(Layout!E27), "", Layout!E27*$K$12/Stocks!$E$3)</f>
        <v/>
      </c>
      <c r="G45" s="87" t="str">
        <f>IF(ISBLANK(Layout!F27), "", Layout!F27*$K$12/Stocks!$E$4)</f>
        <v/>
      </c>
      <c r="H45" s="87" t="str">
        <f>IF(ISBLANK(Layout!G27), "", Layout!G27*$K$12/Stocks!$E$5)</f>
        <v/>
      </c>
      <c r="I45" s="87" t="str">
        <f>IF(ISBLANK(Layout!H27), "", Layout!H27*$K$12/Stocks!$E$6)</f>
        <v/>
      </c>
      <c r="J45" s="87" t="str">
        <f>IF(ISBLANK(Layout!I27),"",Layout!I27*$K$12/Stocks!$E$7)</f>
        <v/>
      </c>
      <c r="K45" s="87" t="str">
        <f>IF(ISBLANK(Layout!J27), "", Layout!J27*$K$12/Stocks!$E$8)</f>
        <v/>
      </c>
      <c r="L45" s="87" t="str">
        <f>IF(ISBLANK(Layout!K27), "", Layout!K27*$K$12/Stocks!$E$9)</f>
        <v/>
      </c>
      <c r="M45" s="87" t="str">
        <f>IF(ISBLANK(Layout!L27), "", Layout!L27*$K$12/Stocks!$E$10)</f>
        <v/>
      </c>
      <c r="N45" s="87" t="str">
        <f>IF(ISBLANK(Layout!M27), "", Layout!M27*$K$12/Stocks!$E$11)</f>
        <v/>
      </c>
      <c r="O45" s="92" t="str">
        <f>IF(ISBLANK(Layout!N27), "", Layout!N27*$K$12/Stocks!$E$12)</f>
        <v/>
      </c>
      <c r="P45" s="61">
        <f t="shared" si="2"/>
        <v>0</v>
      </c>
    </row>
    <row r="46" spans="1:16" outlineLevel="1" x14ac:dyDescent="0.2">
      <c r="A46" s="103">
        <v>26</v>
      </c>
      <c r="B46" s="104" t="str">
        <f>IF(ISBLANK(Layout!B28), "", Layout!B28)</f>
        <v/>
      </c>
      <c r="C46" s="105" t="str">
        <f>IF(ISBLANK(Layout!C28), "", Layout!C28)</f>
        <v/>
      </c>
      <c r="D46" s="93" t="str">
        <f>IF(Layout!D28 &gt;0, $K$12 - E46 - P46, "")</f>
        <v/>
      </c>
      <c r="E46" s="59">
        <f>IFERROR(Layout!D28*SUM($D$12:$D$17), "")</f>
        <v>0</v>
      </c>
      <c r="F46" s="83" t="str">
        <f>IF(ISBLANK(Layout!E28), "", Layout!E28*$K$12/Stocks!$E$3)</f>
        <v/>
      </c>
      <c r="G46" s="83" t="str">
        <f>IF(ISBLANK(Layout!F28), "", Layout!F28*$K$12/Stocks!$E$4)</f>
        <v/>
      </c>
      <c r="H46" s="83" t="str">
        <f>IF(ISBLANK(Layout!G28), "", Layout!G28*$K$12/Stocks!$E$5)</f>
        <v/>
      </c>
      <c r="I46" s="83" t="str">
        <f>IF(ISBLANK(Layout!H28), "", Layout!H28*$K$12/Stocks!$E$6)</f>
        <v/>
      </c>
      <c r="J46" s="83" t="str">
        <f>IF(ISBLANK(Layout!I28),"",Layout!I28*$K$12/Stocks!$E$7)</f>
        <v/>
      </c>
      <c r="K46" s="83" t="str">
        <f>IF(ISBLANK(Layout!J28), "", Layout!J28*$K$12/Stocks!$E$8)</f>
        <v/>
      </c>
      <c r="L46" s="83" t="str">
        <f>IF(ISBLANK(Layout!K28), "", Layout!K28*$K$12/Stocks!$E$9)</f>
        <v/>
      </c>
      <c r="M46" s="83" t="str">
        <f>IF(ISBLANK(Layout!L28), "", Layout!L28*$K$12/Stocks!$E$10)</f>
        <v/>
      </c>
      <c r="N46" s="83" t="str">
        <f>IF(ISBLANK(Layout!M28), "", Layout!M28*$K$12/Stocks!$E$11)</f>
        <v/>
      </c>
      <c r="O46" s="94" t="str">
        <f>IF(ISBLANK(Layout!N28), "", Layout!N28*$K$12/Stocks!$E$12)</f>
        <v/>
      </c>
      <c r="P46" s="62">
        <f t="shared" si="2"/>
        <v>0</v>
      </c>
    </row>
    <row r="47" spans="1:16" outlineLevel="1" x14ac:dyDescent="0.2">
      <c r="A47" s="103">
        <v>27</v>
      </c>
      <c r="B47" s="104" t="str">
        <f>IF(ISBLANK(Layout!B29), "", Layout!B29)</f>
        <v/>
      </c>
      <c r="C47" s="105" t="str">
        <f>IF(ISBLANK(Layout!C29), "", Layout!C29)</f>
        <v/>
      </c>
      <c r="D47" s="93" t="str">
        <f>IF(Layout!D29 &gt;0, $K$12 - E47 - P47, "")</f>
        <v/>
      </c>
      <c r="E47" s="59">
        <f>IFERROR(Layout!D29*SUM($D$12:$D$17), "")</f>
        <v>0</v>
      </c>
      <c r="F47" s="83" t="str">
        <f>IF(ISBLANK(Layout!E29), "", Layout!E29*$K$12/Stocks!$E$3)</f>
        <v/>
      </c>
      <c r="G47" s="83" t="str">
        <f>IF(ISBLANK(Layout!F29), "", Layout!F29*$K$12/Stocks!$E$4)</f>
        <v/>
      </c>
      <c r="H47" s="83" t="str">
        <f>IF(ISBLANK(Layout!G29), "", Layout!G29*$K$12/Stocks!$E$5)</f>
        <v/>
      </c>
      <c r="I47" s="83" t="str">
        <f>IF(ISBLANK(Layout!H29), "", Layout!H29*$K$12/Stocks!$E$6)</f>
        <v/>
      </c>
      <c r="J47" s="83" t="str">
        <f>IF(ISBLANK(Layout!I29),"",Layout!I29*$K$12/Stocks!$E$7)</f>
        <v/>
      </c>
      <c r="K47" s="83" t="str">
        <f>IF(ISBLANK(Layout!J29), "", Layout!J29*$K$12/Stocks!$E$8)</f>
        <v/>
      </c>
      <c r="L47" s="83" t="str">
        <f>IF(ISBLANK(Layout!K29), "", Layout!K29*$K$12/Stocks!$E$9)</f>
        <v/>
      </c>
      <c r="M47" s="83" t="str">
        <f>IF(ISBLANK(Layout!L29), "", Layout!L29*$K$12/Stocks!$E$10)</f>
        <v/>
      </c>
      <c r="N47" s="83" t="str">
        <f>IF(ISBLANK(Layout!M29), "", Layout!M29*$K$12/Stocks!$E$11)</f>
        <v/>
      </c>
      <c r="O47" s="94" t="str">
        <f>IF(ISBLANK(Layout!N29), "", Layout!N29*$K$12/Stocks!$E$12)</f>
        <v/>
      </c>
      <c r="P47" s="62">
        <f t="shared" si="2"/>
        <v>0</v>
      </c>
    </row>
    <row r="48" spans="1:16" outlineLevel="1" x14ac:dyDescent="0.2">
      <c r="A48" s="103">
        <v>28</v>
      </c>
      <c r="B48" s="104" t="str">
        <f>IF(ISBLANK(Layout!B30), "", Layout!B30)</f>
        <v/>
      </c>
      <c r="C48" s="105" t="str">
        <f>IF(ISBLANK(Layout!C30), "", Layout!C30)</f>
        <v/>
      </c>
      <c r="D48" s="93" t="str">
        <f>IF(Layout!D30 &gt;0, $K$12 - E48 - P48, "")</f>
        <v/>
      </c>
      <c r="E48" s="59">
        <f>IFERROR(Layout!D30*SUM($D$12:$D$17), "")</f>
        <v>0</v>
      </c>
      <c r="F48" s="83" t="str">
        <f>IF(ISBLANK(Layout!E30), "", Layout!E30*$K$12/Stocks!$E$3)</f>
        <v/>
      </c>
      <c r="G48" s="83" t="str">
        <f>IF(ISBLANK(Layout!F30), "", Layout!F30*$K$12/Stocks!$E$4)</f>
        <v/>
      </c>
      <c r="H48" s="83" t="str">
        <f>IF(ISBLANK(Layout!G30), "", Layout!G30*$K$12/Stocks!$E$5)</f>
        <v/>
      </c>
      <c r="I48" s="83" t="str">
        <f>IF(ISBLANK(Layout!H30), "", Layout!H30*$K$12/Stocks!$E$6)</f>
        <v/>
      </c>
      <c r="J48" s="83" t="str">
        <f>IF(ISBLANK(Layout!I30),"",Layout!I30*$K$12/Stocks!$E$7)</f>
        <v/>
      </c>
      <c r="K48" s="83" t="str">
        <f>IF(ISBLANK(Layout!J30), "", Layout!J30*$K$12/Stocks!$E$8)</f>
        <v/>
      </c>
      <c r="L48" s="83" t="str">
        <f>IF(ISBLANK(Layout!K30), "", Layout!K30*$K$12/Stocks!$E$9)</f>
        <v/>
      </c>
      <c r="M48" s="83" t="str">
        <f>IF(ISBLANK(Layout!L30), "", Layout!L30*$K$12/Stocks!$E$10)</f>
        <v/>
      </c>
      <c r="N48" s="83" t="str">
        <f>IF(ISBLANK(Layout!M30), "", Layout!M30*$K$12/Stocks!$E$11)</f>
        <v/>
      </c>
      <c r="O48" s="94" t="str">
        <f>IF(ISBLANK(Layout!N30), "", Layout!N30*$K$12/Stocks!$E$12)</f>
        <v/>
      </c>
      <c r="P48" s="62">
        <f t="shared" si="2"/>
        <v>0</v>
      </c>
    </row>
    <row r="49" spans="1:16" ht="16.5" customHeight="1" x14ac:dyDescent="0.2">
      <c r="A49" s="103">
        <v>29</v>
      </c>
      <c r="B49" s="104" t="str">
        <f>IF(ISBLANK(Layout!B31), "", Layout!B31)</f>
        <v/>
      </c>
      <c r="C49" s="105" t="str">
        <f>IF(ISBLANK(Layout!C31), "", Layout!C31)</f>
        <v/>
      </c>
      <c r="D49" s="93" t="str">
        <f>IF(Layout!D31 &gt;0, $K$12 - E49 - P49, "")</f>
        <v/>
      </c>
      <c r="E49" s="59">
        <f>IFERROR(Layout!D31*SUM($D$12:$D$17), "")</f>
        <v>0</v>
      </c>
      <c r="F49" s="83" t="str">
        <f>IF(ISBLANK(Layout!E31), "", Layout!E31*$K$12/Stocks!$E$3)</f>
        <v/>
      </c>
      <c r="G49" s="83" t="str">
        <f>IF(ISBLANK(Layout!F31), "", Layout!F31*$K$12/Stocks!$E$4)</f>
        <v/>
      </c>
      <c r="H49" s="83" t="str">
        <f>IF(ISBLANK(Layout!G31), "", Layout!G31*$K$12/Stocks!$E$5)</f>
        <v/>
      </c>
      <c r="I49" s="83" t="str">
        <f>IF(ISBLANK(Layout!H31), "", Layout!H31*$K$12/Stocks!$E$6)</f>
        <v/>
      </c>
      <c r="J49" s="83" t="str">
        <f>IF(ISBLANK(Layout!I31),"",Layout!I31*$K$12/Stocks!$E$7)</f>
        <v/>
      </c>
      <c r="K49" s="83" t="str">
        <f>IF(ISBLANK(Layout!J31), "", Layout!J31*$K$12/Stocks!$E$8)</f>
        <v/>
      </c>
      <c r="L49" s="83" t="str">
        <f>IF(ISBLANK(Layout!K31), "", Layout!K31*$K$12/Stocks!$E$9)</f>
        <v/>
      </c>
      <c r="M49" s="83" t="str">
        <f>IF(ISBLANK(Layout!L31), "", Layout!L31*$K$12/Stocks!$E$10)</f>
        <v/>
      </c>
      <c r="N49" s="83" t="str">
        <f>IF(ISBLANK(Layout!M31), "", Layout!M31*$K$12/Stocks!$E$11)</f>
        <v/>
      </c>
      <c r="O49" s="94" t="str">
        <f>IF(ISBLANK(Layout!N31), "", Layout!N31*$K$12/Stocks!$E$12)</f>
        <v/>
      </c>
      <c r="P49" s="62">
        <f t="shared" si="2"/>
        <v>0</v>
      </c>
    </row>
    <row r="50" spans="1:16" x14ac:dyDescent="0.2">
      <c r="A50" s="103">
        <v>30</v>
      </c>
      <c r="B50" s="104" t="str">
        <f>IF(ISBLANK(Layout!B32), "", Layout!B32)</f>
        <v/>
      </c>
      <c r="C50" s="105" t="str">
        <f>IF(ISBLANK(Layout!C32), "", Layout!C32)</f>
        <v/>
      </c>
      <c r="D50" s="93" t="str">
        <f>IF(Layout!D32 &gt;0, $K$12 - E50 - P50, "")</f>
        <v/>
      </c>
      <c r="E50" s="59">
        <f>IFERROR(Layout!D32*SUM($D$12:$D$17), "")</f>
        <v>0</v>
      </c>
      <c r="F50" s="83" t="str">
        <f>IF(ISBLANK(Layout!E32), "", Layout!E32*$K$12/Stocks!$E$3)</f>
        <v/>
      </c>
      <c r="G50" s="83" t="str">
        <f>IF(ISBLANK(Layout!F32), "", Layout!F32*$K$12/Stocks!$E$4)</f>
        <v/>
      </c>
      <c r="H50" s="83" t="str">
        <f>IF(ISBLANK(Layout!G32), "", Layout!G32*$K$12/Stocks!$E$5)</f>
        <v/>
      </c>
      <c r="I50" s="83" t="str">
        <f>IF(ISBLANK(Layout!H32), "", Layout!H32*$K$12/Stocks!$E$6)</f>
        <v/>
      </c>
      <c r="J50" s="83" t="str">
        <f>IF(ISBLANK(Layout!I32),"",Layout!I32*$K$12/Stocks!$E$7)</f>
        <v/>
      </c>
      <c r="K50" s="83" t="str">
        <f>IF(ISBLANK(Layout!J32), "", Layout!J32*$K$12/Stocks!$E$8)</f>
        <v/>
      </c>
      <c r="L50" s="83" t="str">
        <f>IF(ISBLANK(Layout!K32), "", Layout!K32*$K$12/Stocks!$E$9)</f>
        <v/>
      </c>
      <c r="M50" s="83" t="str">
        <f>IF(ISBLANK(Layout!L32), "", Layout!L32*$K$12/Stocks!$E$10)</f>
        <v/>
      </c>
      <c r="N50" s="83" t="str">
        <f>IF(ISBLANK(Layout!M32), "", Layout!M32*$K$12/Stocks!$E$11)</f>
        <v/>
      </c>
      <c r="O50" s="94" t="str">
        <f>IF(ISBLANK(Layout!N32), "", Layout!N32*$K$12/Stocks!$E$12)</f>
        <v/>
      </c>
      <c r="P50" s="62">
        <f t="shared" si="2"/>
        <v>0</v>
      </c>
    </row>
    <row r="51" spans="1:16" x14ac:dyDescent="0.2">
      <c r="A51" s="103">
        <v>31</v>
      </c>
      <c r="B51" s="104" t="str">
        <f>IF(ISBLANK(Layout!B33), "", Layout!B33)</f>
        <v/>
      </c>
      <c r="C51" s="105" t="str">
        <f>IF(ISBLANK(Layout!C33), "", Layout!C33)</f>
        <v/>
      </c>
      <c r="D51" s="93" t="str">
        <f>IF(Layout!D33 &gt;0, $K$12 - E51 - P51, "")</f>
        <v/>
      </c>
      <c r="E51" s="59">
        <f>IFERROR(Layout!D33*SUM($D$12:$D$17), "")</f>
        <v>0</v>
      </c>
      <c r="F51" s="83" t="str">
        <f>IF(ISBLANK(Layout!E33), "", Layout!E33*$K$12/Stocks!$E$3)</f>
        <v/>
      </c>
      <c r="G51" s="83" t="str">
        <f>IF(ISBLANK(Layout!F33), "", Layout!F33*$K$12/Stocks!$E$4)</f>
        <v/>
      </c>
      <c r="H51" s="83" t="str">
        <f>IF(ISBLANK(Layout!G33), "", Layout!G33*$K$12/Stocks!$E$5)</f>
        <v/>
      </c>
      <c r="I51" s="83" t="str">
        <f>IF(ISBLANK(Layout!H33), "", Layout!H33*$K$12/Stocks!$E$6)</f>
        <v/>
      </c>
      <c r="J51" s="83" t="str">
        <f>IF(ISBLANK(Layout!I33),"",Layout!I33*$K$12/Stocks!$E$7)</f>
        <v/>
      </c>
      <c r="K51" s="83" t="str">
        <f>IF(ISBLANK(Layout!J33), "", Layout!J33*$K$12/Stocks!$E$8)</f>
        <v/>
      </c>
      <c r="L51" s="83" t="str">
        <f>IF(ISBLANK(Layout!K33), "", Layout!K33*$K$12/Stocks!$E$9)</f>
        <v/>
      </c>
      <c r="M51" s="83" t="str">
        <f>IF(ISBLANK(Layout!L33), "", Layout!L33*$K$12/Stocks!$E$10)</f>
        <v/>
      </c>
      <c r="N51" s="83" t="str">
        <f>IF(ISBLANK(Layout!M33), "", Layout!M33*$K$12/Stocks!$E$11)</f>
        <v/>
      </c>
      <c r="O51" s="94" t="str">
        <f>IF(ISBLANK(Layout!N33), "", Layout!N33*$K$12/Stocks!$E$12)</f>
        <v/>
      </c>
      <c r="P51" s="62">
        <f t="shared" si="2"/>
        <v>0</v>
      </c>
    </row>
    <row r="52" spans="1:16" x14ac:dyDescent="0.2">
      <c r="A52" s="103">
        <v>32</v>
      </c>
      <c r="B52" s="104" t="str">
        <f>IF(ISBLANK(Layout!B34), "", Layout!B34)</f>
        <v/>
      </c>
      <c r="C52" s="105" t="str">
        <f>IF(ISBLANK(Layout!C34), "", Layout!C34)</f>
        <v/>
      </c>
      <c r="D52" s="93" t="str">
        <f>IF(Layout!D34 &gt;0, $K$12 - E52 - P52, "")</f>
        <v/>
      </c>
      <c r="E52" s="59">
        <f>IFERROR(Layout!D34*SUM($D$12:$D$17), "")</f>
        <v>0</v>
      </c>
      <c r="F52" s="83" t="str">
        <f>IF(ISBLANK(Layout!E34), "", Layout!E34*$K$12/Stocks!$E$3)</f>
        <v/>
      </c>
      <c r="G52" s="83" t="str">
        <f>IF(ISBLANK(Layout!F34), "", Layout!F34*$K$12/Stocks!$E$4)</f>
        <v/>
      </c>
      <c r="H52" s="83" t="str">
        <f>IF(ISBLANK(Layout!G34), "", Layout!G34*$K$12/Stocks!$E$5)</f>
        <v/>
      </c>
      <c r="I52" s="83" t="str">
        <f>IF(ISBLANK(Layout!H34), "", Layout!H34*$K$12/Stocks!$E$6)</f>
        <v/>
      </c>
      <c r="J52" s="83" t="str">
        <f>IF(ISBLANK(Layout!I34),"",Layout!I34*$K$12/Stocks!$E$7)</f>
        <v/>
      </c>
      <c r="K52" s="83" t="str">
        <f>IF(ISBLANK(Layout!J34), "", Layout!J34*$K$12/Stocks!$E$8)</f>
        <v/>
      </c>
      <c r="L52" s="83" t="str">
        <f>IF(ISBLANK(Layout!K34), "", Layout!K34*$K$12/Stocks!$E$9)</f>
        <v/>
      </c>
      <c r="M52" s="83" t="str">
        <f>IF(ISBLANK(Layout!L34), "", Layout!L34*$K$12/Stocks!$E$10)</f>
        <v/>
      </c>
      <c r="N52" s="83" t="str">
        <f>IF(ISBLANK(Layout!M34), "", Layout!M34*$K$12/Stocks!$E$11)</f>
        <v/>
      </c>
      <c r="O52" s="94" t="str">
        <f>IF(ISBLANK(Layout!N34), "", Layout!N34*$K$12/Stocks!$E$12)</f>
        <v/>
      </c>
      <c r="P52" s="62">
        <f t="shared" si="2"/>
        <v>0</v>
      </c>
    </row>
    <row r="53" spans="1:16" x14ac:dyDescent="0.2">
      <c r="A53" s="103">
        <v>33</v>
      </c>
      <c r="B53" s="104" t="str">
        <f>IF(ISBLANK(Layout!B35), "", Layout!B35)</f>
        <v/>
      </c>
      <c r="C53" s="105" t="str">
        <f>IF(ISBLANK(Layout!C35), "", Layout!C35)</f>
        <v/>
      </c>
      <c r="D53" s="93" t="str">
        <f>IF(Layout!D35 &gt;0, $K$12 - E53 - P53, "")</f>
        <v/>
      </c>
      <c r="E53" s="59">
        <f>IFERROR(Layout!D35*SUM($D$12:$D$17), "")</f>
        <v>0</v>
      </c>
      <c r="F53" s="83" t="str">
        <f>IF(ISBLANK(Layout!E35), "", Layout!E35*$K$12/Stocks!$E$3)</f>
        <v/>
      </c>
      <c r="G53" s="83" t="str">
        <f>IF(ISBLANK(Layout!F35), "", Layout!F35*$K$12/Stocks!$E$4)</f>
        <v/>
      </c>
      <c r="H53" s="83" t="str">
        <f>IF(ISBLANK(Layout!G35), "", Layout!G35*$K$12/Stocks!$E$5)</f>
        <v/>
      </c>
      <c r="I53" s="83" t="str">
        <f>IF(ISBLANK(Layout!H35), "", Layout!H35*$K$12/Stocks!$E$6)</f>
        <v/>
      </c>
      <c r="J53" s="83" t="str">
        <f>IF(ISBLANK(Layout!I35),"",Layout!I35*$K$12/Stocks!$E$7)</f>
        <v/>
      </c>
      <c r="K53" s="83" t="str">
        <f>IF(ISBLANK(Layout!J35), "", Layout!J35*$K$12/Stocks!$E$8)</f>
        <v/>
      </c>
      <c r="L53" s="83" t="str">
        <f>IF(ISBLANK(Layout!K35), "", Layout!K35*$K$12/Stocks!$E$9)</f>
        <v/>
      </c>
      <c r="M53" s="83" t="str">
        <f>IF(ISBLANK(Layout!L35), "", Layout!L35*$K$12/Stocks!$E$10)</f>
        <v/>
      </c>
      <c r="N53" s="83" t="str">
        <f>IF(ISBLANK(Layout!M35), "", Layout!M35*$K$12/Stocks!$E$11)</f>
        <v/>
      </c>
      <c r="O53" s="94" t="str">
        <f>IF(ISBLANK(Layout!N35), "", Layout!N35*$K$12/Stocks!$E$12)</f>
        <v/>
      </c>
      <c r="P53" s="62">
        <f t="shared" si="2"/>
        <v>0</v>
      </c>
    </row>
    <row r="54" spans="1:16" x14ac:dyDescent="0.2">
      <c r="A54" s="103">
        <v>34</v>
      </c>
      <c r="B54" s="104" t="str">
        <f>IF(ISBLANK(Layout!B36), "", Layout!B36)</f>
        <v/>
      </c>
      <c r="C54" s="105" t="str">
        <f>IF(ISBLANK(Layout!C36), "", Layout!C36)</f>
        <v/>
      </c>
      <c r="D54" s="93" t="str">
        <f>IF(Layout!D36 &gt;0, $K$12 - E54 - P54, "")</f>
        <v/>
      </c>
      <c r="E54" s="59">
        <f>IFERROR(Layout!D36*SUM($D$12:$D$17), "")</f>
        <v>0</v>
      </c>
      <c r="F54" s="83" t="str">
        <f>IF(ISBLANK(Layout!E36), "", Layout!E36*$K$12/Stocks!$E$3)</f>
        <v/>
      </c>
      <c r="G54" s="83" t="str">
        <f>IF(ISBLANK(Layout!F36), "", Layout!F36*$K$12/Stocks!$E$4)</f>
        <v/>
      </c>
      <c r="H54" s="83" t="str">
        <f>IF(ISBLANK(Layout!G36), "", Layout!G36*$K$12/Stocks!$E$5)</f>
        <v/>
      </c>
      <c r="I54" s="83" t="str">
        <f>IF(ISBLANK(Layout!H36), "", Layout!H36*$K$12/Stocks!$E$6)</f>
        <v/>
      </c>
      <c r="J54" s="83" t="str">
        <f>IF(ISBLANK(Layout!I36),"",Layout!I36*$K$12/Stocks!$E$7)</f>
        <v/>
      </c>
      <c r="K54" s="83" t="str">
        <f>IF(ISBLANK(Layout!J36), "", Layout!J36*$K$12/Stocks!$E$8)</f>
        <v/>
      </c>
      <c r="L54" s="83" t="str">
        <f>IF(ISBLANK(Layout!K36), "", Layout!K36*$K$12/Stocks!$E$9)</f>
        <v/>
      </c>
      <c r="M54" s="83" t="str">
        <f>IF(ISBLANK(Layout!L36), "", Layout!L36*$K$12/Stocks!$E$10)</f>
        <v/>
      </c>
      <c r="N54" s="83" t="str">
        <f>IF(ISBLANK(Layout!M36), "", Layout!M36*$K$12/Stocks!$E$11)</f>
        <v/>
      </c>
      <c r="O54" s="94" t="str">
        <f>IF(ISBLANK(Layout!N36), "", Layout!N36*$K$12/Stocks!$E$12)</f>
        <v/>
      </c>
      <c r="P54" s="62">
        <f t="shared" si="2"/>
        <v>0</v>
      </c>
    </row>
    <row r="55" spans="1:16" x14ac:dyDescent="0.2">
      <c r="A55" s="103">
        <v>35</v>
      </c>
      <c r="B55" s="104" t="str">
        <f>IF(ISBLANK(Layout!B37), "", Layout!B37)</f>
        <v/>
      </c>
      <c r="C55" s="105" t="str">
        <f>IF(ISBLANK(Layout!C37), "", Layout!C37)</f>
        <v/>
      </c>
      <c r="D55" s="93" t="str">
        <f>IF(Layout!D37 &gt;0, $K$12 - E55 - P55, "")</f>
        <v/>
      </c>
      <c r="E55" s="59">
        <f>IFERROR(Layout!D37*SUM($D$12:$D$17), "")</f>
        <v>0</v>
      </c>
      <c r="F55" s="83" t="str">
        <f>IF(ISBLANK(Layout!E37), "", Layout!E37*$K$12/Stocks!$E$3)</f>
        <v/>
      </c>
      <c r="G55" s="83" t="str">
        <f>IF(ISBLANK(Layout!F37), "", Layout!F37*$K$12/Stocks!$E$4)</f>
        <v/>
      </c>
      <c r="H55" s="83" t="str">
        <f>IF(ISBLANK(Layout!G37), "", Layout!G37*$K$12/Stocks!$E$5)</f>
        <v/>
      </c>
      <c r="I55" s="83" t="str">
        <f>IF(ISBLANK(Layout!H37), "", Layout!H37*$K$12/Stocks!$E$6)</f>
        <v/>
      </c>
      <c r="J55" s="83" t="str">
        <f>IF(ISBLANK(Layout!I37),"",Layout!I37*$K$12/Stocks!$E$7)</f>
        <v/>
      </c>
      <c r="K55" s="83" t="str">
        <f>IF(ISBLANK(Layout!J37), "", Layout!J37*$K$12/Stocks!$E$8)</f>
        <v/>
      </c>
      <c r="L55" s="83" t="str">
        <f>IF(ISBLANK(Layout!K37), "", Layout!K37*$K$12/Stocks!$E$9)</f>
        <v/>
      </c>
      <c r="M55" s="83" t="str">
        <f>IF(ISBLANK(Layout!L37), "", Layout!L37*$K$12/Stocks!$E$10)</f>
        <v/>
      </c>
      <c r="N55" s="83" t="str">
        <f>IF(ISBLANK(Layout!M37), "", Layout!M37*$K$12/Stocks!$E$11)</f>
        <v/>
      </c>
      <c r="O55" s="94" t="str">
        <f>IF(ISBLANK(Layout!N37), "", Layout!N37*$K$12/Stocks!$E$12)</f>
        <v/>
      </c>
      <c r="P55" s="62">
        <f t="shared" si="2"/>
        <v>0</v>
      </c>
    </row>
    <row r="56" spans="1:16" x14ac:dyDescent="0.2">
      <c r="A56" s="106">
        <v>36</v>
      </c>
      <c r="B56" s="107" t="str">
        <f>IF(ISBLANK(Layout!B38), "", Layout!B38)</f>
        <v/>
      </c>
      <c r="C56" s="108" t="str">
        <f>IF(ISBLANK(Layout!C38), "", Layout!C38)</f>
        <v/>
      </c>
      <c r="D56" s="95" t="str">
        <f>IF(Layout!D38 &gt;0, $K$12 - E56 - P56, "")</f>
        <v/>
      </c>
      <c r="E56" s="60">
        <f>IFERROR(Layout!D38*SUM($D$12:$D$17), "")</f>
        <v>0</v>
      </c>
      <c r="F56" s="88" t="str">
        <f>IF(ISBLANK(Layout!E38), "", Layout!E38*$K$12/Stocks!$E$3)</f>
        <v/>
      </c>
      <c r="G56" s="88" t="str">
        <f>IF(ISBLANK(Layout!F38), "", Layout!F38*$K$12/Stocks!$E$4)</f>
        <v/>
      </c>
      <c r="H56" s="88" t="str">
        <f>IF(ISBLANK(Layout!G38), "", Layout!G38*$K$12/Stocks!$E$5)</f>
        <v/>
      </c>
      <c r="I56" s="88" t="str">
        <f>IF(ISBLANK(Layout!H38), "", Layout!H38*$K$12/Stocks!$E$6)</f>
        <v/>
      </c>
      <c r="J56" s="88" t="str">
        <f>IF(ISBLANK(Layout!I38),"",Layout!I38*$K$12/Stocks!$E$7)</f>
        <v/>
      </c>
      <c r="K56" s="88" t="str">
        <f>IF(ISBLANK(Layout!J38), "", Layout!J38*$K$12/Stocks!$E$8)</f>
        <v/>
      </c>
      <c r="L56" s="88" t="str">
        <f>IF(ISBLANK(Layout!K38), "", Layout!K38*$K$12/Stocks!$E$9)</f>
        <v/>
      </c>
      <c r="M56" s="88" t="str">
        <f>IF(ISBLANK(Layout!L38), "", Layout!L38*$K$12/Stocks!$E$10)</f>
        <v/>
      </c>
      <c r="N56" s="88" t="str">
        <f>IF(ISBLANK(Layout!M38), "", Layout!M38*$K$12/Stocks!$E$11)</f>
        <v/>
      </c>
      <c r="O56" s="96" t="str">
        <f>IF(ISBLANK(Layout!N38), "", Layout!N38*$K$12/Stocks!$E$12)</f>
        <v/>
      </c>
      <c r="P56" s="63">
        <f>SUM(F56:O56)</f>
        <v>0</v>
      </c>
    </row>
    <row r="57" spans="1:16" x14ac:dyDescent="0.2">
      <c r="A57" s="100">
        <v>37</v>
      </c>
      <c r="B57" s="101" t="str">
        <f>IF(ISBLANK(Layout!B39), "", Layout!B39)</f>
        <v/>
      </c>
      <c r="C57" s="102" t="str">
        <f>IF(ISBLANK(Layout!C39), "", Layout!C39)</f>
        <v/>
      </c>
      <c r="D57" s="91" t="str">
        <f>IF(Layout!D39 &gt;0, $K$12 - E57 - P57, "")</f>
        <v/>
      </c>
      <c r="E57" s="58">
        <f>IFERROR(Layout!D39*SUM($D$12:$D$17), "")</f>
        <v>0</v>
      </c>
      <c r="F57" s="87" t="str">
        <f>IF(ISBLANK(Layout!E39), "", Layout!E39*$K$12/Stocks!$E$3)</f>
        <v/>
      </c>
      <c r="G57" s="87" t="str">
        <f>IF(ISBLANK(Layout!F39), "", Layout!F39*$K$12/Stocks!$E$4)</f>
        <v/>
      </c>
      <c r="H57" s="87" t="str">
        <f>IF(ISBLANK(Layout!G39), "", Layout!G39*$K$12/Stocks!$E$5)</f>
        <v/>
      </c>
      <c r="I57" s="87" t="str">
        <f>IF(ISBLANK(Layout!H39), "", Layout!H39*$K$12/Stocks!$E$6)</f>
        <v/>
      </c>
      <c r="J57" s="87" t="str">
        <f>IF(ISBLANK(Layout!I39),"",Layout!I39*$K$12/Stocks!$E$7)</f>
        <v/>
      </c>
      <c r="K57" s="87" t="str">
        <f>IF(ISBLANK(Layout!J39), "", Layout!J39*$K$12/Stocks!$E$8)</f>
        <v/>
      </c>
      <c r="L57" s="87" t="str">
        <f>IF(ISBLANK(Layout!K39), "", Layout!K39*$K$12/Stocks!$E$9)</f>
        <v/>
      </c>
      <c r="M57" s="87" t="str">
        <f>IF(ISBLANK(Layout!L39), "", Layout!L39*$K$12/Stocks!$E$10)</f>
        <v/>
      </c>
      <c r="N57" s="87" t="str">
        <f>IF(ISBLANK(Layout!M39), "", Layout!M39*$K$12/Stocks!$E$11)</f>
        <v/>
      </c>
      <c r="O57" s="92" t="str">
        <f>IF(ISBLANK(Layout!N39), "", Layout!N39*$K$12/Stocks!$E$12)</f>
        <v/>
      </c>
      <c r="P57" s="61">
        <f t="shared" ref="P57:P70" si="3">SUM(F57:O57)</f>
        <v>0</v>
      </c>
    </row>
    <row r="58" spans="1:16" x14ac:dyDescent="0.2">
      <c r="A58" s="103">
        <v>38</v>
      </c>
      <c r="B58" s="104" t="str">
        <f>IF(ISBLANK(Layout!B40), "", Layout!B40)</f>
        <v/>
      </c>
      <c r="C58" s="105" t="str">
        <f>IF(ISBLANK(Layout!C40), "", Layout!C40)</f>
        <v/>
      </c>
      <c r="D58" s="93" t="str">
        <f>IF(Layout!D40 &gt;0, $K$12 - E58 - P58, "")</f>
        <v/>
      </c>
      <c r="E58" s="59">
        <f>IFERROR(Layout!D40*SUM($D$12:$D$17), "")</f>
        <v>0</v>
      </c>
      <c r="F58" s="83" t="str">
        <f>IF(ISBLANK(Layout!E40), "", Layout!E40*$K$12/Stocks!$E$3)</f>
        <v/>
      </c>
      <c r="G58" s="83" t="str">
        <f>IF(ISBLANK(Layout!F40), "", Layout!F40*$K$12/Stocks!$E$4)</f>
        <v/>
      </c>
      <c r="H58" s="83" t="str">
        <f>IF(ISBLANK(Layout!G40), "", Layout!G40*$K$12/Stocks!$E$5)</f>
        <v/>
      </c>
      <c r="I58" s="83" t="str">
        <f>IF(ISBLANK(Layout!H40), "", Layout!H40*$K$12/Stocks!$E$6)</f>
        <v/>
      </c>
      <c r="J58" s="83" t="str">
        <f>IF(ISBLANK(Layout!I40),"",Layout!I40*$K$12/Stocks!$E$7)</f>
        <v/>
      </c>
      <c r="K58" s="83" t="str">
        <f>IF(ISBLANK(Layout!J40), "", Layout!J40*$K$12/Stocks!$E$8)</f>
        <v/>
      </c>
      <c r="L58" s="83" t="str">
        <f>IF(ISBLANK(Layout!K40), "", Layout!K40*$K$12/Stocks!$E$9)</f>
        <v/>
      </c>
      <c r="M58" s="83" t="str">
        <f>IF(ISBLANK(Layout!L40), "", Layout!L40*$K$12/Stocks!$E$10)</f>
        <v/>
      </c>
      <c r="N58" s="83" t="str">
        <f>IF(ISBLANK(Layout!M40), "", Layout!M40*$K$12/Stocks!$E$11)</f>
        <v/>
      </c>
      <c r="O58" s="94" t="str">
        <f>IF(ISBLANK(Layout!N40), "", Layout!N40*$K$12/Stocks!$E$12)</f>
        <v/>
      </c>
      <c r="P58" s="62">
        <f t="shared" si="3"/>
        <v>0</v>
      </c>
    </row>
    <row r="59" spans="1:16" x14ac:dyDescent="0.2">
      <c r="A59" s="103">
        <v>39</v>
      </c>
      <c r="B59" s="104" t="str">
        <f>IF(ISBLANK(Layout!B41), "", Layout!B41)</f>
        <v/>
      </c>
      <c r="C59" s="105" t="str">
        <f>IF(ISBLANK(Layout!C41), "", Layout!C41)</f>
        <v/>
      </c>
      <c r="D59" s="93" t="str">
        <f>IF(Layout!D41 &gt;0, $K$12 - E59 - P59, "")</f>
        <v/>
      </c>
      <c r="E59" s="59">
        <f>IFERROR(Layout!D41*SUM($D$12:$D$17), "")</f>
        <v>0</v>
      </c>
      <c r="F59" s="83" t="str">
        <f>IF(ISBLANK(Layout!E41), "", Layout!E41*$K$12/Stocks!$E$3)</f>
        <v/>
      </c>
      <c r="G59" s="83" t="str">
        <f>IF(ISBLANK(Layout!F41), "", Layout!F41*$K$12/Stocks!$E$4)</f>
        <v/>
      </c>
      <c r="H59" s="83" t="str">
        <f>IF(ISBLANK(Layout!G41), "", Layout!G41*$K$12/Stocks!$E$5)</f>
        <v/>
      </c>
      <c r="I59" s="83" t="str">
        <f>IF(ISBLANK(Layout!H41), "", Layout!H41*$K$12/Stocks!$E$6)</f>
        <v/>
      </c>
      <c r="J59" s="83" t="str">
        <f>IF(ISBLANK(Layout!I41),"",Layout!I41*$K$12/Stocks!$E$7)</f>
        <v/>
      </c>
      <c r="K59" s="83" t="str">
        <f>IF(ISBLANK(Layout!J41), "", Layout!J41*$K$12/Stocks!$E$8)</f>
        <v/>
      </c>
      <c r="L59" s="83" t="str">
        <f>IF(ISBLANK(Layout!K41), "", Layout!K41*$K$12/Stocks!$E$9)</f>
        <v/>
      </c>
      <c r="M59" s="83" t="str">
        <f>IF(ISBLANK(Layout!L41), "", Layout!L41*$K$12/Stocks!$E$10)</f>
        <v/>
      </c>
      <c r="N59" s="83" t="str">
        <f>IF(ISBLANK(Layout!M41), "", Layout!M41*$K$12/Stocks!$E$11)</f>
        <v/>
      </c>
      <c r="O59" s="94" t="str">
        <f>IF(ISBLANK(Layout!N41), "", Layout!N41*$K$12/Stocks!$E$12)</f>
        <v/>
      </c>
      <c r="P59" s="62">
        <f t="shared" si="3"/>
        <v>0</v>
      </c>
    </row>
    <row r="60" spans="1:16" x14ac:dyDescent="0.2">
      <c r="A60" s="103">
        <v>40</v>
      </c>
      <c r="B60" s="104" t="str">
        <f>IF(ISBLANK(Layout!B42), "", Layout!B42)</f>
        <v/>
      </c>
      <c r="C60" s="105" t="str">
        <f>IF(ISBLANK(Layout!C42), "", Layout!C42)</f>
        <v/>
      </c>
      <c r="D60" s="93" t="str">
        <f>IF(Layout!D42 &gt;0, $K$12 - E60 - P60, "")</f>
        <v/>
      </c>
      <c r="E60" s="59">
        <f>IFERROR(Layout!D42*SUM($D$12:$D$17), "")</f>
        <v>0</v>
      </c>
      <c r="F60" s="83" t="str">
        <f>IF(ISBLANK(Layout!E42), "", Layout!E42*$K$12/Stocks!$E$3)</f>
        <v/>
      </c>
      <c r="G60" s="83" t="str">
        <f>IF(ISBLANK(Layout!F42), "", Layout!F42*$K$12/Stocks!$E$4)</f>
        <v/>
      </c>
      <c r="H60" s="83" t="str">
        <f>IF(ISBLANK(Layout!G42), "", Layout!G42*$K$12/Stocks!$E$5)</f>
        <v/>
      </c>
      <c r="I60" s="83" t="str">
        <f>IF(ISBLANK(Layout!H42), "", Layout!H42*$K$12/Stocks!$E$6)</f>
        <v/>
      </c>
      <c r="J60" s="83" t="str">
        <f>IF(ISBLANK(Layout!I42),"",Layout!I42*$K$12/Stocks!$E$7)</f>
        <v/>
      </c>
      <c r="K60" s="83" t="str">
        <f>IF(ISBLANK(Layout!J42), "", Layout!J42*$K$12/Stocks!$E$8)</f>
        <v/>
      </c>
      <c r="L60" s="83" t="str">
        <f>IF(ISBLANK(Layout!K42), "", Layout!K42*$K$12/Stocks!$E$9)</f>
        <v/>
      </c>
      <c r="M60" s="83" t="str">
        <f>IF(ISBLANK(Layout!L42), "", Layout!L42*$K$12/Stocks!$E$10)</f>
        <v/>
      </c>
      <c r="N60" s="83" t="str">
        <f>IF(ISBLANK(Layout!M42), "", Layout!M42*$K$12/Stocks!$E$11)</f>
        <v/>
      </c>
      <c r="O60" s="94" t="str">
        <f>IF(ISBLANK(Layout!N42), "", Layout!N42*$K$12/Stocks!$E$12)</f>
        <v/>
      </c>
      <c r="P60" s="62">
        <f t="shared" si="3"/>
        <v>0</v>
      </c>
    </row>
    <row r="61" spans="1:16" x14ac:dyDescent="0.2">
      <c r="A61" s="103">
        <v>41</v>
      </c>
      <c r="B61" s="104" t="str">
        <f>IF(ISBLANK(Layout!B43), "", Layout!B43)</f>
        <v/>
      </c>
      <c r="C61" s="105" t="str">
        <f>IF(ISBLANK(Layout!C43), "", Layout!C43)</f>
        <v/>
      </c>
      <c r="D61" s="93" t="str">
        <f>IF(Layout!D43 &gt;0, $K$12 - E61 - P61, "")</f>
        <v/>
      </c>
      <c r="E61" s="59">
        <f>IFERROR(Layout!D43*SUM($D$12:$D$17), "")</f>
        <v>0</v>
      </c>
      <c r="F61" s="83" t="str">
        <f>IF(ISBLANK(Layout!E43), "", Layout!E43*$K$12/Stocks!$E$3)</f>
        <v/>
      </c>
      <c r="G61" s="83" t="str">
        <f>IF(ISBLANK(Layout!F43), "", Layout!F43*$K$12/Stocks!$E$4)</f>
        <v/>
      </c>
      <c r="H61" s="83" t="str">
        <f>IF(ISBLANK(Layout!G43), "", Layout!G43*$K$12/Stocks!$E$5)</f>
        <v/>
      </c>
      <c r="I61" s="83" t="str">
        <f>IF(ISBLANK(Layout!H43), "", Layout!H43*$K$12/Stocks!$E$6)</f>
        <v/>
      </c>
      <c r="J61" s="83" t="str">
        <f>IF(ISBLANK(Layout!I43),"",Layout!I43*$K$12/Stocks!$E$7)</f>
        <v/>
      </c>
      <c r="K61" s="83" t="str">
        <f>IF(ISBLANK(Layout!J43), "", Layout!J43*$K$12/Stocks!$E$8)</f>
        <v/>
      </c>
      <c r="L61" s="83" t="str">
        <f>IF(ISBLANK(Layout!K43), "", Layout!K43*$K$12/Stocks!$E$9)</f>
        <v/>
      </c>
      <c r="M61" s="83" t="str">
        <f>IF(ISBLANK(Layout!L43), "", Layout!L43*$K$12/Stocks!$E$10)</f>
        <v/>
      </c>
      <c r="N61" s="83" t="str">
        <f>IF(ISBLANK(Layout!M43), "", Layout!M43*$K$12/Stocks!$E$11)</f>
        <v/>
      </c>
      <c r="O61" s="94" t="str">
        <f>IF(ISBLANK(Layout!N43), "", Layout!N43*$K$12/Stocks!$E$12)</f>
        <v/>
      </c>
      <c r="P61" s="62">
        <f t="shared" si="3"/>
        <v>0</v>
      </c>
    </row>
    <row r="62" spans="1:16" x14ac:dyDescent="0.2">
      <c r="A62" s="103">
        <v>42</v>
      </c>
      <c r="B62" s="104" t="str">
        <f>IF(ISBLANK(Layout!B44), "", Layout!B44)</f>
        <v/>
      </c>
      <c r="C62" s="105" t="str">
        <f>IF(ISBLANK(Layout!C44), "", Layout!C44)</f>
        <v/>
      </c>
      <c r="D62" s="93" t="str">
        <f>IF(Layout!D44 &gt;0, $K$12 - E62 - P62, "")</f>
        <v/>
      </c>
      <c r="E62" s="59">
        <f>IFERROR(Layout!D44*SUM($D$12:$D$17), "")</f>
        <v>0</v>
      </c>
      <c r="F62" s="83" t="str">
        <f>IF(ISBLANK(Layout!E44), "", Layout!E44*$K$12/Stocks!$E$3)</f>
        <v/>
      </c>
      <c r="G62" s="83" t="str">
        <f>IF(ISBLANK(Layout!F44), "", Layout!F44*$K$12/Stocks!$E$4)</f>
        <v/>
      </c>
      <c r="H62" s="83" t="str">
        <f>IF(ISBLANK(Layout!G44), "", Layout!G44*$K$12/Stocks!$E$5)</f>
        <v/>
      </c>
      <c r="I62" s="83" t="str">
        <f>IF(ISBLANK(Layout!H44), "", Layout!H44*$K$12/Stocks!$E$6)</f>
        <v/>
      </c>
      <c r="J62" s="83" t="str">
        <f>IF(ISBLANK(Layout!I44),"",Layout!I44*$K$12/Stocks!$E$7)</f>
        <v/>
      </c>
      <c r="K62" s="83" t="str">
        <f>IF(ISBLANK(Layout!J44), "", Layout!J44*$K$12/Stocks!$E$8)</f>
        <v/>
      </c>
      <c r="L62" s="83" t="str">
        <f>IF(ISBLANK(Layout!K44), "", Layout!K44*$K$12/Stocks!$E$9)</f>
        <v/>
      </c>
      <c r="M62" s="83" t="str">
        <f>IF(ISBLANK(Layout!L44), "", Layout!L44*$K$12/Stocks!$E$10)</f>
        <v/>
      </c>
      <c r="N62" s="83" t="str">
        <f>IF(ISBLANK(Layout!M44), "", Layout!M44*$K$12/Stocks!$E$11)</f>
        <v/>
      </c>
      <c r="O62" s="94" t="str">
        <f>IF(ISBLANK(Layout!N44), "", Layout!N44*$K$12/Stocks!$E$12)</f>
        <v/>
      </c>
      <c r="P62" s="62">
        <f t="shared" si="3"/>
        <v>0</v>
      </c>
    </row>
    <row r="63" spans="1:16" x14ac:dyDescent="0.2">
      <c r="A63" s="103">
        <v>43</v>
      </c>
      <c r="B63" s="104" t="str">
        <f>IF(ISBLANK(Layout!B45), "", Layout!B45)</f>
        <v/>
      </c>
      <c r="C63" s="105" t="str">
        <f>IF(ISBLANK(Layout!C45), "", Layout!C45)</f>
        <v/>
      </c>
      <c r="D63" s="93" t="str">
        <f>IF(Layout!D45 &gt;0, $K$12 - E63 - P63, "")</f>
        <v/>
      </c>
      <c r="E63" s="59">
        <f>IFERROR(Layout!D45*SUM($D$12:$D$17), "")</f>
        <v>0</v>
      </c>
      <c r="F63" s="83" t="str">
        <f>IF(ISBLANK(Layout!E45), "", Layout!E45*$K$12/Stocks!$E$3)</f>
        <v/>
      </c>
      <c r="G63" s="83" t="str">
        <f>IF(ISBLANK(Layout!F45), "", Layout!F45*$K$12/Stocks!$E$4)</f>
        <v/>
      </c>
      <c r="H63" s="83" t="str">
        <f>IF(ISBLANK(Layout!G45), "", Layout!G45*$K$12/Stocks!$E$5)</f>
        <v/>
      </c>
      <c r="I63" s="83" t="str">
        <f>IF(ISBLANK(Layout!H45), "", Layout!H45*$K$12/Stocks!$E$6)</f>
        <v/>
      </c>
      <c r="J63" s="83" t="str">
        <f>IF(ISBLANK(Layout!I45),"",Layout!I45*$K$12/Stocks!$E$7)</f>
        <v/>
      </c>
      <c r="K63" s="83" t="str">
        <f>IF(ISBLANK(Layout!J45), "", Layout!J45*$K$12/Stocks!$E$8)</f>
        <v/>
      </c>
      <c r="L63" s="83" t="str">
        <f>IF(ISBLANK(Layout!K45), "", Layout!K45*$K$12/Stocks!$E$9)</f>
        <v/>
      </c>
      <c r="M63" s="83" t="str">
        <f>IF(ISBLANK(Layout!L45), "", Layout!L45*$K$12/Stocks!$E$10)</f>
        <v/>
      </c>
      <c r="N63" s="83" t="str">
        <f>IF(ISBLANK(Layout!M45), "", Layout!M45*$K$12/Stocks!$E$11)</f>
        <v/>
      </c>
      <c r="O63" s="94" t="str">
        <f>IF(ISBLANK(Layout!N45), "", Layout!N45*$K$12/Stocks!$E$12)</f>
        <v/>
      </c>
      <c r="P63" s="62">
        <f t="shared" si="3"/>
        <v>0</v>
      </c>
    </row>
    <row r="64" spans="1:16" x14ac:dyDescent="0.2">
      <c r="A64" s="103">
        <v>44</v>
      </c>
      <c r="B64" s="104" t="str">
        <f>IF(ISBLANK(Layout!B46), "", Layout!B46)</f>
        <v/>
      </c>
      <c r="C64" s="105" t="str">
        <f>IF(ISBLANK(Layout!C46), "", Layout!C46)</f>
        <v/>
      </c>
      <c r="D64" s="93" t="str">
        <f>IF(Layout!D46 &gt;0, $K$12 - E64 - P64, "")</f>
        <v/>
      </c>
      <c r="E64" s="59">
        <f>IFERROR(Layout!D46*SUM($D$12:$D$17), "")</f>
        <v>0</v>
      </c>
      <c r="F64" s="83" t="str">
        <f>IF(ISBLANK(Layout!E46), "", Layout!E46*$K$12/Stocks!$E$3)</f>
        <v/>
      </c>
      <c r="G64" s="83" t="str">
        <f>IF(ISBLANK(Layout!F46), "", Layout!F46*$K$12/Stocks!$E$4)</f>
        <v/>
      </c>
      <c r="H64" s="83" t="str">
        <f>IF(ISBLANK(Layout!G46), "", Layout!G46*$K$12/Stocks!$E$5)</f>
        <v/>
      </c>
      <c r="I64" s="83" t="str">
        <f>IF(ISBLANK(Layout!H46), "", Layout!H46*$K$12/Stocks!$E$6)</f>
        <v/>
      </c>
      <c r="J64" s="83" t="str">
        <f>IF(ISBLANK(Layout!I46),"",Layout!I46*$K$12/Stocks!$E$7)</f>
        <v/>
      </c>
      <c r="K64" s="83" t="str">
        <f>IF(ISBLANK(Layout!J46), "", Layout!J46*$K$12/Stocks!$E$8)</f>
        <v/>
      </c>
      <c r="L64" s="83" t="str">
        <f>IF(ISBLANK(Layout!K46), "", Layout!K46*$K$12/Stocks!$E$9)</f>
        <v/>
      </c>
      <c r="M64" s="83" t="str">
        <f>IF(ISBLANK(Layout!L46), "", Layout!L46*$K$12/Stocks!$E$10)</f>
        <v/>
      </c>
      <c r="N64" s="83" t="str">
        <f>IF(ISBLANK(Layout!M46), "", Layout!M46*$K$12/Stocks!$E$11)</f>
        <v/>
      </c>
      <c r="O64" s="94" t="str">
        <f>IF(ISBLANK(Layout!N46), "", Layout!N46*$K$12/Stocks!$E$12)</f>
        <v/>
      </c>
      <c r="P64" s="62">
        <f t="shared" si="3"/>
        <v>0</v>
      </c>
    </row>
    <row r="65" spans="1:16" x14ac:dyDescent="0.2">
      <c r="A65" s="103">
        <v>45</v>
      </c>
      <c r="B65" s="104" t="str">
        <f>IF(ISBLANK(Layout!B47), "", Layout!B47)</f>
        <v/>
      </c>
      <c r="C65" s="105" t="str">
        <f>IF(ISBLANK(Layout!C47), "", Layout!C47)</f>
        <v/>
      </c>
      <c r="D65" s="93" t="str">
        <f>IF(Layout!D47 &gt;0, $K$12 - E65 - P65, "")</f>
        <v/>
      </c>
      <c r="E65" s="59">
        <f>IFERROR(Layout!D47*SUM($D$12:$D$17), "")</f>
        <v>0</v>
      </c>
      <c r="F65" s="83" t="str">
        <f>IF(ISBLANK(Layout!E47), "", Layout!E47*$K$12/Stocks!$E$3)</f>
        <v/>
      </c>
      <c r="G65" s="83" t="str">
        <f>IF(ISBLANK(Layout!F47), "", Layout!F47*$K$12/Stocks!$E$4)</f>
        <v/>
      </c>
      <c r="H65" s="83" t="str">
        <f>IF(ISBLANK(Layout!G47), "", Layout!G47*$K$12/Stocks!$E$5)</f>
        <v/>
      </c>
      <c r="I65" s="83" t="str">
        <f>IF(ISBLANK(Layout!H47), "", Layout!H47*$K$12/Stocks!$E$6)</f>
        <v/>
      </c>
      <c r="J65" s="83" t="str">
        <f>IF(ISBLANK(Layout!I47),"",Layout!I47*$K$12/Stocks!$E$7)</f>
        <v/>
      </c>
      <c r="K65" s="83" t="str">
        <f>IF(ISBLANK(Layout!J47), "", Layout!J47*$K$12/Stocks!$E$8)</f>
        <v/>
      </c>
      <c r="L65" s="83" t="str">
        <f>IF(ISBLANK(Layout!K47), "", Layout!K47*$K$12/Stocks!$E$9)</f>
        <v/>
      </c>
      <c r="M65" s="83" t="str">
        <f>IF(ISBLANK(Layout!L47), "", Layout!L47*$K$12/Stocks!$E$10)</f>
        <v/>
      </c>
      <c r="N65" s="83" t="str">
        <f>IF(ISBLANK(Layout!M47), "", Layout!M47*$K$12/Stocks!$E$11)</f>
        <v/>
      </c>
      <c r="O65" s="94" t="str">
        <f>IF(ISBLANK(Layout!N47), "", Layout!N47*$K$12/Stocks!$E$12)</f>
        <v/>
      </c>
      <c r="P65" s="62">
        <f t="shared" si="3"/>
        <v>0</v>
      </c>
    </row>
    <row r="66" spans="1:16" x14ac:dyDescent="0.2">
      <c r="A66" s="103">
        <v>46</v>
      </c>
      <c r="B66" s="104" t="str">
        <f>IF(ISBLANK(Layout!B48), "", Layout!B48)</f>
        <v/>
      </c>
      <c r="C66" s="105" t="str">
        <f>IF(ISBLANK(Layout!C48), "", Layout!C48)</f>
        <v/>
      </c>
      <c r="D66" s="93" t="str">
        <f>IF(Layout!D48 &gt;0, $K$12 - E66 - P66, "")</f>
        <v/>
      </c>
      <c r="E66" s="59">
        <f>IFERROR(Layout!D48*SUM($D$12:$D$17), "")</f>
        <v>0</v>
      </c>
      <c r="F66" s="83" t="str">
        <f>IF(ISBLANK(Layout!E48), "", Layout!E48*$K$12/Stocks!$E$3)</f>
        <v/>
      </c>
      <c r="G66" s="83" t="str">
        <f>IF(ISBLANK(Layout!F48), "", Layout!F48*$K$12/Stocks!$E$4)</f>
        <v/>
      </c>
      <c r="H66" s="83" t="str">
        <f>IF(ISBLANK(Layout!G48), "", Layout!G48*$K$12/Stocks!$E$5)</f>
        <v/>
      </c>
      <c r="I66" s="83" t="str">
        <f>IF(ISBLANK(Layout!H48), "", Layout!H48*$K$12/Stocks!$E$6)</f>
        <v/>
      </c>
      <c r="J66" s="83" t="str">
        <f>IF(ISBLANK(Layout!I48),"",Layout!I48*$K$12/Stocks!$E$7)</f>
        <v/>
      </c>
      <c r="K66" s="83" t="str">
        <f>IF(ISBLANK(Layout!J48), "", Layout!J48*$K$12/Stocks!$E$8)</f>
        <v/>
      </c>
      <c r="L66" s="83" t="str">
        <f>IF(ISBLANK(Layout!K48), "", Layout!K48*$K$12/Stocks!$E$9)</f>
        <v/>
      </c>
      <c r="M66" s="83" t="str">
        <f>IF(ISBLANK(Layout!L48), "", Layout!L48*$K$12/Stocks!$E$10)</f>
        <v/>
      </c>
      <c r="N66" s="83" t="str">
        <f>IF(ISBLANK(Layout!M48), "", Layout!M48*$K$12/Stocks!$E$11)</f>
        <v/>
      </c>
      <c r="O66" s="94" t="str">
        <f>IF(ISBLANK(Layout!N48), "", Layout!N48*$K$12/Stocks!$E$12)</f>
        <v/>
      </c>
      <c r="P66" s="62">
        <f t="shared" si="3"/>
        <v>0</v>
      </c>
    </row>
    <row r="67" spans="1:16" x14ac:dyDescent="0.2">
      <c r="A67" s="103">
        <v>47</v>
      </c>
      <c r="B67" s="104" t="str">
        <f>IF(ISBLANK(Layout!B49), "", Layout!B49)</f>
        <v/>
      </c>
      <c r="C67" s="105" t="str">
        <f>IF(ISBLANK(Layout!C49), "", Layout!C49)</f>
        <v/>
      </c>
      <c r="D67" s="93" t="str">
        <f>IF(Layout!D49 &gt;0, $K$12 - E67 - P67, "")</f>
        <v/>
      </c>
      <c r="E67" s="59">
        <f>IFERROR(Layout!D49*SUM($D$12:$D$17), "")</f>
        <v>0</v>
      </c>
      <c r="F67" s="83" t="str">
        <f>IF(ISBLANK(Layout!E49), "", Layout!E49*$K$12/Stocks!$E$3)</f>
        <v/>
      </c>
      <c r="G67" s="83" t="str">
        <f>IF(ISBLANK(Layout!F49), "", Layout!F49*$K$12/Stocks!$E$4)</f>
        <v/>
      </c>
      <c r="H67" s="83" t="str">
        <f>IF(ISBLANK(Layout!G49), "", Layout!G49*$K$12/Stocks!$E$5)</f>
        <v/>
      </c>
      <c r="I67" s="83" t="str">
        <f>IF(ISBLANK(Layout!H49), "", Layout!H49*$K$12/Stocks!$E$6)</f>
        <v/>
      </c>
      <c r="J67" s="83" t="str">
        <f>IF(ISBLANK(Layout!I49),"",Layout!I49*$K$12/Stocks!$E$7)</f>
        <v/>
      </c>
      <c r="K67" s="83" t="str">
        <f>IF(ISBLANK(Layout!J49), "", Layout!J49*$K$12/Stocks!$E$8)</f>
        <v/>
      </c>
      <c r="L67" s="83" t="str">
        <f>IF(ISBLANK(Layout!K49), "", Layout!K49*$K$12/Stocks!$E$9)</f>
        <v/>
      </c>
      <c r="M67" s="83" t="str">
        <f>IF(ISBLANK(Layout!L49), "", Layout!L49*$K$12/Stocks!$E$10)</f>
        <v/>
      </c>
      <c r="N67" s="83" t="str">
        <f>IF(ISBLANK(Layout!M49), "", Layout!M49*$K$12/Stocks!$E$11)</f>
        <v/>
      </c>
      <c r="O67" s="94" t="str">
        <f>IF(ISBLANK(Layout!N49), "", Layout!N49*$K$12/Stocks!$E$12)</f>
        <v/>
      </c>
      <c r="P67" s="62">
        <f t="shared" si="3"/>
        <v>0</v>
      </c>
    </row>
    <row r="68" spans="1:16" x14ac:dyDescent="0.2">
      <c r="A68" s="106">
        <v>48</v>
      </c>
      <c r="B68" s="107" t="str">
        <f>IF(ISBLANK(Layout!B50), "", Layout!B50)</f>
        <v/>
      </c>
      <c r="C68" s="108" t="str">
        <f>IF(ISBLANK(Layout!C50), "", Layout!C50)</f>
        <v/>
      </c>
      <c r="D68" s="95" t="str">
        <f>IF(Layout!D50 &gt;0, $K$12 - E68 - P68, "")</f>
        <v/>
      </c>
      <c r="E68" s="60">
        <f>IFERROR(Layout!D50*SUM($D$12:$D$17), "")</f>
        <v>0</v>
      </c>
      <c r="F68" s="88" t="str">
        <f>IF(ISBLANK(Layout!E50), "", Layout!E50*$K$12/Stocks!$E$3)</f>
        <v/>
      </c>
      <c r="G68" s="88" t="str">
        <f>IF(ISBLANK(Layout!F50), "", Layout!F50*$K$12/Stocks!$E$4)</f>
        <v/>
      </c>
      <c r="H68" s="88" t="str">
        <f>IF(ISBLANK(Layout!G50), "", Layout!G50*$K$12/Stocks!$E$5)</f>
        <v/>
      </c>
      <c r="I68" s="88" t="str">
        <f>IF(ISBLANK(Layout!H50), "", Layout!H50*$K$12/Stocks!$E$6)</f>
        <v/>
      </c>
      <c r="J68" s="88" t="str">
        <f>IF(ISBLANK(Layout!I50),"",Layout!I50*$K$12/Stocks!$E$7)</f>
        <v/>
      </c>
      <c r="K68" s="88" t="str">
        <f>IF(ISBLANK(Layout!J50), "", Layout!J50*$K$12/Stocks!$E$8)</f>
        <v/>
      </c>
      <c r="L68" s="88" t="str">
        <f>IF(ISBLANK(Layout!K50), "", Layout!K50*$K$12/Stocks!$E$9)</f>
        <v/>
      </c>
      <c r="M68" s="88" t="str">
        <f>IF(ISBLANK(Layout!L50), "", Layout!L50*$K$12/Stocks!$E$10)</f>
        <v/>
      </c>
      <c r="N68" s="88" t="str">
        <f>IF(ISBLANK(Layout!M50), "", Layout!M50*$K$12/Stocks!$E$11)</f>
        <v/>
      </c>
      <c r="O68" s="96" t="str">
        <f>IF(ISBLANK(Layout!N50), "", Layout!N50*$K$12/Stocks!$E$12)</f>
        <v/>
      </c>
      <c r="P68" s="63">
        <f t="shared" si="3"/>
        <v>0</v>
      </c>
    </row>
    <row r="69" spans="1:16" x14ac:dyDescent="0.2">
      <c r="A69" s="100">
        <v>49</v>
      </c>
      <c r="B69" s="101" t="str">
        <f>IF(ISBLANK(Layout!B51), "", Layout!B51)</f>
        <v/>
      </c>
      <c r="C69" s="102" t="str">
        <f>IF(ISBLANK(Layout!C51), "", Layout!C51)</f>
        <v/>
      </c>
      <c r="D69" s="91" t="str">
        <f>IF(Layout!D51 &gt;0, $K$12 - E69 - P69, "")</f>
        <v/>
      </c>
      <c r="E69" s="58">
        <f>IFERROR(Layout!D51*SUM($D$12:$D$17), "")</f>
        <v>0</v>
      </c>
      <c r="F69" s="87" t="str">
        <f>IF(ISBLANK(Layout!E51), "", Layout!E51*$K$12/Stocks!$E$3)</f>
        <v/>
      </c>
      <c r="G69" s="87" t="str">
        <f>IF(ISBLANK(Layout!F51), "", Layout!F51*$K$12/Stocks!$E$4)</f>
        <v/>
      </c>
      <c r="H69" s="87" t="str">
        <f>IF(ISBLANK(Layout!G51), "", Layout!G51*$K$12/Stocks!$E$5)</f>
        <v/>
      </c>
      <c r="I69" s="87" t="str">
        <f>IF(ISBLANK(Layout!H51), "", Layout!H51*$K$12/Stocks!$E$6)</f>
        <v/>
      </c>
      <c r="J69" s="87" t="str">
        <f>IF(ISBLANK(Layout!I51),"",Layout!I51*$K$12/Stocks!$E$7)</f>
        <v/>
      </c>
      <c r="K69" s="87" t="str">
        <f>IF(ISBLANK(Layout!J51), "", Layout!J51*$K$12/Stocks!$E$8)</f>
        <v/>
      </c>
      <c r="L69" s="87" t="str">
        <f>IF(ISBLANK(Layout!K51), "", Layout!K51*$K$12/Stocks!$E$9)</f>
        <v/>
      </c>
      <c r="M69" s="87" t="str">
        <f>IF(ISBLANK(Layout!L51), "", Layout!L51*$K$12/Stocks!$E$10)</f>
        <v/>
      </c>
      <c r="N69" s="87" t="str">
        <f>IF(ISBLANK(Layout!M51), "", Layout!M51*$K$12/Stocks!$E$11)</f>
        <v/>
      </c>
      <c r="O69" s="92" t="str">
        <f>IF(ISBLANK(Layout!N51), "", Layout!N51*$K$12/Stocks!$E$12)</f>
        <v/>
      </c>
      <c r="P69" s="61">
        <f t="shared" si="3"/>
        <v>0</v>
      </c>
    </row>
    <row r="70" spans="1:16" x14ac:dyDescent="0.2">
      <c r="A70" s="103">
        <v>50</v>
      </c>
      <c r="B70" s="104" t="str">
        <f>IF(ISBLANK(Layout!B52), "", Layout!B52)</f>
        <v/>
      </c>
      <c r="C70" s="105" t="str">
        <f>IF(ISBLANK(Layout!C52), "", Layout!C52)</f>
        <v/>
      </c>
      <c r="D70" s="93" t="str">
        <f>IF(Layout!D52 &gt;0, $K$12 - E70 - P70, "")</f>
        <v/>
      </c>
      <c r="E70" s="59">
        <f>IFERROR(Layout!D52*SUM($D$12:$D$17), "")</f>
        <v>0</v>
      </c>
      <c r="F70" s="83" t="str">
        <f>IF(ISBLANK(Layout!E52), "", Layout!E52*$K$12/Stocks!$E$3)</f>
        <v/>
      </c>
      <c r="G70" s="83" t="str">
        <f>IF(ISBLANK(Layout!F52), "", Layout!F52*$K$12/Stocks!$E$4)</f>
        <v/>
      </c>
      <c r="H70" s="83" t="str">
        <f>IF(ISBLANK(Layout!G52), "", Layout!G52*$K$12/Stocks!$E$5)</f>
        <v/>
      </c>
      <c r="I70" s="83" t="str">
        <f>IF(ISBLANK(Layout!H52), "", Layout!H52*$K$12/Stocks!$E$6)</f>
        <v/>
      </c>
      <c r="J70" s="83" t="str">
        <f>IF(ISBLANK(Layout!I52),"",Layout!I52*$K$12/Stocks!$E$7)</f>
        <v/>
      </c>
      <c r="K70" s="83" t="str">
        <f>IF(ISBLANK(Layout!J52), "", Layout!J52*$K$12/Stocks!$E$8)</f>
        <v/>
      </c>
      <c r="L70" s="83" t="str">
        <f>IF(ISBLANK(Layout!K52), "", Layout!K52*$K$12/Stocks!$E$9)</f>
        <v/>
      </c>
      <c r="M70" s="83" t="str">
        <f>IF(ISBLANK(Layout!L52), "", Layout!L52*$K$12/Stocks!$E$10)</f>
        <v/>
      </c>
      <c r="N70" s="83" t="str">
        <f>IF(ISBLANK(Layout!M52), "", Layout!M52*$K$12/Stocks!$E$11)</f>
        <v/>
      </c>
      <c r="O70" s="94" t="str">
        <f>IF(ISBLANK(Layout!N52), "", Layout!N52*$K$12/Stocks!$E$12)</f>
        <v/>
      </c>
      <c r="P70" s="62">
        <f t="shared" si="3"/>
        <v>0</v>
      </c>
    </row>
    <row r="71" spans="1:16" x14ac:dyDescent="0.2">
      <c r="A71" s="103">
        <v>51</v>
      </c>
      <c r="B71" s="104" t="str">
        <f>IF(ISBLANK(Layout!B53), "", Layout!B53)</f>
        <v/>
      </c>
      <c r="C71" s="105" t="str">
        <f>IF(ISBLANK(Layout!C53), "", Layout!C53)</f>
        <v/>
      </c>
      <c r="D71" s="93" t="str">
        <f>IF(Layout!D53 &gt;0, $K$12 - E71 - P71, "")</f>
        <v/>
      </c>
      <c r="E71" s="59">
        <f>IFERROR(Layout!D53*SUM($D$12:$D$17), "")</f>
        <v>0</v>
      </c>
      <c r="F71" s="83" t="str">
        <f>IF(ISBLANK(Layout!E53), "", Layout!E53*$K$12/Stocks!$E$3)</f>
        <v/>
      </c>
      <c r="G71" s="83" t="str">
        <f>IF(ISBLANK(Layout!F53), "", Layout!F53*$K$12/Stocks!$E$4)</f>
        <v/>
      </c>
      <c r="H71" s="83" t="str">
        <f>IF(ISBLANK(Layout!G53), "", Layout!G53*$K$12/Stocks!$E$5)</f>
        <v/>
      </c>
      <c r="I71" s="83" t="str">
        <f>IF(ISBLANK(Layout!H53), "", Layout!H53*$K$12/Stocks!$E$6)</f>
        <v/>
      </c>
      <c r="J71" s="83" t="str">
        <f>IF(ISBLANK(Layout!I53),"",Layout!I53*$K$12/Stocks!$E$7)</f>
        <v/>
      </c>
      <c r="K71" s="83" t="str">
        <f>IF(ISBLANK(Layout!J53), "", Layout!J53*$K$12/Stocks!$E$8)</f>
        <v/>
      </c>
      <c r="L71" s="83" t="str">
        <f>IF(ISBLANK(Layout!K53), "", Layout!K53*$K$12/Stocks!$E$9)</f>
        <v/>
      </c>
      <c r="M71" s="83" t="str">
        <f>IF(ISBLANK(Layout!L53), "", Layout!L53*$K$12/Stocks!$E$10)</f>
        <v/>
      </c>
      <c r="N71" s="83" t="str">
        <f>IF(ISBLANK(Layout!M53), "", Layout!M53*$K$12/Stocks!$E$11)</f>
        <v/>
      </c>
      <c r="O71" s="94" t="str">
        <f>IF(ISBLANK(Layout!N53), "", Layout!N53*$K$12/Stocks!$E$12)</f>
        <v/>
      </c>
      <c r="P71" s="62">
        <f>SUM(F71:O71)</f>
        <v>0</v>
      </c>
    </row>
    <row r="72" spans="1:16" x14ac:dyDescent="0.2">
      <c r="A72" s="103">
        <v>52</v>
      </c>
      <c r="B72" s="104" t="str">
        <f>IF(ISBLANK(Layout!B54), "", Layout!B54)</f>
        <v/>
      </c>
      <c r="C72" s="105" t="str">
        <f>IF(ISBLANK(Layout!C54), "", Layout!C54)</f>
        <v/>
      </c>
      <c r="D72" s="93" t="str">
        <f>IF(Layout!D54 &gt;0, $K$12 - E72 - P72, "")</f>
        <v/>
      </c>
      <c r="E72" s="59">
        <f>IFERROR(Layout!D54*SUM($D$12:$D$17), "")</f>
        <v>0</v>
      </c>
      <c r="F72" s="83" t="str">
        <f>IF(ISBLANK(Layout!E54), "", Layout!E54*$K$12/Stocks!$E$3)</f>
        <v/>
      </c>
      <c r="G72" s="83" t="str">
        <f>IF(ISBLANK(Layout!F54), "", Layout!F54*$K$12/Stocks!$E$4)</f>
        <v/>
      </c>
      <c r="H72" s="83" t="str">
        <f>IF(ISBLANK(Layout!G54), "", Layout!G54*$K$12/Stocks!$E$5)</f>
        <v/>
      </c>
      <c r="I72" s="83" t="str">
        <f>IF(ISBLANK(Layout!H54), "", Layout!H54*$K$12/Stocks!$E$6)</f>
        <v/>
      </c>
      <c r="J72" s="83" t="str">
        <f>IF(ISBLANK(Layout!I54),"",Layout!I54*$K$12/Stocks!$E$7)</f>
        <v/>
      </c>
      <c r="K72" s="83" t="str">
        <f>IF(ISBLANK(Layout!J54), "", Layout!J54*$K$12/Stocks!$E$8)</f>
        <v/>
      </c>
      <c r="L72" s="83" t="str">
        <f>IF(ISBLANK(Layout!K54), "", Layout!K54*$K$12/Stocks!$E$9)</f>
        <v/>
      </c>
      <c r="M72" s="83" t="str">
        <f>IF(ISBLANK(Layout!L54), "", Layout!L54*$K$12/Stocks!$E$10)</f>
        <v/>
      </c>
      <c r="N72" s="83" t="str">
        <f>IF(ISBLANK(Layout!M54), "", Layout!M54*$K$12/Stocks!$E$11)</f>
        <v/>
      </c>
      <c r="O72" s="94" t="str">
        <f>IF(ISBLANK(Layout!N54), "", Layout!N54*$K$12/Stocks!$E$12)</f>
        <v/>
      </c>
      <c r="P72" s="62">
        <f t="shared" ref="P72:P89" si="4">SUM(F72:O72)</f>
        <v>0</v>
      </c>
    </row>
    <row r="73" spans="1:16" x14ac:dyDescent="0.2">
      <c r="A73" s="103">
        <v>53</v>
      </c>
      <c r="B73" s="104" t="str">
        <f>IF(ISBLANK(Layout!B55), "", Layout!B55)</f>
        <v/>
      </c>
      <c r="C73" s="105" t="str">
        <f>IF(ISBLANK(Layout!C55), "", Layout!C55)</f>
        <v/>
      </c>
      <c r="D73" s="93" t="str">
        <f>IF(Layout!D55 &gt;0, $K$12 - E73 - P73, "")</f>
        <v/>
      </c>
      <c r="E73" s="59">
        <f>IFERROR(Layout!D55*SUM($D$12:$D$17), "")</f>
        <v>0</v>
      </c>
      <c r="F73" s="83" t="str">
        <f>IF(ISBLANK(Layout!E55), "", Layout!E55*$K$12/Stocks!$E$3)</f>
        <v/>
      </c>
      <c r="G73" s="83" t="str">
        <f>IF(ISBLANK(Layout!F55), "", Layout!F55*$K$12/Stocks!$E$4)</f>
        <v/>
      </c>
      <c r="H73" s="83" t="str">
        <f>IF(ISBLANK(Layout!G55), "", Layout!G55*$K$12/Stocks!$E$5)</f>
        <v/>
      </c>
      <c r="I73" s="83" t="str">
        <f>IF(ISBLANK(Layout!H55), "", Layout!H55*$K$12/Stocks!$E$6)</f>
        <v/>
      </c>
      <c r="J73" s="83" t="str">
        <f>IF(ISBLANK(Layout!I55),"",Layout!I55*$K$12/Stocks!$E$7)</f>
        <v/>
      </c>
      <c r="K73" s="83" t="str">
        <f>IF(ISBLANK(Layout!J55), "", Layout!J55*$K$12/Stocks!$E$8)</f>
        <v/>
      </c>
      <c r="L73" s="83" t="str">
        <f>IF(ISBLANK(Layout!K55), "", Layout!K55*$K$12/Stocks!$E$9)</f>
        <v/>
      </c>
      <c r="M73" s="83" t="str">
        <f>IF(ISBLANK(Layout!L55), "", Layout!L55*$K$12/Stocks!$E$10)</f>
        <v/>
      </c>
      <c r="N73" s="83" t="str">
        <f>IF(ISBLANK(Layout!M55), "", Layout!M55*$K$12/Stocks!$E$11)</f>
        <v/>
      </c>
      <c r="O73" s="94" t="str">
        <f>IF(ISBLANK(Layout!N55), "", Layout!N55*$K$12/Stocks!$E$12)</f>
        <v/>
      </c>
      <c r="P73" s="62">
        <f t="shared" si="4"/>
        <v>0</v>
      </c>
    </row>
    <row r="74" spans="1:16" x14ac:dyDescent="0.2">
      <c r="A74" s="103">
        <v>54</v>
      </c>
      <c r="B74" s="104" t="str">
        <f>IF(ISBLANK(Layout!B56), "", Layout!B56)</f>
        <v/>
      </c>
      <c r="C74" s="105" t="str">
        <f>IF(ISBLANK(Layout!C56), "", Layout!C56)</f>
        <v/>
      </c>
      <c r="D74" s="93" t="str">
        <f>IF(Layout!D56 &gt;0, $K$12 - E74 - P74, "")</f>
        <v/>
      </c>
      <c r="E74" s="59">
        <f>IFERROR(Layout!D56*SUM($D$12:$D$17), "")</f>
        <v>0</v>
      </c>
      <c r="F74" s="83" t="str">
        <f>IF(ISBLANK(Layout!E56), "", Layout!E56*$K$12/Stocks!$E$3)</f>
        <v/>
      </c>
      <c r="G74" s="83" t="str">
        <f>IF(ISBLANK(Layout!F56), "", Layout!F56*$K$12/Stocks!$E$4)</f>
        <v/>
      </c>
      <c r="H74" s="83" t="str">
        <f>IF(ISBLANK(Layout!G56), "", Layout!G56*$K$12/Stocks!$E$5)</f>
        <v/>
      </c>
      <c r="I74" s="83" t="str">
        <f>IF(ISBLANK(Layout!H56), "", Layout!H56*$K$12/Stocks!$E$6)</f>
        <v/>
      </c>
      <c r="J74" s="83" t="str">
        <f>IF(ISBLANK(Layout!I56),"",Layout!I56*$K$12/Stocks!$E$7)</f>
        <v/>
      </c>
      <c r="K74" s="83" t="str">
        <f>IF(ISBLANK(Layout!J56), "", Layout!J56*$K$12/Stocks!$E$8)</f>
        <v/>
      </c>
      <c r="L74" s="83" t="str">
        <f>IF(ISBLANK(Layout!K56), "", Layout!K56*$K$12/Stocks!$E$9)</f>
        <v/>
      </c>
      <c r="M74" s="83" t="str">
        <f>IF(ISBLANK(Layout!L56), "", Layout!L56*$K$12/Stocks!$E$10)</f>
        <v/>
      </c>
      <c r="N74" s="83" t="str">
        <f>IF(ISBLANK(Layout!M56), "", Layout!M56*$K$12/Stocks!$E$11)</f>
        <v/>
      </c>
      <c r="O74" s="94" t="str">
        <f>IF(ISBLANK(Layout!N56), "", Layout!N56*$K$12/Stocks!$E$12)</f>
        <v/>
      </c>
      <c r="P74" s="62">
        <f t="shared" si="4"/>
        <v>0</v>
      </c>
    </row>
    <row r="75" spans="1:16" x14ac:dyDescent="0.2">
      <c r="A75" s="103">
        <v>55</v>
      </c>
      <c r="B75" s="104" t="str">
        <f>IF(ISBLANK(Layout!B57), "", Layout!B57)</f>
        <v/>
      </c>
      <c r="C75" s="105" t="str">
        <f>IF(ISBLANK(Layout!C57), "", Layout!C57)</f>
        <v/>
      </c>
      <c r="D75" s="93" t="str">
        <f>IF(Layout!D57 &gt;0, $K$12 - E75 - P75, "")</f>
        <v/>
      </c>
      <c r="E75" s="59">
        <f>IFERROR(Layout!D57*SUM($D$12:$D$17), "")</f>
        <v>0</v>
      </c>
      <c r="F75" s="83" t="str">
        <f>IF(ISBLANK(Layout!E57), "", Layout!E57*$K$12/Stocks!$E$3)</f>
        <v/>
      </c>
      <c r="G75" s="83" t="str">
        <f>IF(ISBLANK(Layout!F57), "", Layout!F57*$K$12/Stocks!$E$4)</f>
        <v/>
      </c>
      <c r="H75" s="83" t="str">
        <f>IF(ISBLANK(Layout!G57), "", Layout!G57*$K$12/Stocks!$E$5)</f>
        <v/>
      </c>
      <c r="I75" s="83" t="str">
        <f>IF(ISBLANK(Layout!H57), "", Layout!H57*$K$12/Stocks!$E$6)</f>
        <v/>
      </c>
      <c r="J75" s="83" t="str">
        <f>IF(ISBLANK(Layout!I57),"",Layout!I57*$K$12/Stocks!$E$7)</f>
        <v/>
      </c>
      <c r="K75" s="83" t="str">
        <f>IF(ISBLANK(Layout!J57), "", Layout!J57*$K$12/Stocks!$E$8)</f>
        <v/>
      </c>
      <c r="L75" s="83" t="str">
        <f>IF(ISBLANK(Layout!K57), "", Layout!K57*$K$12/Stocks!$E$9)</f>
        <v/>
      </c>
      <c r="M75" s="83" t="str">
        <f>IF(ISBLANK(Layout!L57), "", Layout!L57*$K$12/Stocks!$E$10)</f>
        <v/>
      </c>
      <c r="N75" s="83" t="str">
        <f>IF(ISBLANK(Layout!M57), "", Layout!M57*$K$12/Stocks!$E$11)</f>
        <v/>
      </c>
      <c r="O75" s="94" t="str">
        <f>IF(ISBLANK(Layout!N57), "", Layout!N57*$K$12/Stocks!$E$12)</f>
        <v/>
      </c>
      <c r="P75" s="62">
        <f t="shared" si="4"/>
        <v>0</v>
      </c>
    </row>
    <row r="76" spans="1:16" x14ac:dyDescent="0.2">
      <c r="A76" s="103">
        <v>56</v>
      </c>
      <c r="B76" s="104" t="str">
        <f>IF(ISBLANK(Layout!B58), "", Layout!B58)</f>
        <v/>
      </c>
      <c r="C76" s="105" t="str">
        <f>IF(ISBLANK(Layout!C58), "", Layout!C58)</f>
        <v/>
      </c>
      <c r="D76" s="93" t="str">
        <f>IF(Layout!D58 &gt;0, $K$12 - E76 - P76, "")</f>
        <v/>
      </c>
      <c r="E76" s="59">
        <f>IFERROR(Layout!D58*SUM($D$12:$D$17), "")</f>
        <v>0</v>
      </c>
      <c r="F76" s="83" t="str">
        <f>IF(ISBLANK(Layout!E58), "", Layout!E58*$K$12/Stocks!$E$3)</f>
        <v/>
      </c>
      <c r="G76" s="83" t="str">
        <f>IF(ISBLANK(Layout!F58), "", Layout!F58*$K$12/Stocks!$E$4)</f>
        <v/>
      </c>
      <c r="H76" s="83" t="str">
        <f>IF(ISBLANK(Layout!G58), "", Layout!G58*$K$12/Stocks!$E$5)</f>
        <v/>
      </c>
      <c r="I76" s="83" t="str">
        <f>IF(ISBLANK(Layout!H58), "", Layout!H58*$K$12/Stocks!$E$6)</f>
        <v/>
      </c>
      <c r="J76" s="83" t="str">
        <f>IF(ISBLANK(Layout!I58),"",Layout!I58*$K$12/Stocks!$E$7)</f>
        <v/>
      </c>
      <c r="K76" s="83" t="str">
        <f>IF(ISBLANK(Layout!J58), "", Layout!J58*$K$12/Stocks!$E$8)</f>
        <v/>
      </c>
      <c r="L76" s="83" t="str">
        <f>IF(ISBLANK(Layout!K58), "", Layout!K58*$K$12/Stocks!$E$9)</f>
        <v/>
      </c>
      <c r="M76" s="83" t="str">
        <f>IF(ISBLANK(Layout!L58), "", Layout!L58*$K$12/Stocks!$E$10)</f>
        <v/>
      </c>
      <c r="N76" s="83" t="str">
        <f>IF(ISBLANK(Layout!M58), "", Layout!M58*$K$12/Stocks!$E$11)</f>
        <v/>
      </c>
      <c r="O76" s="94" t="str">
        <f>IF(ISBLANK(Layout!N58), "", Layout!N58*$K$12/Stocks!$E$12)</f>
        <v/>
      </c>
      <c r="P76" s="62">
        <f t="shared" si="4"/>
        <v>0</v>
      </c>
    </row>
    <row r="77" spans="1:16" x14ac:dyDescent="0.2">
      <c r="A77" s="103">
        <v>57</v>
      </c>
      <c r="B77" s="104" t="str">
        <f>IF(ISBLANK(Layout!B59), "", Layout!B59)</f>
        <v/>
      </c>
      <c r="C77" s="105" t="str">
        <f>IF(ISBLANK(Layout!C59), "", Layout!C59)</f>
        <v/>
      </c>
      <c r="D77" s="93" t="str">
        <f>IF(Layout!D59 &gt;0, $K$12 - E77 - P77, "")</f>
        <v/>
      </c>
      <c r="E77" s="59">
        <f>IFERROR(Layout!D59*SUM($D$12:$D$17), "")</f>
        <v>0</v>
      </c>
      <c r="F77" s="83" t="str">
        <f>IF(ISBLANK(Layout!E59), "", Layout!E59*$K$12/Stocks!$E$3)</f>
        <v/>
      </c>
      <c r="G77" s="83" t="str">
        <f>IF(ISBLANK(Layout!F59), "", Layout!F59*$K$12/Stocks!$E$4)</f>
        <v/>
      </c>
      <c r="H77" s="83" t="str">
        <f>IF(ISBLANK(Layout!G59), "", Layout!G59*$K$12/Stocks!$E$5)</f>
        <v/>
      </c>
      <c r="I77" s="83" t="str">
        <f>IF(ISBLANK(Layout!H59), "", Layout!H59*$K$12/Stocks!$E$6)</f>
        <v/>
      </c>
      <c r="J77" s="83" t="str">
        <f>IF(ISBLANK(Layout!I59),"",Layout!I59*$K$12/Stocks!$E$7)</f>
        <v/>
      </c>
      <c r="K77" s="83" t="str">
        <f>IF(ISBLANK(Layout!J59), "", Layout!J59*$K$12/Stocks!$E$8)</f>
        <v/>
      </c>
      <c r="L77" s="83" t="str">
        <f>IF(ISBLANK(Layout!K59), "", Layout!K59*$K$12/Stocks!$E$9)</f>
        <v/>
      </c>
      <c r="M77" s="83" t="str">
        <f>IF(ISBLANK(Layout!L59), "", Layout!L59*$K$12/Stocks!$E$10)</f>
        <v/>
      </c>
      <c r="N77" s="83" t="str">
        <f>IF(ISBLANK(Layout!M59), "", Layout!M59*$K$12/Stocks!$E$11)</f>
        <v/>
      </c>
      <c r="O77" s="94" t="str">
        <f>IF(ISBLANK(Layout!N59), "", Layout!N59*$K$12/Stocks!$E$12)</f>
        <v/>
      </c>
      <c r="P77" s="62">
        <f t="shared" si="4"/>
        <v>0</v>
      </c>
    </row>
    <row r="78" spans="1:16" x14ac:dyDescent="0.2">
      <c r="A78" s="103">
        <v>58</v>
      </c>
      <c r="B78" s="104" t="str">
        <f>IF(ISBLANK(Layout!B60), "", Layout!B60)</f>
        <v/>
      </c>
      <c r="C78" s="105" t="str">
        <f>IF(ISBLANK(Layout!C60), "", Layout!C60)</f>
        <v/>
      </c>
      <c r="D78" s="93" t="str">
        <f>IF(Layout!D60 &gt;0, $K$12 - E78 - P78, "")</f>
        <v/>
      </c>
      <c r="E78" s="59">
        <f>IFERROR(Layout!D60*SUM($D$12:$D$17), "")</f>
        <v>0</v>
      </c>
      <c r="F78" s="83" t="str">
        <f>IF(ISBLANK(Layout!E60), "", Layout!E60*$K$12/Stocks!$E$3)</f>
        <v/>
      </c>
      <c r="G78" s="83" t="str">
        <f>IF(ISBLANK(Layout!F60), "", Layout!F60*$K$12/Stocks!$E$4)</f>
        <v/>
      </c>
      <c r="H78" s="83" t="str">
        <f>IF(ISBLANK(Layout!G60), "", Layout!G60*$K$12/Stocks!$E$5)</f>
        <v/>
      </c>
      <c r="I78" s="83" t="str">
        <f>IF(ISBLANK(Layout!H60), "", Layout!H60*$K$12/Stocks!$E$6)</f>
        <v/>
      </c>
      <c r="J78" s="83" t="str">
        <f>IF(ISBLANK(Layout!I60),"",Layout!I60*$K$12/Stocks!$E$7)</f>
        <v/>
      </c>
      <c r="K78" s="83" t="str">
        <f>IF(ISBLANK(Layout!J60), "", Layout!J60*$K$12/Stocks!$E$8)</f>
        <v/>
      </c>
      <c r="L78" s="83" t="str">
        <f>IF(ISBLANK(Layout!K60), "", Layout!K60*$K$12/Stocks!$E$9)</f>
        <v/>
      </c>
      <c r="M78" s="83" t="str">
        <f>IF(ISBLANK(Layout!L60), "", Layout!L60*$K$12/Stocks!$E$10)</f>
        <v/>
      </c>
      <c r="N78" s="83" t="str">
        <f>IF(ISBLANK(Layout!M60), "", Layout!M60*$K$12/Stocks!$E$11)</f>
        <v/>
      </c>
      <c r="O78" s="94" t="str">
        <f>IF(ISBLANK(Layout!N60), "", Layout!N60*$K$12/Stocks!$E$12)</f>
        <v/>
      </c>
      <c r="P78" s="62">
        <f t="shared" si="4"/>
        <v>0</v>
      </c>
    </row>
    <row r="79" spans="1:16" x14ac:dyDescent="0.2">
      <c r="A79" s="103">
        <v>59</v>
      </c>
      <c r="B79" s="104" t="str">
        <f>IF(ISBLANK(Layout!B61), "", Layout!B61)</f>
        <v/>
      </c>
      <c r="C79" s="105" t="str">
        <f>IF(ISBLANK(Layout!C61), "", Layout!C61)</f>
        <v/>
      </c>
      <c r="D79" s="93" t="str">
        <f>IF(Layout!D61 &gt;0, $K$12 - E79 - P79, "")</f>
        <v/>
      </c>
      <c r="E79" s="59">
        <f>IFERROR(Layout!D61*SUM($D$12:$D$17), "")</f>
        <v>0</v>
      </c>
      <c r="F79" s="83" t="str">
        <f>IF(ISBLANK(Layout!E61), "", Layout!E61*$K$12/Stocks!$E$3)</f>
        <v/>
      </c>
      <c r="G79" s="83" t="str">
        <f>IF(ISBLANK(Layout!F61), "", Layout!F61*$K$12/Stocks!$E$4)</f>
        <v/>
      </c>
      <c r="H79" s="83" t="str">
        <f>IF(ISBLANK(Layout!G61), "", Layout!G61*$K$12/Stocks!$E$5)</f>
        <v/>
      </c>
      <c r="I79" s="83" t="str">
        <f>IF(ISBLANK(Layout!H61), "", Layout!H61*$K$12/Stocks!$E$6)</f>
        <v/>
      </c>
      <c r="J79" s="83" t="str">
        <f>IF(ISBLANK(Layout!I61),"",Layout!I61*$K$12/Stocks!$E$7)</f>
        <v/>
      </c>
      <c r="K79" s="83" t="str">
        <f>IF(ISBLANK(Layout!J61), "", Layout!J61*$K$12/Stocks!$E$8)</f>
        <v/>
      </c>
      <c r="L79" s="83" t="str">
        <f>IF(ISBLANK(Layout!K61), "", Layout!K61*$K$12/Stocks!$E$9)</f>
        <v/>
      </c>
      <c r="M79" s="83" t="str">
        <f>IF(ISBLANK(Layout!L61), "", Layout!L61*$K$12/Stocks!$E$10)</f>
        <v/>
      </c>
      <c r="N79" s="83" t="str">
        <f>IF(ISBLANK(Layout!M61), "", Layout!M61*$K$12/Stocks!$E$11)</f>
        <v/>
      </c>
      <c r="O79" s="94" t="str">
        <f>IF(ISBLANK(Layout!N61), "", Layout!N61*$K$12/Stocks!$E$12)</f>
        <v/>
      </c>
      <c r="P79" s="62">
        <f t="shared" si="4"/>
        <v>0</v>
      </c>
    </row>
    <row r="80" spans="1:16" x14ac:dyDescent="0.2">
      <c r="A80" s="106">
        <v>60</v>
      </c>
      <c r="B80" s="107" t="str">
        <f>IF(ISBLANK(Layout!B62), "", Layout!B62)</f>
        <v/>
      </c>
      <c r="C80" s="108" t="str">
        <f>IF(ISBLANK(Layout!C62), "", Layout!C62)</f>
        <v/>
      </c>
      <c r="D80" s="95" t="str">
        <f>IF(Layout!D62 &gt;0, $K$12 - E80 - P80, "")</f>
        <v/>
      </c>
      <c r="E80" s="60">
        <f>IFERROR(Layout!D62*SUM($D$12:$D$17), "")</f>
        <v>0</v>
      </c>
      <c r="F80" s="88" t="str">
        <f>IF(ISBLANK(Layout!E62), "", Layout!E62*$K$12/Stocks!$E$3)</f>
        <v/>
      </c>
      <c r="G80" s="88" t="str">
        <f>IF(ISBLANK(Layout!F62), "", Layout!F62*$K$12/Stocks!$E$4)</f>
        <v/>
      </c>
      <c r="H80" s="88" t="str">
        <f>IF(ISBLANK(Layout!G62), "", Layout!G62*$K$12/Stocks!$E$5)</f>
        <v/>
      </c>
      <c r="I80" s="88" t="str">
        <f>IF(ISBLANK(Layout!H62), "", Layout!H62*$K$12/Stocks!$E$6)</f>
        <v/>
      </c>
      <c r="J80" s="88" t="str">
        <f>IF(ISBLANK(Layout!I62),"",Layout!I62*$K$12/Stocks!$E$7)</f>
        <v/>
      </c>
      <c r="K80" s="88" t="str">
        <f>IF(ISBLANK(Layout!J62), "", Layout!J62*$K$12/Stocks!$E$8)</f>
        <v/>
      </c>
      <c r="L80" s="88" t="str">
        <f>IF(ISBLANK(Layout!K62), "", Layout!K62*$K$12/Stocks!$E$9)</f>
        <v/>
      </c>
      <c r="M80" s="88" t="str">
        <f>IF(ISBLANK(Layout!L62), "", Layout!L62*$K$12/Stocks!$E$10)</f>
        <v/>
      </c>
      <c r="N80" s="88" t="str">
        <f>IF(ISBLANK(Layout!M62), "", Layout!M62*$K$12/Stocks!$E$11)</f>
        <v/>
      </c>
      <c r="O80" s="96" t="str">
        <f>IF(ISBLANK(Layout!N62), "", Layout!N62*$K$12/Stocks!$E$12)</f>
        <v/>
      </c>
      <c r="P80" s="63">
        <f t="shared" si="4"/>
        <v>0</v>
      </c>
    </row>
    <row r="81" spans="1:16" x14ac:dyDescent="0.2">
      <c r="A81" s="100">
        <v>61</v>
      </c>
      <c r="B81" s="101" t="str">
        <f>IF(ISBLANK(Layout!B63), "", Layout!B63)</f>
        <v/>
      </c>
      <c r="C81" s="102" t="str">
        <f>IF(ISBLANK(Layout!C63), "", Layout!C63)</f>
        <v/>
      </c>
      <c r="D81" s="91" t="str">
        <f>IF(Layout!D63 &gt;0, $K$12 - E81 - P81, "")</f>
        <v/>
      </c>
      <c r="E81" s="58">
        <f>IFERROR(Layout!D63*SUM($D$12:$D$17), "")</f>
        <v>0</v>
      </c>
      <c r="F81" s="87" t="str">
        <f>IF(ISBLANK(Layout!E63), "", Layout!E63*$K$12/Stocks!$E$3)</f>
        <v/>
      </c>
      <c r="G81" s="87" t="str">
        <f>IF(ISBLANK(Layout!F63), "", Layout!F63*$K$12/Stocks!$E$4)</f>
        <v/>
      </c>
      <c r="H81" s="87" t="str">
        <f>IF(ISBLANK(Layout!G63), "", Layout!G63*$K$12/Stocks!$E$5)</f>
        <v/>
      </c>
      <c r="I81" s="87" t="str">
        <f>IF(ISBLANK(Layout!H63), "", Layout!H63*$K$12/Stocks!$E$6)</f>
        <v/>
      </c>
      <c r="J81" s="87" t="str">
        <f>IF(ISBLANK(Layout!I63),"",Layout!I63*$K$12/Stocks!$E$7)</f>
        <v/>
      </c>
      <c r="K81" s="87" t="str">
        <f>IF(ISBLANK(Layout!J63), "", Layout!J63*$K$12/Stocks!$E$8)</f>
        <v/>
      </c>
      <c r="L81" s="87" t="str">
        <f>IF(ISBLANK(Layout!K63), "", Layout!K63*$K$12/Stocks!$E$9)</f>
        <v/>
      </c>
      <c r="M81" s="87" t="str">
        <f>IF(ISBLANK(Layout!L63), "", Layout!L63*$K$12/Stocks!$E$10)</f>
        <v/>
      </c>
      <c r="N81" s="87" t="str">
        <f>IF(ISBLANK(Layout!M63), "", Layout!M63*$K$12/Stocks!$E$11)</f>
        <v/>
      </c>
      <c r="O81" s="92" t="str">
        <f>IF(ISBLANK(Layout!N63), "", Layout!N63*$K$12/Stocks!$E$12)</f>
        <v/>
      </c>
      <c r="P81" s="61">
        <f t="shared" si="4"/>
        <v>0</v>
      </c>
    </row>
    <row r="82" spans="1:16" x14ac:dyDescent="0.2">
      <c r="A82" s="103">
        <v>62</v>
      </c>
      <c r="B82" s="104" t="str">
        <f>IF(ISBLANK(Layout!B64), "", Layout!B64)</f>
        <v/>
      </c>
      <c r="C82" s="105" t="str">
        <f>IF(ISBLANK(Layout!C64), "", Layout!C64)</f>
        <v/>
      </c>
      <c r="D82" s="93" t="str">
        <f>IF(Layout!D64 &gt;0, $K$12 - E82 - P82, "")</f>
        <v/>
      </c>
      <c r="E82" s="59">
        <f>IFERROR(Layout!D64*SUM($D$12:$D$17), "")</f>
        <v>0</v>
      </c>
      <c r="F82" s="83" t="str">
        <f>IF(ISBLANK(Layout!E64), "", Layout!E64*$K$12/Stocks!$E$3)</f>
        <v/>
      </c>
      <c r="G82" s="83" t="str">
        <f>IF(ISBLANK(Layout!F64), "", Layout!F64*$K$12/Stocks!$E$4)</f>
        <v/>
      </c>
      <c r="H82" s="83" t="str">
        <f>IF(ISBLANK(Layout!G64), "", Layout!G64*$K$12/Stocks!$E$5)</f>
        <v/>
      </c>
      <c r="I82" s="83" t="str">
        <f>IF(ISBLANK(Layout!H64), "", Layout!H64*$K$12/Stocks!$E$6)</f>
        <v/>
      </c>
      <c r="J82" s="83" t="str">
        <f>IF(ISBLANK(Layout!I64),"",Layout!I64*$K$12/Stocks!$E$7)</f>
        <v/>
      </c>
      <c r="K82" s="83" t="str">
        <f>IF(ISBLANK(Layout!J64), "", Layout!J64*$K$12/Stocks!$E$8)</f>
        <v/>
      </c>
      <c r="L82" s="83" t="str">
        <f>IF(ISBLANK(Layout!K64), "", Layout!K64*$K$12/Stocks!$E$9)</f>
        <v/>
      </c>
      <c r="M82" s="83" t="str">
        <f>IF(ISBLANK(Layout!L64), "", Layout!L64*$K$12/Stocks!$E$10)</f>
        <v/>
      </c>
      <c r="N82" s="83" t="str">
        <f>IF(ISBLANK(Layout!M64), "", Layout!M64*$K$12/Stocks!$E$11)</f>
        <v/>
      </c>
      <c r="O82" s="94" t="str">
        <f>IF(ISBLANK(Layout!N64), "", Layout!N64*$K$12/Stocks!$E$12)</f>
        <v/>
      </c>
      <c r="P82" s="62">
        <f t="shared" si="4"/>
        <v>0</v>
      </c>
    </row>
    <row r="83" spans="1:16" x14ac:dyDescent="0.2">
      <c r="A83" s="103">
        <v>63</v>
      </c>
      <c r="B83" s="104" t="str">
        <f>IF(ISBLANK(Layout!B65), "", Layout!B65)</f>
        <v/>
      </c>
      <c r="C83" s="105" t="str">
        <f>IF(ISBLANK(Layout!C65), "", Layout!C65)</f>
        <v/>
      </c>
      <c r="D83" s="93" t="str">
        <f>IF(Layout!D65 &gt;0, $K$12 - E83 - P83, "")</f>
        <v/>
      </c>
      <c r="E83" s="59">
        <f>IFERROR(Layout!D65*SUM($D$12:$D$17), "")</f>
        <v>0</v>
      </c>
      <c r="F83" s="83" t="str">
        <f>IF(ISBLANK(Layout!E65), "", Layout!E65*$K$12/Stocks!$E$3)</f>
        <v/>
      </c>
      <c r="G83" s="83" t="str">
        <f>IF(ISBLANK(Layout!F65), "", Layout!F65*$K$12/Stocks!$E$4)</f>
        <v/>
      </c>
      <c r="H83" s="83" t="str">
        <f>IF(ISBLANK(Layout!G65), "", Layout!G65*$K$12/Stocks!$E$5)</f>
        <v/>
      </c>
      <c r="I83" s="83" t="str">
        <f>IF(ISBLANK(Layout!H65), "", Layout!H65*$K$12/Stocks!$E$6)</f>
        <v/>
      </c>
      <c r="J83" s="83" t="str">
        <f>IF(ISBLANK(Layout!I65),"",Layout!I65*$K$12/Stocks!$E$7)</f>
        <v/>
      </c>
      <c r="K83" s="83" t="str">
        <f>IF(ISBLANK(Layout!J65), "", Layout!J65*$K$12/Stocks!$E$8)</f>
        <v/>
      </c>
      <c r="L83" s="83" t="str">
        <f>IF(ISBLANK(Layout!K65), "", Layout!K65*$K$12/Stocks!$E$9)</f>
        <v/>
      </c>
      <c r="M83" s="83" t="str">
        <f>IF(ISBLANK(Layout!L65), "", Layout!L65*$K$12/Stocks!$E$10)</f>
        <v/>
      </c>
      <c r="N83" s="83" t="str">
        <f>IF(ISBLANK(Layout!M65), "", Layout!M65*$K$12/Stocks!$E$11)</f>
        <v/>
      </c>
      <c r="O83" s="94" t="str">
        <f>IF(ISBLANK(Layout!N65), "", Layout!N65*$K$12/Stocks!$E$12)</f>
        <v/>
      </c>
      <c r="P83" s="62">
        <f t="shared" si="4"/>
        <v>0</v>
      </c>
    </row>
    <row r="84" spans="1:16" x14ac:dyDescent="0.2">
      <c r="A84" s="103">
        <v>64</v>
      </c>
      <c r="B84" s="104" t="str">
        <f>IF(ISBLANK(Layout!B66), "", Layout!B66)</f>
        <v/>
      </c>
      <c r="C84" s="105" t="str">
        <f>IF(ISBLANK(Layout!C66), "", Layout!C66)</f>
        <v/>
      </c>
      <c r="D84" s="93" t="str">
        <f>IF(Layout!D66 &gt;0, $K$12 - E84 - P84, "")</f>
        <v/>
      </c>
      <c r="E84" s="59">
        <f>IFERROR(Layout!D66*SUM($D$12:$D$17), "")</f>
        <v>0</v>
      </c>
      <c r="F84" s="83" t="str">
        <f>IF(ISBLANK(Layout!E66), "", Layout!E66*$K$12/Stocks!$E$3)</f>
        <v/>
      </c>
      <c r="G84" s="83" t="str">
        <f>IF(ISBLANK(Layout!F66), "", Layout!F66*$K$12/Stocks!$E$4)</f>
        <v/>
      </c>
      <c r="H84" s="83" t="str">
        <f>IF(ISBLANK(Layout!G66), "", Layout!G66*$K$12/Stocks!$E$5)</f>
        <v/>
      </c>
      <c r="I84" s="83" t="str">
        <f>IF(ISBLANK(Layout!H66), "", Layout!H66*$K$12/Stocks!$E$6)</f>
        <v/>
      </c>
      <c r="J84" s="83" t="str">
        <f>IF(ISBLANK(Layout!I66),"",Layout!I66*$K$12/Stocks!$E$7)</f>
        <v/>
      </c>
      <c r="K84" s="83" t="str">
        <f>IF(ISBLANK(Layout!J66), "", Layout!J66*$K$12/Stocks!$E$8)</f>
        <v/>
      </c>
      <c r="L84" s="83" t="str">
        <f>IF(ISBLANK(Layout!K66), "", Layout!K66*$K$12/Stocks!$E$9)</f>
        <v/>
      </c>
      <c r="M84" s="83" t="str">
        <f>IF(ISBLANK(Layout!L66), "", Layout!L66*$K$12/Stocks!$E$10)</f>
        <v/>
      </c>
      <c r="N84" s="83" t="str">
        <f>IF(ISBLANK(Layout!M66), "", Layout!M66*$K$12/Stocks!$E$11)</f>
        <v/>
      </c>
      <c r="O84" s="94" t="str">
        <f>IF(ISBLANK(Layout!N66), "", Layout!N66*$K$12/Stocks!$E$12)</f>
        <v/>
      </c>
      <c r="P84" s="62">
        <f t="shared" si="4"/>
        <v>0</v>
      </c>
    </row>
    <row r="85" spans="1:16" x14ac:dyDescent="0.2">
      <c r="A85" s="103">
        <v>65</v>
      </c>
      <c r="B85" s="104" t="str">
        <f>IF(ISBLANK(Layout!B67), "", Layout!B67)</f>
        <v/>
      </c>
      <c r="C85" s="105" t="str">
        <f>IF(ISBLANK(Layout!C67), "", Layout!C67)</f>
        <v/>
      </c>
      <c r="D85" s="93" t="str">
        <f>IF(Layout!D67 &gt;0, $K$12 - E85 - P85, "")</f>
        <v/>
      </c>
      <c r="E85" s="59">
        <f>IFERROR(Layout!D67*SUM($D$12:$D$17), "")</f>
        <v>0</v>
      </c>
      <c r="F85" s="83" t="str">
        <f>IF(ISBLANK(Layout!E67), "", Layout!E67*$K$12/Stocks!$E$3)</f>
        <v/>
      </c>
      <c r="G85" s="83" t="str">
        <f>IF(ISBLANK(Layout!F67), "", Layout!F67*$K$12/Stocks!$E$4)</f>
        <v/>
      </c>
      <c r="H85" s="83" t="str">
        <f>IF(ISBLANK(Layout!G67), "", Layout!G67*$K$12/Stocks!$E$5)</f>
        <v/>
      </c>
      <c r="I85" s="83" t="str">
        <f>IF(ISBLANK(Layout!H67), "", Layout!H67*$K$12/Stocks!$E$6)</f>
        <v/>
      </c>
      <c r="J85" s="83" t="str">
        <f>IF(ISBLANK(Layout!I67),"",Layout!I67*$K$12/Stocks!$E$7)</f>
        <v/>
      </c>
      <c r="K85" s="83" t="str">
        <f>IF(ISBLANK(Layout!J67), "", Layout!J67*$K$12/Stocks!$E$8)</f>
        <v/>
      </c>
      <c r="L85" s="83" t="str">
        <f>IF(ISBLANK(Layout!K67), "", Layout!K67*$K$12/Stocks!$E$9)</f>
        <v/>
      </c>
      <c r="M85" s="83" t="str">
        <f>IF(ISBLANK(Layout!L67), "", Layout!L67*$K$12/Stocks!$E$10)</f>
        <v/>
      </c>
      <c r="N85" s="83" t="str">
        <f>IF(ISBLANK(Layout!M67), "", Layout!M67*$K$12/Stocks!$E$11)</f>
        <v/>
      </c>
      <c r="O85" s="94" t="str">
        <f>IF(ISBLANK(Layout!N67), "", Layout!N67*$K$12/Stocks!$E$12)</f>
        <v/>
      </c>
      <c r="P85" s="62">
        <f t="shared" si="4"/>
        <v>0</v>
      </c>
    </row>
    <row r="86" spans="1:16" x14ac:dyDescent="0.2">
      <c r="A86" s="103">
        <v>66</v>
      </c>
      <c r="B86" s="104" t="str">
        <f>IF(ISBLANK(Layout!B68), "", Layout!B68)</f>
        <v/>
      </c>
      <c r="C86" s="105" t="str">
        <f>IF(ISBLANK(Layout!C68), "", Layout!C68)</f>
        <v/>
      </c>
      <c r="D86" s="93" t="str">
        <f>IF(Layout!D68 &gt;0, $K$12 - E86 - P86, "")</f>
        <v/>
      </c>
      <c r="E86" s="59">
        <f>IFERROR(Layout!D68*SUM($D$12:$D$17), "")</f>
        <v>0</v>
      </c>
      <c r="F86" s="83" t="str">
        <f>IF(ISBLANK(Layout!E68), "", Layout!E68*$K$12/Stocks!$E$3)</f>
        <v/>
      </c>
      <c r="G86" s="83" t="str">
        <f>IF(ISBLANK(Layout!F68), "", Layout!F68*$K$12/Stocks!$E$4)</f>
        <v/>
      </c>
      <c r="H86" s="83" t="str">
        <f>IF(ISBLANK(Layout!G68), "", Layout!G68*$K$12/Stocks!$E$5)</f>
        <v/>
      </c>
      <c r="I86" s="83" t="str">
        <f>IF(ISBLANK(Layout!H68), "", Layout!H68*$K$12/Stocks!$E$6)</f>
        <v/>
      </c>
      <c r="J86" s="83" t="str">
        <f>IF(ISBLANK(Layout!I68),"",Layout!I68*$K$12/Stocks!$E$7)</f>
        <v/>
      </c>
      <c r="K86" s="83" t="str">
        <f>IF(ISBLANK(Layout!J68), "", Layout!J68*$K$12/Stocks!$E$8)</f>
        <v/>
      </c>
      <c r="L86" s="83" t="str">
        <f>IF(ISBLANK(Layout!K68), "", Layout!K68*$K$12/Stocks!$E$9)</f>
        <v/>
      </c>
      <c r="M86" s="83" t="str">
        <f>IF(ISBLANK(Layout!L68), "", Layout!L68*$K$12/Stocks!$E$10)</f>
        <v/>
      </c>
      <c r="N86" s="83" t="str">
        <f>IF(ISBLANK(Layout!M68), "", Layout!M68*$K$12/Stocks!$E$11)</f>
        <v/>
      </c>
      <c r="O86" s="94" t="str">
        <f>IF(ISBLANK(Layout!N68), "", Layout!N68*$K$12/Stocks!$E$12)</f>
        <v/>
      </c>
      <c r="P86" s="62">
        <f t="shared" si="4"/>
        <v>0</v>
      </c>
    </row>
    <row r="87" spans="1:16" x14ac:dyDescent="0.2">
      <c r="A87" s="103">
        <v>67</v>
      </c>
      <c r="B87" s="104" t="str">
        <f>IF(ISBLANK(Layout!B69), "", Layout!B69)</f>
        <v/>
      </c>
      <c r="C87" s="105" t="str">
        <f>IF(ISBLANK(Layout!C69), "", Layout!C69)</f>
        <v/>
      </c>
      <c r="D87" s="93" t="str">
        <f>IF(Layout!D69 &gt;0, $K$12 - E87 - P87, "")</f>
        <v/>
      </c>
      <c r="E87" s="59">
        <f>IFERROR(Layout!D69*SUM($D$12:$D$17), "")</f>
        <v>0</v>
      </c>
      <c r="F87" s="83" t="str">
        <f>IF(ISBLANK(Layout!E69), "", Layout!E69*$K$12/Stocks!$E$3)</f>
        <v/>
      </c>
      <c r="G87" s="83" t="str">
        <f>IF(ISBLANK(Layout!F69), "", Layout!F69*$K$12/Stocks!$E$4)</f>
        <v/>
      </c>
      <c r="H87" s="83" t="str">
        <f>IF(ISBLANK(Layout!G69), "", Layout!G69*$K$12/Stocks!$E$5)</f>
        <v/>
      </c>
      <c r="I87" s="83" t="str">
        <f>IF(ISBLANK(Layout!H69), "", Layout!H69*$K$12/Stocks!$E$6)</f>
        <v/>
      </c>
      <c r="J87" s="83" t="str">
        <f>IF(ISBLANK(Layout!I69),"",Layout!I69*$K$12/Stocks!$E$7)</f>
        <v/>
      </c>
      <c r="K87" s="83" t="str">
        <f>IF(ISBLANK(Layout!J69), "", Layout!J69*$K$12/Stocks!$E$8)</f>
        <v/>
      </c>
      <c r="L87" s="83" t="str">
        <f>IF(ISBLANK(Layout!K69), "", Layout!K69*$K$12/Stocks!$E$9)</f>
        <v/>
      </c>
      <c r="M87" s="83" t="str">
        <f>IF(ISBLANK(Layout!L69), "", Layout!L69*$K$12/Stocks!$E$10)</f>
        <v/>
      </c>
      <c r="N87" s="83" t="str">
        <f>IF(ISBLANK(Layout!M69), "", Layout!M69*$K$12/Stocks!$E$11)</f>
        <v/>
      </c>
      <c r="O87" s="94" t="str">
        <f>IF(ISBLANK(Layout!N69), "", Layout!N69*$K$12/Stocks!$E$12)</f>
        <v/>
      </c>
      <c r="P87" s="62">
        <f t="shared" si="4"/>
        <v>0</v>
      </c>
    </row>
    <row r="88" spans="1:16" x14ac:dyDescent="0.2">
      <c r="A88" s="103">
        <v>68</v>
      </c>
      <c r="B88" s="104" t="str">
        <f>IF(ISBLANK(Layout!B70), "", Layout!B70)</f>
        <v/>
      </c>
      <c r="C88" s="105" t="str">
        <f>IF(ISBLANK(Layout!C70), "", Layout!C70)</f>
        <v/>
      </c>
      <c r="D88" s="93" t="str">
        <f>IF(Layout!D70 &gt;0, $K$12 - E88 - P88, "")</f>
        <v/>
      </c>
      <c r="E88" s="59">
        <f>IFERROR(Layout!D70*SUM($D$12:$D$17), "")</f>
        <v>0</v>
      </c>
      <c r="F88" s="83" t="str">
        <f>IF(ISBLANK(Layout!E70), "", Layout!E70*$K$12/Stocks!$E$3)</f>
        <v/>
      </c>
      <c r="G88" s="83" t="str">
        <f>IF(ISBLANK(Layout!F70), "", Layout!F70*$K$12/Stocks!$E$4)</f>
        <v/>
      </c>
      <c r="H88" s="83" t="str">
        <f>IF(ISBLANK(Layout!G70), "", Layout!G70*$K$12/Stocks!$E$5)</f>
        <v/>
      </c>
      <c r="I88" s="83" t="str">
        <f>IF(ISBLANK(Layout!H70), "", Layout!H70*$K$12/Stocks!$E$6)</f>
        <v/>
      </c>
      <c r="J88" s="83" t="str">
        <f>IF(ISBLANK(Layout!I70),"",Layout!I70*$K$12/Stocks!$E$7)</f>
        <v/>
      </c>
      <c r="K88" s="83" t="str">
        <f>IF(ISBLANK(Layout!J70), "", Layout!J70*$K$12/Stocks!$E$8)</f>
        <v/>
      </c>
      <c r="L88" s="83" t="str">
        <f>IF(ISBLANK(Layout!K70), "", Layout!K70*$K$12/Stocks!$E$9)</f>
        <v/>
      </c>
      <c r="M88" s="83" t="str">
        <f>IF(ISBLANK(Layout!L70), "", Layout!L70*$K$12/Stocks!$E$10)</f>
        <v/>
      </c>
      <c r="N88" s="83" t="str">
        <f>IF(ISBLANK(Layout!M70), "", Layout!M70*$K$12/Stocks!$E$11)</f>
        <v/>
      </c>
      <c r="O88" s="94" t="str">
        <f>IF(ISBLANK(Layout!N70), "", Layout!N70*$K$12/Stocks!$E$12)</f>
        <v/>
      </c>
      <c r="P88" s="62">
        <f t="shared" si="4"/>
        <v>0</v>
      </c>
    </row>
    <row r="89" spans="1:16" x14ac:dyDescent="0.2">
      <c r="A89" s="103">
        <v>69</v>
      </c>
      <c r="B89" s="104" t="str">
        <f>IF(ISBLANK(Layout!B71), "", Layout!B71)</f>
        <v/>
      </c>
      <c r="C89" s="105" t="str">
        <f>IF(ISBLANK(Layout!C71), "", Layout!C71)</f>
        <v/>
      </c>
      <c r="D89" s="93" t="str">
        <f>IF(Layout!D71 &gt;0, $K$12 - E89 - P89, "")</f>
        <v/>
      </c>
      <c r="E89" s="59">
        <f>IFERROR(Layout!D71*SUM($D$12:$D$17), "")</f>
        <v>0</v>
      </c>
      <c r="F89" s="83" t="str">
        <f>IF(ISBLANK(Layout!E71), "", Layout!E71*$K$12/Stocks!$E$3)</f>
        <v/>
      </c>
      <c r="G89" s="83" t="str">
        <f>IF(ISBLANK(Layout!F71), "", Layout!F71*$K$12/Stocks!$E$4)</f>
        <v/>
      </c>
      <c r="H89" s="83" t="str">
        <f>IF(ISBLANK(Layout!G71), "", Layout!G71*$K$12/Stocks!$E$5)</f>
        <v/>
      </c>
      <c r="I89" s="83" t="str">
        <f>IF(ISBLANK(Layout!H71), "", Layout!H71*$K$12/Stocks!$E$6)</f>
        <v/>
      </c>
      <c r="J89" s="83" t="str">
        <f>IF(ISBLANK(Layout!I71),"",Layout!I71*$K$12/Stocks!$E$7)</f>
        <v/>
      </c>
      <c r="K89" s="83" t="str">
        <f>IF(ISBLANK(Layout!J71), "", Layout!J71*$K$12/Stocks!$E$8)</f>
        <v/>
      </c>
      <c r="L89" s="83" t="str">
        <f>IF(ISBLANK(Layout!K71), "", Layout!K71*$K$12/Stocks!$E$9)</f>
        <v/>
      </c>
      <c r="M89" s="83" t="str">
        <f>IF(ISBLANK(Layout!L71), "", Layout!L71*$K$12/Stocks!$E$10)</f>
        <v/>
      </c>
      <c r="N89" s="83" t="str">
        <f>IF(ISBLANK(Layout!M71), "", Layout!M71*$K$12/Stocks!$E$11)</f>
        <v/>
      </c>
      <c r="O89" s="94" t="str">
        <f>IF(ISBLANK(Layout!N71), "", Layout!N71*$K$12/Stocks!$E$12)</f>
        <v/>
      </c>
      <c r="P89" s="62">
        <f t="shared" si="4"/>
        <v>0</v>
      </c>
    </row>
    <row r="90" spans="1:16" x14ac:dyDescent="0.2">
      <c r="A90" s="103">
        <v>70</v>
      </c>
      <c r="B90" s="104" t="str">
        <f>IF(ISBLANK(Layout!B72), "", Layout!B72)</f>
        <v/>
      </c>
      <c r="C90" s="105" t="str">
        <f>IF(ISBLANK(Layout!C72), "", Layout!C72)</f>
        <v/>
      </c>
      <c r="D90" s="93" t="str">
        <f>IF(Layout!D72 &gt;0, $K$12 - E90 - P90, "")</f>
        <v/>
      </c>
      <c r="E90" s="59">
        <f>IFERROR(Layout!D72*SUM($D$12:$D$17), "")</f>
        <v>0</v>
      </c>
      <c r="F90" s="83" t="str">
        <f>IF(ISBLANK(Layout!E72), "", Layout!E72*$K$12/Stocks!$E$3)</f>
        <v/>
      </c>
      <c r="G90" s="83" t="str">
        <f>IF(ISBLANK(Layout!F72), "", Layout!F72*$K$12/Stocks!$E$4)</f>
        <v/>
      </c>
      <c r="H90" s="83" t="str">
        <f>IF(ISBLANK(Layout!G72), "", Layout!G72*$K$12/Stocks!$E$5)</f>
        <v/>
      </c>
      <c r="I90" s="83" t="str">
        <f>IF(ISBLANK(Layout!H72), "", Layout!H72*$K$12/Stocks!$E$6)</f>
        <v/>
      </c>
      <c r="J90" s="83" t="str">
        <f>IF(ISBLANK(Layout!I72),"",Layout!I72*$K$12/Stocks!$E$7)</f>
        <v/>
      </c>
      <c r="K90" s="83" t="str">
        <f>IF(ISBLANK(Layout!J72), "", Layout!J72*$K$12/Stocks!$E$8)</f>
        <v/>
      </c>
      <c r="L90" s="83" t="str">
        <f>IF(ISBLANK(Layout!K72), "", Layout!K72*$K$12/Stocks!$E$9)</f>
        <v/>
      </c>
      <c r="M90" s="83" t="str">
        <f>IF(ISBLANK(Layout!L72), "", Layout!L72*$K$12/Stocks!$E$10)</f>
        <v/>
      </c>
      <c r="N90" s="83" t="str">
        <f>IF(ISBLANK(Layout!M72), "", Layout!M72*$K$12/Stocks!$E$11)</f>
        <v/>
      </c>
      <c r="O90" s="94" t="str">
        <f>IF(ISBLANK(Layout!N72), "", Layout!N72*$K$12/Stocks!$E$12)</f>
        <v/>
      </c>
      <c r="P90" s="62">
        <f>SUM(F90:O90)</f>
        <v>0</v>
      </c>
    </row>
    <row r="91" spans="1:16" x14ac:dyDescent="0.2">
      <c r="A91" s="103">
        <v>71</v>
      </c>
      <c r="B91" s="104" t="str">
        <f>IF(ISBLANK(Layout!B73), "", Layout!B73)</f>
        <v/>
      </c>
      <c r="C91" s="105" t="str">
        <f>IF(ISBLANK(Layout!C73), "", Layout!C73)</f>
        <v/>
      </c>
      <c r="D91" s="93" t="str">
        <f>IF(Layout!D73 &gt;0, $K$12 - E91 - P91, "")</f>
        <v/>
      </c>
      <c r="E91" s="59">
        <f>IFERROR(Layout!D73*SUM($D$12:$D$17), "")</f>
        <v>0</v>
      </c>
      <c r="F91" s="83" t="str">
        <f>IF(ISBLANK(Layout!E73), "", Layout!E73*$K$12/Stocks!$E$3)</f>
        <v/>
      </c>
      <c r="G91" s="83" t="str">
        <f>IF(ISBLANK(Layout!F73), "", Layout!F73*$K$12/Stocks!$E$4)</f>
        <v/>
      </c>
      <c r="H91" s="83" t="str">
        <f>IF(ISBLANK(Layout!G73), "", Layout!G73*$K$12/Stocks!$E$5)</f>
        <v/>
      </c>
      <c r="I91" s="83" t="str">
        <f>IF(ISBLANK(Layout!H73), "", Layout!H73*$K$12/Stocks!$E$6)</f>
        <v/>
      </c>
      <c r="J91" s="83" t="str">
        <f>IF(ISBLANK(Layout!I73),"",Layout!I73*$K$12/Stocks!$E$7)</f>
        <v/>
      </c>
      <c r="K91" s="83" t="str">
        <f>IF(ISBLANK(Layout!J73), "", Layout!J73*$K$12/Stocks!$E$8)</f>
        <v/>
      </c>
      <c r="L91" s="83" t="str">
        <f>IF(ISBLANK(Layout!K73), "", Layout!K73*$K$12/Stocks!$E$9)</f>
        <v/>
      </c>
      <c r="M91" s="83" t="str">
        <f>IF(ISBLANK(Layout!L73), "", Layout!L73*$K$12/Stocks!$E$10)</f>
        <v/>
      </c>
      <c r="N91" s="83" t="str">
        <f>IF(ISBLANK(Layout!M73), "", Layout!M73*$K$12/Stocks!$E$11)</f>
        <v/>
      </c>
      <c r="O91" s="94" t="str">
        <f>IF(ISBLANK(Layout!N73), "", Layout!N73*$K$12/Stocks!$E$12)</f>
        <v/>
      </c>
      <c r="P91" s="62">
        <f t="shared" ref="P91:P95" si="5">SUM(F91:O91)</f>
        <v>0</v>
      </c>
    </row>
    <row r="92" spans="1:16" x14ac:dyDescent="0.2">
      <c r="A92" s="106">
        <v>72</v>
      </c>
      <c r="B92" s="107" t="str">
        <f>IF(ISBLANK(Layout!B74), "", Layout!B74)</f>
        <v/>
      </c>
      <c r="C92" s="108" t="str">
        <f>IF(ISBLANK(Layout!C74), "", Layout!C74)</f>
        <v/>
      </c>
      <c r="D92" s="95" t="str">
        <f>IF(Layout!D74 &gt;0, $K$12 - E92 - P92, "")</f>
        <v/>
      </c>
      <c r="E92" s="60">
        <f>IFERROR(Layout!D74*SUM($D$12:$D$17), "")</f>
        <v>0</v>
      </c>
      <c r="F92" s="88" t="str">
        <f>IF(ISBLANK(Layout!E74), "", Layout!E74*$K$12/Stocks!$E$3)</f>
        <v/>
      </c>
      <c r="G92" s="88" t="str">
        <f>IF(ISBLANK(Layout!F74), "", Layout!F74*$K$12/Stocks!$E$4)</f>
        <v/>
      </c>
      <c r="H92" s="88" t="str">
        <f>IF(ISBLANK(Layout!G74), "", Layout!G74*$K$12/Stocks!$E$5)</f>
        <v/>
      </c>
      <c r="I92" s="88" t="str">
        <f>IF(ISBLANK(Layout!H74), "", Layout!H74*$K$12/Stocks!$E$6)</f>
        <v/>
      </c>
      <c r="J92" s="88" t="str">
        <f>IF(ISBLANK(Layout!I74),"",Layout!I74*$K$12/Stocks!$E$7)</f>
        <v/>
      </c>
      <c r="K92" s="88" t="str">
        <f>IF(ISBLANK(Layout!J74), "", Layout!J74*$K$12/Stocks!$E$8)</f>
        <v/>
      </c>
      <c r="L92" s="88" t="str">
        <f>IF(ISBLANK(Layout!K74), "", Layout!K74*$K$12/Stocks!$E$9)</f>
        <v/>
      </c>
      <c r="M92" s="88" t="str">
        <f>IF(ISBLANK(Layout!L74), "", Layout!L74*$K$12/Stocks!$E$10)</f>
        <v/>
      </c>
      <c r="N92" s="88" t="str">
        <f>IF(ISBLANK(Layout!M74), "", Layout!M74*$K$12/Stocks!$E$11)</f>
        <v/>
      </c>
      <c r="O92" s="96" t="str">
        <f>IF(ISBLANK(Layout!N74), "", Layout!N74*$K$12/Stocks!$E$12)</f>
        <v/>
      </c>
      <c r="P92" s="63">
        <f t="shared" si="5"/>
        <v>0</v>
      </c>
    </row>
    <row r="93" spans="1:16" x14ac:dyDescent="0.2">
      <c r="A93" s="100">
        <v>73</v>
      </c>
      <c r="B93" s="101" t="str">
        <f>IF(ISBLANK(Layout!B75), "", Layout!B75)</f>
        <v/>
      </c>
      <c r="C93" s="102" t="str">
        <f>IF(ISBLANK(Layout!C75), "", Layout!C75)</f>
        <v/>
      </c>
      <c r="D93" s="91" t="str">
        <f>IF(Layout!D75 &gt;0, $K$12 - E93 - P93, "")</f>
        <v/>
      </c>
      <c r="E93" s="58">
        <f>IFERROR(Layout!D75*SUM($D$12:$D$17), "")</f>
        <v>0</v>
      </c>
      <c r="F93" s="87" t="str">
        <f>IF(ISBLANK(Layout!E75), "", Layout!E75*$K$12/Stocks!$E$3)</f>
        <v/>
      </c>
      <c r="G93" s="87" t="str">
        <f>IF(ISBLANK(Layout!F75), "", Layout!F75*$K$12/Stocks!$E$4)</f>
        <v/>
      </c>
      <c r="H93" s="87" t="str">
        <f>IF(ISBLANK(Layout!G75), "", Layout!G75*$K$12/Stocks!$E$5)</f>
        <v/>
      </c>
      <c r="I93" s="87" t="str">
        <f>IF(ISBLANK(Layout!H75), "", Layout!H75*$K$12/Stocks!$E$6)</f>
        <v/>
      </c>
      <c r="J93" s="87" t="str">
        <f>IF(ISBLANK(Layout!I75),"",Layout!I75*$K$12/Stocks!$E$7)</f>
        <v/>
      </c>
      <c r="K93" s="87" t="str">
        <f>IF(ISBLANK(Layout!J75), "", Layout!J75*$K$12/Stocks!$E$8)</f>
        <v/>
      </c>
      <c r="L93" s="87" t="str">
        <f>IF(ISBLANK(Layout!K75), "", Layout!K75*$K$12/Stocks!$E$9)</f>
        <v/>
      </c>
      <c r="M93" s="87" t="str">
        <f>IF(ISBLANK(Layout!L75), "", Layout!L75*$K$12/Stocks!$E$10)</f>
        <v/>
      </c>
      <c r="N93" s="87" t="str">
        <f>IF(ISBLANK(Layout!M75), "", Layout!M75*$K$12/Stocks!$E$11)</f>
        <v/>
      </c>
      <c r="O93" s="92" t="str">
        <f>IF(ISBLANK(Layout!N75), "", Layout!N75*$K$12/Stocks!$E$12)</f>
        <v/>
      </c>
      <c r="P93" s="61">
        <f t="shared" si="5"/>
        <v>0</v>
      </c>
    </row>
    <row r="94" spans="1:16" x14ac:dyDescent="0.2">
      <c r="A94" s="103">
        <v>74</v>
      </c>
      <c r="B94" s="104" t="str">
        <f>IF(ISBLANK(Layout!B76), "", Layout!B76)</f>
        <v/>
      </c>
      <c r="C94" s="105" t="str">
        <f>IF(ISBLANK(Layout!C76), "", Layout!C76)</f>
        <v/>
      </c>
      <c r="D94" s="93" t="str">
        <f>IF(Layout!D76 &gt;0, $K$12 - E94 - P94, "")</f>
        <v/>
      </c>
      <c r="E94" s="59">
        <f>IFERROR(Layout!D76*SUM($D$12:$D$17), "")</f>
        <v>0</v>
      </c>
      <c r="F94" s="83" t="str">
        <f>IF(ISBLANK(Layout!E76), "", Layout!E76*$K$12/Stocks!$E$3)</f>
        <v/>
      </c>
      <c r="G94" s="83" t="str">
        <f>IF(ISBLANK(Layout!F76), "", Layout!F76*$K$12/Stocks!$E$4)</f>
        <v/>
      </c>
      <c r="H94" s="83" t="str">
        <f>IF(ISBLANK(Layout!G76), "", Layout!G76*$K$12/Stocks!$E$5)</f>
        <v/>
      </c>
      <c r="I94" s="83" t="str">
        <f>IF(ISBLANK(Layout!H76), "", Layout!H76*$K$12/Stocks!$E$6)</f>
        <v/>
      </c>
      <c r="J94" s="83" t="str">
        <f>IF(ISBLANK(Layout!I76),"",Layout!I76*$K$12/Stocks!$E$7)</f>
        <v/>
      </c>
      <c r="K94" s="83" t="str">
        <f>IF(ISBLANK(Layout!J76), "", Layout!J76*$K$12/Stocks!$E$8)</f>
        <v/>
      </c>
      <c r="L94" s="83" t="str">
        <f>IF(ISBLANK(Layout!K76), "", Layout!K76*$K$12/Stocks!$E$9)</f>
        <v/>
      </c>
      <c r="M94" s="83" t="str">
        <f>IF(ISBLANK(Layout!L76), "", Layout!L76*$K$12/Stocks!$E$10)</f>
        <v/>
      </c>
      <c r="N94" s="83" t="str">
        <f>IF(ISBLANK(Layout!M76), "", Layout!M76*$K$12/Stocks!$E$11)</f>
        <v/>
      </c>
      <c r="O94" s="94" t="str">
        <f>IF(ISBLANK(Layout!N76), "", Layout!N76*$K$12/Stocks!$E$12)</f>
        <v/>
      </c>
      <c r="P94" s="62">
        <f t="shared" si="5"/>
        <v>0</v>
      </c>
    </row>
    <row r="95" spans="1:16" x14ac:dyDescent="0.2">
      <c r="A95" s="103">
        <v>75</v>
      </c>
      <c r="B95" s="104" t="str">
        <f>IF(ISBLANK(Layout!B77), "", Layout!B77)</f>
        <v/>
      </c>
      <c r="C95" s="105" t="str">
        <f>IF(ISBLANK(Layout!C77), "", Layout!C77)</f>
        <v/>
      </c>
      <c r="D95" s="93" t="str">
        <f>IF(Layout!D77 &gt;0, $K$12 - E95 - P95, "")</f>
        <v/>
      </c>
      <c r="E95" s="59">
        <f>IFERROR(Layout!D77*SUM($D$12:$D$17), "")</f>
        <v>0</v>
      </c>
      <c r="F95" s="83" t="str">
        <f>IF(ISBLANK(Layout!E77), "", Layout!E77*$K$12/Stocks!$E$3)</f>
        <v/>
      </c>
      <c r="G95" s="83" t="str">
        <f>IF(ISBLANK(Layout!F77), "", Layout!F77*$K$12/Stocks!$E$4)</f>
        <v/>
      </c>
      <c r="H95" s="83" t="str">
        <f>IF(ISBLANK(Layout!G77), "", Layout!G77*$K$12/Stocks!$E$5)</f>
        <v/>
      </c>
      <c r="I95" s="83" t="str">
        <f>IF(ISBLANK(Layout!H77), "", Layout!H77*$K$12/Stocks!$E$6)</f>
        <v/>
      </c>
      <c r="J95" s="83" t="str">
        <f>IF(ISBLANK(Layout!I77),"",Layout!I77*$K$12/Stocks!$E$7)</f>
        <v/>
      </c>
      <c r="K95" s="83" t="str">
        <f>IF(ISBLANK(Layout!J77), "", Layout!J77*$K$12/Stocks!$E$8)</f>
        <v/>
      </c>
      <c r="L95" s="83" t="str">
        <f>IF(ISBLANK(Layout!K77), "", Layout!K77*$K$12/Stocks!$E$9)</f>
        <v/>
      </c>
      <c r="M95" s="83" t="str">
        <f>IF(ISBLANK(Layout!L77), "", Layout!L77*$K$12/Stocks!$E$10)</f>
        <v/>
      </c>
      <c r="N95" s="83" t="str">
        <f>IF(ISBLANK(Layout!M77), "", Layout!M77*$K$12/Stocks!$E$11)</f>
        <v/>
      </c>
      <c r="O95" s="94" t="str">
        <f>IF(ISBLANK(Layout!N77), "", Layout!N77*$K$12/Stocks!$E$12)</f>
        <v/>
      </c>
      <c r="P95" s="62">
        <f t="shared" si="5"/>
        <v>0</v>
      </c>
    </row>
    <row r="96" spans="1:16" x14ac:dyDescent="0.2">
      <c r="A96" s="103">
        <v>76</v>
      </c>
      <c r="B96" s="104" t="str">
        <f>IF(ISBLANK(Layout!B78), "", Layout!B78)</f>
        <v/>
      </c>
      <c r="C96" s="105" t="str">
        <f>IF(ISBLANK(Layout!C78), "", Layout!C78)</f>
        <v/>
      </c>
      <c r="D96" s="93" t="str">
        <f>IF(Layout!D78 &gt;0, $K$12 - E96 - P96, "")</f>
        <v/>
      </c>
      <c r="E96" s="59">
        <f>IFERROR(Layout!D78*SUM($D$12:$D$17), "")</f>
        <v>0</v>
      </c>
      <c r="F96" s="83" t="str">
        <f>IF(ISBLANK(Layout!E78), "", Layout!E78*$K$12/Stocks!$E$3)</f>
        <v/>
      </c>
      <c r="G96" s="83" t="str">
        <f>IF(ISBLANK(Layout!F78), "", Layout!F78*$K$12/Stocks!$E$4)</f>
        <v/>
      </c>
      <c r="H96" s="83" t="str">
        <f>IF(ISBLANK(Layout!G78), "", Layout!G78*$K$12/Stocks!$E$5)</f>
        <v/>
      </c>
      <c r="I96" s="83" t="str">
        <f>IF(ISBLANK(Layout!H78), "", Layout!H78*$K$12/Stocks!$E$6)</f>
        <v/>
      </c>
      <c r="J96" s="83" t="str">
        <f>IF(ISBLANK(Layout!I78),"",Layout!I78*$K$12/Stocks!$E$7)</f>
        <v/>
      </c>
      <c r="K96" s="83" t="str">
        <f>IF(ISBLANK(Layout!J78), "", Layout!J78*$K$12/Stocks!$E$8)</f>
        <v/>
      </c>
      <c r="L96" s="83" t="str">
        <f>IF(ISBLANK(Layout!K78), "", Layout!K78*$K$12/Stocks!$E$9)</f>
        <v/>
      </c>
      <c r="M96" s="83" t="str">
        <f>IF(ISBLANK(Layout!L78), "", Layout!L78*$K$12/Stocks!$E$10)</f>
        <v/>
      </c>
      <c r="N96" s="83" t="str">
        <f>IF(ISBLANK(Layout!M78), "", Layout!M78*$K$12/Stocks!$E$11)</f>
        <v/>
      </c>
      <c r="O96" s="94" t="str">
        <f>IF(ISBLANK(Layout!N78), "", Layout!N78*$K$12/Stocks!$E$12)</f>
        <v/>
      </c>
      <c r="P96" s="62">
        <f>SUM(F96:O96)</f>
        <v>0</v>
      </c>
    </row>
    <row r="97" spans="1:16" x14ac:dyDescent="0.2">
      <c r="A97" s="103">
        <v>77</v>
      </c>
      <c r="B97" s="104" t="str">
        <f>IF(ISBLANK(Layout!B79), "", Layout!B79)</f>
        <v/>
      </c>
      <c r="C97" s="105" t="str">
        <f>IF(ISBLANK(Layout!C79), "", Layout!C79)</f>
        <v/>
      </c>
      <c r="D97" s="93" t="str">
        <f>IF(Layout!D79 &gt;0, $K$12 - E97 - P97, "")</f>
        <v/>
      </c>
      <c r="E97" s="59">
        <f>IFERROR(Layout!D79*SUM($D$12:$D$17), "")</f>
        <v>0</v>
      </c>
      <c r="F97" s="83" t="str">
        <f>IF(ISBLANK(Layout!E79), "", Layout!E79*$K$12/Stocks!$E$3)</f>
        <v/>
      </c>
      <c r="G97" s="83" t="str">
        <f>IF(ISBLANK(Layout!F79), "", Layout!F79*$K$12/Stocks!$E$4)</f>
        <v/>
      </c>
      <c r="H97" s="83" t="str">
        <f>IF(ISBLANK(Layout!G79), "", Layout!G79*$K$12/Stocks!$E$5)</f>
        <v/>
      </c>
      <c r="I97" s="83" t="str">
        <f>IF(ISBLANK(Layout!H79), "", Layout!H79*$K$12/Stocks!$E$6)</f>
        <v/>
      </c>
      <c r="J97" s="83" t="str">
        <f>IF(ISBLANK(Layout!I79),"",Layout!I79*$K$12/Stocks!$E$7)</f>
        <v/>
      </c>
      <c r="K97" s="83" t="str">
        <f>IF(ISBLANK(Layout!J79), "", Layout!J79*$K$12/Stocks!$E$8)</f>
        <v/>
      </c>
      <c r="L97" s="83" t="str">
        <f>IF(ISBLANK(Layout!K79), "", Layout!K79*$K$12/Stocks!$E$9)</f>
        <v/>
      </c>
      <c r="M97" s="83" t="str">
        <f>IF(ISBLANK(Layout!L79), "", Layout!L79*$K$12/Stocks!$E$10)</f>
        <v/>
      </c>
      <c r="N97" s="83" t="str">
        <f>IF(ISBLANK(Layout!M79), "", Layout!M79*$K$12/Stocks!$E$11)</f>
        <v/>
      </c>
      <c r="O97" s="94" t="str">
        <f>IF(ISBLANK(Layout!N79), "", Layout!N79*$K$12/Stocks!$E$12)</f>
        <v/>
      </c>
      <c r="P97" s="62">
        <f t="shared" ref="P97:P102" si="6">SUM(F97:O97)</f>
        <v>0</v>
      </c>
    </row>
    <row r="98" spans="1:16" x14ac:dyDescent="0.2">
      <c r="A98" s="103">
        <v>78</v>
      </c>
      <c r="B98" s="104" t="str">
        <f>IF(ISBLANK(Layout!B80), "", Layout!B80)</f>
        <v/>
      </c>
      <c r="C98" s="105" t="str">
        <f>IF(ISBLANK(Layout!C80), "", Layout!C80)</f>
        <v/>
      </c>
      <c r="D98" s="93" t="str">
        <f>IF(Layout!D80 &gt;0, $K$12 - E98 - P98, "")</f>
        <v/>
      </c>
      <c r="E98" s="59">
        <f>IFERROR(Layout!D80*SUM($D$12:$D$17), "")</f>
        <v>0</v>
      </c>
      <c r="F98" s="83" t="str">
        <f>IF(ISBLANK(Layout!E80), "", Layout!E80*$K$12/Stocks!$E$3)</f>
        <v/>
      </c>
      <c r="G98" s="83" t="str">
        <f>IF(ISBLANK(Layout!F80), "", Layout!F80*$K$12/Stocks!$E$4)</f>
        <v/>
      </c>
      <c r="H98" s="83" t="str">
        <f>IF(ISBLANK(Layout!G80), "", Layout!G80*$K$12/Stocks!$E$5)</f>
        <v/>
      </c>
      <c r="I98" s="83" t="str">
        <f>IF(ISBLANK(Layout!H80), "", Layout!H80*$K$12/Stocks!$E$6)</f>
        <v/>
      </c>
      <c r="J98" s="83" t="str">
        <f>IF(ISBLANK(Layout!I80),"",Layout!I80*$K$12/Stocks!$E$7)</f>
        <v/>
      </c>
      <c r="K98" s="83" t="str">
        <f>IF(ISBLANK(Layout!J80), "", Layout!J80*$K$12/Stocks!$E$8)</f>
        <v/>
      </c>
      <c r="L98" s="83" t="str">
        <f>IF(ISBLANK(Layout!K80), "", Layout!K80*$K$12/Stocks!$E$9)</f>
        <v/>
      </c>
      <c r="M98" s="83" t="str">
        <f>IF(ISBLANK(Layout!L80), "", Layout!L80*$K$12/Stocks!$E$10)</f>
        <v/>
      </c>
      <c r="N98" s="83" t="str">
        <f>IF(ISBLANK(Layout!M80), "", Layout!M80*$K$12/Stocks!$E$11)</f>
        <v/>
      </c>
      <c r="O98" s="94" t="str">
        <f>IF(ISBLANK(Layout!N80), "", Layout!N80*$K$12/Stocks!$E$12)</f>
        <v/>
      </c>
      <c r="P98" s="62">
        <f t="shared" si="6"/>
        <v>0</v>
      </c>
    </row>
    <row r="99" spans="1:16" x14ac:dyDescent="0.2">
      <c r="A99" s="103">
        <v>79</v>
      </c>
      <c r="B99" s="104" t="str">
        <f>IF(ISBLANK(Layout!B81), "", Layout!B81)</f>
        <v/>
      </c>
      <c r="C99" s="105" t="str">
        <f>IF(ISBLANK(Layout!C81), "", Layout!C81)</f>
        <v/>
      </c>
      <c r="D99" s="93" t="str">
        <f>IF(Layout!D81 &gt;0, $K$12 - E99 - P99, "")</f>
        <v/>
      </c>
      <c r="E99" s="59">
        <f>IFERROR(Layout!D81*SUM($D$12:$D$17), "")</f>
        <v>0</v>
      </c>
      <c r="F99" s="83" t="str">
        <f>IF(ISBLANK(Layout!E81), "", Layout!E81*$K$12/Stocks!$E$3)</f>
        <v/>
      </c>
      <c r="G99" s="83" t="str">
        <f>IF(ISBLANK(Layout!F81), "", Layout!F81*$K$12/Stocks!$E$4)</f>
        <v/>
      </c>
      <c r="H99" s="83" t="str">
        <f>IF(ISBLANK(Layout!G81), "", Layout!G81*$K$12/Stocks!$E$5)</f>
        <v/>
      </c>
      <c r="I99" s="83" t="str">
        <f>IF(ISBLANK(Layout!H81), "", Layout!H81*$K$12/Stocks!$E$6)</f>
        <v/>
      </c>
      <c r="J99" s="83" t="str">
        <f>IF(ISBLANK(Layout!I81),"",Layout!I81*$K$12/Stocks!$E$7)</f>
        <v/>
      </c>
      <c r="K99" s="83" t="str">
        <f>IF(ISBLANK(Layout!J81), "", Layout!J81*$K$12/Stocks!$E$8)</f>
        <v/>
      </c>
      <c r="L99" s="83" t="str">
        <f>IF(ISBLANK(Layout!K81), "", Layout!K81*$K$12/Stocks!$E$9)</f>
        <v/>
      </c>
      <c r="M99" s="83" t="str">
        <f>IF(ISBLANK(Layout!L81), "", Layout!L81*$K$12/Stocks!$E$10)</f>
        <v/>
      </c>
      <c r="N99" s="83" t="str">
        <f>IF(ISBLANK(Layout!M81), "", Layout!M81*$K$12/Stocks!$E$11)</f>
        <v/>
      </c>
      <c r="O99" s="94" t="str">
        <f>IF(ISBLANK(Layout!N81), "", Layout!N81*$K$12/Stocks!$E$12)</f>
        <v/>
      </c>
      <c r="P99" s="62">
        <f t="shared" si="6"/>
        <v>0</v>
      </c>
    </row>
    <row r="100" spans="1:16" x14ac:dyDescent="0.2">
      <c r="A100" s="103">
        <v>80</v>
      </c>
      <c r="B100" s="104" t="str">
        <f>IF(ISBLANK(Layout!B82), "", Layout!B82)</f>
        <v/>
      </c>
      <c r="C100" s="105" t="str">
        <f>IF(ISBLANK(Layout!C82), "", Layout!C82)</f>
        <v/>
      </c>
      <c r="D100" s="93" t="str">
        <f>IF(Layout!D82 &gt;0, $K$12 - E100 - P100, "")</f>
        <v/>
      </c>
      <c r="E100" s="59">
        <f>IFERROR(Layout!D82*SUM($D$12:$D$17), "")</f>
        <v>0</v>
      </c>
      <c r="F100" s="83" t="str">
        <f>IF(ISBLANK(Layout!E82), "", Layout!E82*$K$12/Stocks!$E$3)</f>
        <v/>
      </c>
      <c r="G100" s="83" t="str">
        <f>IF(ISBLANK(Layout!F82), "", Layout!F82*$K$12/Stocks!$E$4)</f>
        <v/>
      </c>
      <c r="H100" s="83" t="str">
        <f>IF(ISBLANK(Layout!G82), "", Layout!G82*$K$12/Stocks!$E$5)</f>
        <v/>
      </c>
      <c r="I100" s="83" t="str">
        <f>IF(ISBLANK(Layout!H82), "", Layout!H82*$K$12/Stocks!$E$6)</f>
        <v/>
      </c>
      <c r="J100" s="83" t="str">
        <f>IF(ISBLANK(Layout!I82),"",Layout!I82*$K$12/Stocks!$E$7)</f>
        <v/>
      </c>
      <c r="K100" s="83" t="str">
        <f>IF(ISBLANK(Layout!J82), "", Layout!J82*$K$12/Stocks!$E$8)</f>
        <v/>
      </c>
      <c r="L100" s="83" t="str">
        <f>IF(ISBLANK(Layout!K82), "", Layout!K82*$K$12/Stocks!$E$9)</f>
        <v/>
      </c>
      <c r="M100" s="83" t="str">
        <f>IF(ISBLANK(Layout!L82), "", Layout!L82*$K$12/Stocks!$E$10)</f>
        <v/>
      </c>
      <c r="N100" s="83" t="str">
        <f>IF(ISBLANK(Layout!M82), "", Layout!M82*$K$12/Stocks!$E$11)</f>
        <v/>
      </c>
      <c r="O100" s="94" t="str">
        <f>IF(ISBLANK(Layout!N82), "", Layout!N82*$K$12/Stocks!$E$12)</f>
        <v/>
      </c>
      <c r="P100" s="62">
        <f t="shared" si="6"/>
        <v>0</v>
      </c>
    </row>
    <row r="101" spans="1:16" x14ac:dyDescent="0.2">
      <c r="A101" s="103">
        <v>81</v>
      </c>
      <c r="B101" s="104" t="str">
        <f>IF(ISBLANK(Layout!B83), "", Layout!B83)</f>
        <v/>
      </c>
      <c r="C101" s="105" t="str">
        <f>IF(ISBLANK(Layout!C83), "", Layout!C83)</f>
        <v/>
      </c>
      <c r="D101" s="93" t="str">
        <f>IF(Layout!D83 &gt;0, $K$12 - E101 - P101, "")</f>
        <v/>
      </c>
      <c r="E101" s="59">
        <f>IFERROR(Layout!D83*SUM($D$12:$D$17), "")</f>
        <v>0</v>
      </c>
      <c r="F101" s="83" t="str">
        <f>IF(ISBLANK(Layout!E83), "", Layout!E83*$K$12/Stocks!$E$3)</f>
        <v/>
      </c>
      <c r="G101" s="83" t="str">
        <f>IF(ISBLANK(Layout!F83), "", Layout!F83*$K$12/Stocks!$E$4)</f>
        <v/>
      </c>
      <c r="H101" s="83" t="str">
        <f>IF(ISBLANK(Layout!G83), "", Layout!G83*$K$12/Stocks!$E$5)</f>
        <v/>
      </c>
      <c r="I101" s="83" t="str">
        <f>IF(ISBLANK(Layout!H83), "", Layout!H83*$K$12/Stocks!$E$6)</f>
        <v/>
      </c>
      <c r="J101" s="83" t="str">
        <f>IF(ISBLANK(Layout!I83),"",Layout!I83*$K$12/Stocks!$E$7)</f>
        <v/>
      </c>
      <c r="K101" s="83" t="str">
        <f>IF(ISBLANK(Layout!J83), "", Layout!J83*$K$12/Stocks!$E$8)</f>
        <v/>
      </c>
      <c r="L101" s="83" t="str">
        <f>IF(ISBLANK(Layout!K83), "", Layout!K83*$K$12/Stocks!$E$9)</f>
        <v/>
      </c>
      <c r="M101" s="83" t="str">
        <f>IF(ISBLANK(Layout!L83), "", Layout!L83*$K$12/Stocks!$E$10)</f>
        <v/>
      </c>
      <c r="N101" s="83" t="str">
        <f>IF(ISBLANK(Layout!M83), "", Layout!M83*$K$12/Stocks!$E$11)</f>
        <v/>
      </c>
      <c r="O101" s="94" t="str">
        <f>IF(ISBLANK(Layout!N83), "", Layout!N83*$K$12/Stocks!$E$12)</f>
        <v/>
      </c>
      <c r="P101" s="62">
        <f t="shared" si="6"/>
        <v>0</v>
      </c>
    </row>
    <row r="102" spans="1:16" x14ac:dyDescent="0.2">
      <c r="A102" s="103">
        <v>82</v>
      </c>
      <c r="B102" s="104" t="str">
        <f>IF(ISBLANK(Layout!B84), "", Layout!B84)</f>
        <v/>
      </c>
      <c r="C102" s="105" t="str">
        <f>IF(ISBLANK(Layout!C84), "", Layout!C84)</f>
        <v/>
      </c>
      <c r="D102" s="93" t="str">
        <f>IF(Layout!D84 &gt;0, $K$12 - E102 - P102, "")</f>
        <v/>
      </c>
      <c r="E102" s="59">
        <f>IFERROR(Layout!D84*SUM($D$12:$D$17), "")</f>
        <v>0</v>
      </c>
      <c r="F102" s="83" t="str">
        <f>IF(ISBLANK(Layout!E84), "", Layout!E84*$K$12/Stocks!$E$3)</f>
        <v/>
      </c>
      <c r="G102" s="83" t="str">
        <f>IF(ISBLANK(Layout!F84), "", Layout!F84*$K$12/Stocks!$E$4)</f>
        <v/>
      </c>
      <c r="H102" s="83" t="str">
        <f>IF(ISBLANK(Layout!G84), "", Layout!G84*$K$12/Stocks!$E$5)</f>
        <v/>
      </c>
      <c r="I102" s="83" t="str">
        <f>IF(ISBLANK(Layout!H84), "", Layout!H84*$K$12/Stocks!$E$6)</f>
        <v/>
      </c>
      <c r="J102" s="83" t="str">
        <f>IF(ISBLANK(Layout!I84),"",Layout!I84*$K$12/Stocks!$E$7)</f>
        <v/>
      </c>
      <c r="K102" s="83" t="str">
        <f>IF(ISBLANK(Layout!J84), "", Layout!J84*$K$12/Stocks!$E$8)</f>
        <v/>
      </c>
      <c r="L102" s="83" t="str">
        <f>IF(ISBLANK(Layout!K84), "", Layout!K84*$K$12/Stocks!$E$9)</f>
        <v/>
      </c>
      <c r="M102" s="83" t="str">
        <f>IF(ISBLANK(Layout!L84), "", Layout!L84*$K$12/Stocks!$E$10)</f>
        <v/>
      </c>
      <c r="N102" s="83" t="str">
        <f>IF(ISBLANK(Layout!M84), "", Layout!M84*$K$12/Stocks!$E$11)</f>
        <v/>
      </c>
      <c r="O102" s="94" t="str">
        <f>IF(ISBLANK(Layout!N84), "", Layout!N84*$K$12/Stocks!$E$12)</f>
        <v/>
      </c>
      <c r="P102" s="62">
        <f t="shared" si="6"/>
        <v>0</v>
      </c>
    </row>
    <row r="103" spans="1:16" x14ac:dyDescent="0.2">
      <c r="A103" s="103">
        <v>83</v>
      </c>
      <c r="B103" s="104" t="str">
        <f>IF(ISBLANK(Layout!B85), "", Layout!B85)</f>
        <v/>
      </c>
      <c r="C103" s="105" t="str">
        <f>IF(ISBLANK(Layout!C85), "", Layout!C85)</f>
        <v/>
      </c>
      <c r="D103" s="93" t="str">
        <f>IF(Layout!D85 &gt;0, $K$12 - E103 - P103, "")</f>
        <v/>
      </c>
      <c r="E103" s="59">
        <f>IFERROR(Layout!D85*SUM($D$12:$D$17), "")</f>
        <v>0</v>
      </c>
      <c r="F103" s="83" t="str">
        <f>IF(ISBLANK(Layout!E85), "", Layout!E85*$K$12/Stocks!$E$3)</f>
        <v/>
      </c>
      <c r="G103" s="83" t="str">
        <f>IF(ISBLANK(Layout!F85), "", Layout!F85*$K$12/Stocks!$E$4)</f>
        <v/>
      </c>
      <c r="H103" s="83" t="str">
        <f>IF(ISBLANK(Layout!G85), "", Layout!G85*$K$12/Stocks!$E$5)</f>
        <v/>
      </c>
      <c r="I103" s="83" t="str">
        <f>IF(ISBLANK(Layout!H85), "", Layout!H85*$K$12/Stocks!$E$6)</f>
        <v/>
      </c>
      <c r="J103" s="83" t="str">
        <f>IF(ISBLANK(Layout!I85),"",Layout!I85*$K$12/Stocks!$E$7)</f>
        <v/>
      </c>
      <c r="K103" s="83" t="str">
        <f>IF(ISBLANK(Layout!J85), "", Layout!J85*$K$12/Stocks!$E$8)</f>
        <v/>
      </c>
      <c r="L103" s="83" t="str">
        <f>IF(ISBLANK(Layout!K85), "", Layout!K85*$K$12/Stocks!$E$9)</f>
        <v/>
      </c>
      <c r="M103" s="83" t="str">
        <f>IF(ISBLANK(Layout!L85), "", Layout!L85*$K$12/Stocks!$E$10)</f>
        <v/>
      </c>
      <c r="N103" s="83" t="str">
        <f>IF(ISBLANK(Layout!M85), "", Layout!M85*$K$12/Stocks!$E$11)</f>
        <v/>
      </c>
      <c r="O103" s="94" t="str">
        <f>IF(ISBLANK(Layout!N85), "", Layout!N85*$K$12/Stocks!$E$12)</f>
        <v/>
      </c>
      <c r="P103" s="62">
        <f>SUM(F103:O103)</f>
        <v>0</v>
      </c>
    </row>
    <row r="104" spans="1:16" x14ac:dyDescent="0.2">
      <c r="A104" s="106">
        <v>84</v>
      </c>
      <c r="B104" s="107" t="str">
        <f>IF(ISBLANK(Layout!B86), "", Layout!B86)</f>
        <v/>
      </c>
      <c r="C104" s="108" t="str">
        <f>IF(ISBLANK(Layout!C86), "", Layout!C86)</f>
        <v/>
      </c>
      <c r="D104" s="95" t="str">
        <f>IF(Layout!D86 &gt;0, $K$12 - E104 - P104, "")</f>
        <v/>
      </c>
      <c r="E104" s="60">
        <f>IFERROR(Layout!D86*SUM($D$12:$D$17), "")</f>
        <v>0</v>
      </c>
      <c r="F104" s="88" t="str">
        <f>IF(ISBLANK(Layout!E86), "", Layout!E86*$K$12/Stocks!$E$3)</f>
        <v/>
      </c>
      <c r="G104" s="88" t="str">
        <f>IF(ISBLANK(Layout!F86), "", Layout!F86*$K$12/Stocks!$E$4)</f>
        <v/>
      </c>
      <c r="H104" s="88" t="str">
        <f>IF(ISBLANK(Layout!G86), "", Layout!G86*$K$12/Stocks!$E$5)</f>
        <v/>
      </c>
      <c r="I104" s="88" t="str">
        <f>IF(ISBLANK(Layout!H86), "", Layout!H86*$K$12/Stocks!$E$6)</f>
        <v/>
      </c>
      <c r="J104" s="88" t="str">
        <f>IF(ISBLANK(Layout!I86),"",Layout!I86*$K$12/Stocks!$E$7)</f>
        <v/>
      </c>
      <c r="K104" s="88" t="str">
        <f>IF(ISBLANK(Layout!J86), "", Layout!J86*$K$12/Stocks!$E$8)</f>
        <v/>
      </c>
      <c r="L104" s="88" t="str">
        <f>IF(ISBLANK(Layout!K86), "", Layout!K86*$K$12/Stocks!$E$9)</f>
        <v/>
      </c>
      <c r="M104" s="88" t="str">
        <f>IF(ISBLANK(Layout!L86), "", Layout!L86*$K$12/Stocks!$E$10)</f>
        <v/>
      </c>
      <c r="N104" s="88" t="str">
        <f>IF(ISBLANK(Layout!M86), "", Layout!M86*$K$12/Stocks!$E$11)</f>
        <v/>
      </c>
      <c r="O104" s="96" t="str">
        <f>IF(ISBLANK(Layout!N86), "", Layout!N86*$K$12/Stocks!$E$12)</f>
        <v/>
      </c>
      <c r="P104" s="63">
        <f t="shared" ref="P104:P109" si="7">SUM(F104:O104)</f>
        <v>0</v>
      </c>
    </row>
    <row r="105" spans="1:16" x14ac:dyDescent="0.2">
      <c r="A105" s="100">
        <f>A104+1</f>
        <v>85</v>
      </c>
      <c r="B105" s="101" t="str">
        <f>IF(ISBLANK(Layout!B87), "", Layout!B87)</f>
        <v/>
      </c>
      <c r="C105" s="102" t="str">
        <f>IF(ISBLANK(Layout!C87), "", Layout!C87)</f>
        <v/>
      </c>
      <c r="D105" s="91" t="str">
        <f>IF(Layout!D87 &gt;0, $K$12 - E105 - P105, "")</f>
        <v/>
      </c>
      <c r="E105" s="58">
        <f>IFERROR(Layout!D87*SUM($D$12:$D$17), "")</f>
        <v>0</v>
      </c>
      <c r="F105" s="87" t="str">
        <f>IF(ISBLANK(Layout!E87), "", Layout!E87*$K$12/Stocks!$E$3)</f>
        <v/>
      </c>
      <c r="G105" s="87" t="str">
        <f>IF(ISBLANK(Layout!F87), "", Layout!F87*$K$12/Stocks!$E$4)</f>
        <v/>
      </c>
      <c r="H105" s="87" t="str">
        <f>IF(ISBLANK(Layout!G87), "", Layout!G87*$K$12/Stocks!$E$5)</f>
        <v/>
      </c>
      <c r="I105" s="87" t="str">
        <f>IF(ISBLANK(Layout!H87), "", Layout!H87*$K$12/Stocks!$E$6)</f>
        <v/>
      </c>
      <c r="J105" s="87" t="str">
        <f>IF(ISBLANK(Layout!I87),"",Layout!I87*$K$12/Stocks!$E$7)</f>
        <v/>
      </c>
      <c r="K105" s="87" t="str">
        <f>IF(ISBLANK(Layout!J87), "", Layout!J87*$K$12/Stocks!$E$8)</f>
        <v/>
      </c>
      <c r="L105" s="87" t="str">
        <f>IF(ISBLANK(Layout!K87), "", Layout!K87*$K$12/Stocks!$E$9)</f>
        <v/>
      </c>
      <c r="M105" s="87" t="str">
        <f>IF(ISBLANK(Layout!L87), "", Layout!L87*$K$12/Stocks!$E$10)</f>
        <v/>
      </c>
      <c r="N105" s="87" t="str">
        <f>IF(ISBLANK(Layout!M87), "", Layout!M87*$K$12/Stocks!$E$11)</f>
        <v/>
      </c>
      <c r="O105" s="92" t="str">
        <f>IF(ISBLANK(Layout!N87), "", Layout!N87*$K$12/Stocks!$E$12)</f>
        <v/>
      </c>
      <c r="P105" s="61">
        <f t="shared" si="7"/>
        <v>0</v>
      </c>
    </row>
    <row r="106" spans="1:16" x14ac:dyDescent="0.2">
      <c r="A106" s="103">
        <f>A105+1</f>
        <v>86</v>
      </c>
      <c r="B106" s="104" t="str">
        <f>IF(ISBLANK(Layout!B88), "", Layout!B88)</f>
        <v/>
      </c>
      <c r="C106" s="105" t="str">
        <f>IF(ISBLANK(Layout!C88), "", Layout!C88)</f>
        <v/>
      </c>
      <c r="D106" s="93" t="str">
        <f>IF(Layout!D88 &gt;0, $K$12 - E106 - P106, "")</f>
        <v/>
      </c>
      <c r="E106" s="59">
        <f>IFERROR(Layout!D88*SUM($D$12:$D$17), "")</f>
        <v>0</v>
      </c>
      <c r="F106" s="83" t="str">
        <f>IF(ISBLANK(Layout!E88), "", Layout!E88*$K$12/Stocks!$E$3)</f>
        <v/>
      </c>
      <c r="G106" s="83" t="str">
        <f>IF(ISBLANK(Layout!F88), "", Layout!F88*$K$12/Stocks!$E$4)</f>
        <v/>
      </c>
      <c r="H106" s="83" t="str">
        <f>IF(ISBLANK(Layout!G88), "", Layout!G88*$K$12/Stocks!$E$5)</f>
        <v/>
      </c>
      <c r="I106" s="83" t="str">
        <f>IF(ISBLANK(Layout!H88), "", Layout!H88*$K$12/Stocks!$E$6)</f>
        <v/>
      </c>
      <c r="J106" s="83" t="str">
        <f>IF(ISBLANK(Layout!I88),"",Layout!I88*$K$12/Stocks!$E$7)</f>
        <v/>
      </c>
      <c r="K106" s="83" t="str">
        <f>IF(ISBLANK(Layout!J88), "", Layout!J88*$K$12/Stocks!$E$8)</f>
        <v/>
      </c>
      <c r="L106" s="83" t="str">
        <f>IF(ISBLANK(Layout!K88), "", Layout!K88*$K$12/Stocks!$E$9)</f>
        <v/>
      </c>
      <c r="M106" s="83" t="str">
        <f>IF(ISBLANK(Layout!L88), "", Layout!L88*$K$12/Stocks!$E$10)</f>
        <v/>
      </c>
      <c r="N106" s="83" t="str">
        <f>IF(ISBLANK(Layout!M88), "", Layout!M88*$K$12/Stocks!$E$11)</f>
        <v/>
      </c>
      <c r="O106" s="94" t="str">
        <f>IF(ISBLANK(Layout!N88), "", Layout!N88*$K$12/Stocks!$E$12)</f>
        <v/>
      </c>
      <c r="P106" s="62">
        <f t="shared" si="7"/>
        <v>0</v>
      </c>
    </row>
    <row r="107" spans="1:16" x14ac:dyDescent="0.2">
      <c r="A107" s="103">
        <f t="shared" ref="A107:A115" si="8">A106+1</f>
        <v>87</v>
      </c>
      <c r="B107" s="104" t="str">
        <f>IF(ISBLANK(Layout!B89), "", Layout!B89)</f>
        <v/>
      </c>
      <c r="C107" s="105" t="str">
        <f>IF(ISBLANK(Layout!C89), "", Layout!C89)</f>
        <v/>
      </c>
      <c r="D107" s="93" t="str">
        <f>IF(Layout!D89 &gt;0, $K$12 - E107 - P107, "")</f>
        <v/>
      </c>
      <c r="E107" s="59">
        <f>IFERROR(Layout!D89*SUM($D$12:$D$17), "")</f>
        <v>0</v>
      </c>
      <c r="F107" s="83" t="str">
        <f>IF(ISBLANK(Layout!E89), "", Layout!E89*$K$12/Stocks!$E$3)</f>
        <v/>
      </c>
      <c r="G107" s="83" t="str">
        <f>IF(ISBLANK(Layout!F89), "", Layout!F89*$K$12/Stocks!$E$4)</f>
        <v/>
      </c>
      <c r="H107" s="83" t="str">
        <f>IF(ISBLANK(Layout!G89), "", Layout!G89*$K$12/Stocks!$E$5)</f>
        <v/>
      </c>
      <c r="I107" s="83" t="str">
        <f>IF(ISBLANK(Layout!H89), "", Layout!H89*$K$12/Stocks!$E$6)</f>
        <v/>
      </c>
      <c r="J107" s="83" t="str">
        <f>IF(ISBLANK(Layout!I89),"",Layout!I89*$K$12/Stocks!$E$7)</f>
        <v/>
      </c>
      <c r="K107" s="83" t="str">
        <f>IF(ISBLANK(Layout!J89), "", Layout!J89*$K$12/Stocks!$E$8)</f>
        <v/>
      </c>
      <c r="L107" s="83" t="str">
        <f>IF(ISBLANK(Layout!K89), "", Layout!K89*$K$12/Stocks!$E$9)</f>
        <v/>
      </c>
      <c r="M107" s="83" t="str">
        <f>IF(ISBLANK(Layout!L89), "", Layout!L89*$K$12/Stocks!$E$10)</f>
        <v/>
      </c>
      <c r="N107" s="83" t="str">
        <f>IF(ISBLANK(Layout!M89), "", Layout!M89*$K$12/Stocks!$E$11)</f>
        <v/>
      </c>
      <c r="O107" s="94" t="str">
        <f>IF(ISBLANK(Layout!N89), "", Layout!N89*$K$12/Stocks!$E$12)</f>
        <v/>
      </c>
      <c r="P107" s="62">
        <f t="shared" si="7"/>
        <v>0</v>
      </c>
    </row>
    <row r="108" spans="1:16" x14ac:dyDescent="0.2">
      <c r="A108" s="103">
        <f t="shared" si="8"/>
        <v>88</v>
      </c>
      <c r="B108" s="104" t="str">
        <f>IF(ISBLANK(Layout!B90), "", Layout!B90)</f>
        <v/>
      </c>
      <c r="C108" s="105" t="str">
        <f>IF(ISBLANK(Layout!C90), "", Layout!C90)</f>
        <v/>
      </c>
      <c r="D108" s="93" t="str">
        <f>IF(Layout!D90 &gt;0, $K$12 - E108 - P108, "")</f>
        <v/>
      </c>
      <c r="E108" s="59">
        <f>IFERROR(Layout!D90*SUM($D$12:$D$17), "")</f>
        <v>0</v>
      </c>
      <c r="F108" s="83" t="str">
        <f>IF(ISBLANK(Layout!E90), "", Layout!E90*$K$12/Stocks!$E$3)</f>
        <v/>
      </c>
      <c r="G108" s="83" t="str">
        <f>IF(ISBLANK(Layout!F90), "", Layout!F90*$K$12/Stocks!$E$4)</f>
        <v/>
      </c>
      <c r="H108" s="83" t="str">
        <f>IF(ISBLANK(Layout!G90), "", Layout!G90*$K$12/Stocks!$E$5)</f>
        <v/>
      </c>
      <c r="I108" s="83" t="str">
        <f>IF(ISBLANK(Layout!H90), "", Layout!H90*$K$12/Stocks!$E$6)</f>
        <v/>
      </c>
      <c r="J108" s="83" t="str">
        <f>IF(ISBLANK(Layout!I90),"",Layout!I90*$K$12/Stocks!$E$7)</f>
        <v/>
      </c>
      <c r="K108" s="83" t="str">
        <f>IF(ISBLANK(Layout!J90), "", Layout!J90*$K$12/Stocks!$E$8)</f>
        <v/>
      </c>
      <c r="L108" s="83" t="str">
        <f>IF(ISBLANK(Layout!K90), "", Layout!K90*$K$12/Stocks!$E$9)</f>
        <v/>
      </c>
      <c r="M108" s="83" t="str">
        <f>IF(ISBLANK(Layout!L90), "", Layout!L90*$K$12/Stocks!$E$10)</f>
        <v/>
      </c>
      <c r="N108" s="83" t="str">
        <f>IF(ISBLANK(Layout!M90), "", Layout!M90*$K$12/Stocks!$E$11)</f>
        <v/>
      </c>
      <c r="O108" s="94" t="str">
        <f>IF(ISBLANK(Layout!N90), "", Layout!N90*$K$12/Stocks!$E$12)</f>
        <v/>
      </c>
      <c r="P108" s="62">
        <f t="shared" si="7"/>
        <v>0</v>
      </c>
    </row>
    <row r="109" spans="1:16" x14ac:dyDescent="0.2">
      <c r="A109" s="103">
        <f t="shared" si="8"/>
        <v>89</v>
      </c>
      <c r="B109" s="104" t="str">
        <f>IF(ISBLANK(Layout!B91), "", Layout!B91)</f>
        <v/>
      </c>
      <c r="C109" s="105" t="str">
        <f>IF(ISBLANK(Layout!C91), "", Layout!C91)</f>
        <v/>
      </c>
      <c r="D109" s="93" t="str">
        <f>IF(Layout!D91 &gt;0, $K$12 - E109 - P109, "")</f>
        <v/>
      </c>
      <c r="E109" s="59">
        <f>IFERROR(Layout!D91*SUM($D$12:$D$17), "")</f>
        <v>0</v>
      </c>
      <c r="F109" s="83" t="str">
        <f>IF(ISBLANK(Layout!E91), "", Layout!E91*$K$12/Stocks!$E$3)</f>
        <v/>
      </c>
      <c r="G109" s="83" t="str">
        <f>IF(ISBLANK(Layout!F91), "", Layout!F91*$K$12/Stocks!$E$4)</f>
        <v/>
      </c>
      <c r="H109" s="83" t="str">
        <f>IF(ISBLANK(Layout!G91), "", Layout!G91*$K$12/Stocks!$E$5)</f>
        <v/>
      </c>
      <c r="I109" s="83" t="str">
        <f>IF(ISBLANK(Layout!H91), "", Layout!H91*$K$12/Stocks!$E$6)</f>
        <v/>
      </c>
      <c r="J109" s="83" t="str">
        <f>IF(ISBLANK(Layout!I91),"",Layout!I91*$K$12/Stocks!$E$7)</f>
        <v/>
      </c>
      <c r="K109" s="83" t="str">
        <f>IF(ISBLANK(Layout!J91), "", Layout!J91*$K$12/Stocks!$E$8)</f>
        <v/>
      </c>
      <c r="L109" s="83" t="str">
        <f>IF(ISBLANK(Layout!K91), "", Layout!K91*$K$12/Stocks!$E$9)</f>
        <v/>
      </c>
      <c r="M109" s="83" t="str">
        <f>IF(ISBLANK(Layout!L91), "", Layout!L91*$K$12/Stocks!$E$10)</f>
        <v/>
      </c>
      <c r="N109" s="83" t="str">
        <f>IF(ISBLANK(Layout!M91), "", Layout!M91*$K$12/Stocks!$E$11)</f>
        <v/>
      </c>
      <c r="O109" s="94" t="str">
        <f>IF(ISBLANK(Layout!N91), "", Layout!N91*$K$12/Stocks!$E$12)</f>
        <v/>
      </c>
      <c r="P109" s="62">
        <f t="shared" si="7"/>
        <v>0</v>
      </c>
    </row>
    <row r="110" spans="1:16" x14ac:dyDescent="0.2">
      <c r="A110" s="103">
        <f t="shared" si="8"/>
        <v>90</v>
      </c>
      <c r="B110" s="104" t="str">
        <f>IF(ISBLANK(Layout!B92), "", Layout!B92)</f>
        <v/>
      </c>
      <c r="C110" s="105" t="str">
        <f>IF(ISBLANK(Layout!C92), "", Layout!C92)</f>
        <v/>
      </c>
      <c r="D110" s="93" t="str">
        <f>IF(Layout!D92 &gt;0, $K$12 - E110 - P110, "")</f>
        <v/>
      </c>
      <c r="E110" s="59">
        <f>IFERROR(Layout!D92*SUM($D$12:$D$17), "")</f>
        <v>0</v>
      </c>
      <c r="F110" s="83" t="str">
        <f>IF(ISBLANK(Layout!E92), "", Layout!E92*$K$12/Stocks!$E$3)</f>
        <v/>
      </c>
      <c r="G110" s="83" t="str">
        <f>IF(ISBLANK(Layout!F92), "", Layout!F92*$K$12/Stocks!$E$4)</f>
        <v/>
      </c>
      <c r="H110" s="83" t="str">
        <f>IF(ISBLANK(Layout!G92), "", Layout!G92*$K$12/Stocks!$E$5)</f>
        <v/>
      </c>
      <c r="I110" s="83" t="str">
        <f>IF(ISBLANK(Layout!H92), "", Layout!H92*$K$12/Stocks!$E$6)</f>
        <v/>
      </c>
      <c r="J110" s="83" t="str">
        <f>IF(ISBLANK(Layout!I92),"",Layout!I92*$K$12/Stocks!$E$7)</f>
        <v/>
      </c>
      <c r="K110" s="83" t="str">
        <f>IF(ISBLANK(Layout!J92), "", Layout!J92*$K$12/Stocks!$E$8)</f>
        <v/>
      </c>
      <c r="L110" s="83" t="str">
        <f>IF(ISBLANK(Layout!K92), "", Layout!K92*$K$12/Stocks!$E$9)</f>
        <v/>
      </c>
      <c r="M110" s="83" t="str">
        <f>IF(ISBLANK(Layout!L92), "", Layout!L92*$K$12/Stocks!$E$10)</f>
        <v/>
      </c>
      <c r="N110" s="83" t="str">
        <f>IF(ISBLANK(Layout!M92), "", Layout!M92*$K$12/Stocks!$E$11)</f>
        <v/>
      </c>
      <c r="O110" s="94" t="str">
        <f>IF(ISBLANK(Layout!N92), "", Layout!N92*$K$12/Stocks!$E$12)</f>
        <v/>
      </c>
      <c r="P110" s="62">
        <f>SUM(F110:O110)</f>
        <v>0</v>
      </c>
    </row>
    <row r="111" spans="1:16" x14ac:dyDescent="0.2">
      <c r="A111" s="103">
        <f t="shared" si="8"/>
        <v>91</v>
      </c>
      <c r="B111" s="104" t="str">
        <f>IF(ISBLANK(Layout!B93), "", Layout!B93)</f>
        <v/>
      </c>
      <c r="C111" s="105" t="str">
        <f>IF(ISBLANK(Layout!C93), "", Layout!C93)</f>
        <v/>
      </c>
      <c r="D111" s="93" t="str">
        <f>IF(Layout!D93 &gt;0, $K$12 - E111 - P111, "")</f>
        <v/>
      </c>
      <c r="E111" s="59">
        <f>IFERROR(Layout!D93*SUM($D$12:$D$17), "")</f>
        <v>0</v>
      </c>
      <c r="F111" s="83" t="str">
        <f>IF(ISBLANK(Layout!E93), "", Layout!E93*$K$12/Stocks!$E$3)</f>
        <v/>
      </c>
      <c r="G111" s="83" t="str">
        <f>IF(ISBLANK(Layout!F93), "", Layout!F93*$K$12/Stocks!$E$4)</f>
        <v/>
      </c>
      <c r="H111" s="83" t="str">
        <f>IF(ISBLANK(Layout!G93), "", Layout!G93*$K$12/Stocks!$E$5)</f>
        <v/>
      </c>
      <c r="I111" s="83" t="str">
        <f>IF(ISBLANK(Layout!H93), "", Layout!H93*$K$12/Stocks!$E$6)</f>
        <v/>
      </c>
      <c r="J111" s="83" t="str">
        <f>IF(ISBLANK(Layout!I93),"",Layout!I93*$K$12/Stocks!$E$7)</f>
        <v/>
      </c>
      <c r="K111" s="83" t="str">
        <f>IF(ISBLANK(Layout!J93), "", Layout!J93*$K$12/Stocks!$E$8)</f>
        <v/>
      </c>
      <c r="L111" s="83" t="str">
        <f>IF(ISBLANK(Layout!K93), "", Layout!K93*$K$12/Stocks!$E$9)</f>
        <v/>
      </c>
      <c r="M111" s="83" t="str">
        <f>IF(ISBLANK(Layout!L93), "", Layout!L93*$K$12/Stocks!$E$10)</f>
        <v/>
      </c>
      <c r="N111" s="83" t="str">
        <f>IF(ISBLANK(Layout!M93), "", Layout!M93*$K$12/Stocks!$E$11)</f>
        <v/>
      </c>
      <c r="O111" s="94" t="str">
        <f>IF(ISBLANK(Layout!N93), "", Layout!N93*$K$12/Stocks!$E$12)</f>
        <v/>
      </c>
      <c r="P111" s="62">
        <f t="shared" ref="P111:P113" si="9">SUM(F111:O111)</f>
        <v>0</v>
      </c>
    </row>
    <row r="112" spans="1:16" x14ac:dyDescent="0.2">
      <c r="A112" s="103">
        <f t="shared" si="8"/>
        <v>92</v>
      </c>
      <c r="B112" s="104" t="str">
        <f>IF(ISBLANK(Layout!B94), "", Layout!B94)</f>
        <v/>
      </c>
      <c r="C112" s="105" t="str">
        <f>IF(ISBLANK(Layout!C94), "", Layout!C94)</f>
        <v/>
      </c>
      <c r="D112" s="93" t="str">
        <f>IF(Layout!D94 &gt;0, $K$12 - E112 - P112, "")</f>
        <v/>
      </c>
      <c r="E112" s="59">
        <f>IFERROR(Layout!D94*SUM($D$12:$D$17), "")</f>
        <v>0</v>
      </c>
      <c r="F112" s="83" t="str">
        <f>IF(ISBLANK(Layout!E94), "", Layout!E94*$K$12/Stocks!$E$3)</f>
        <v/>
      </c>
      <c r="G112" s="83" t="str">
        <f>IF(ISBLANK(Layout!F94), "", Layout!F94*$K$12/Stocks!$E$4)</f>
        <v/>
      </c>
      <c r="H112" s="83" t="str">
        <f>IF(ISBLANK(Layout!G94), "", Layout!G94*$K$12/Stocks!$E$5)</f>
        <v/>
      </c>
      <c r="I112" s="83" t="str">
        <f>IF(ISBLANK(Layout!H94), "", Layout!H94*$K$12/Stocks!$E$6)</f>
        <v/>
      </c>
      <c r="J112" s="83" t="str">
        <f>IF(ISBLANK(Layout!I94),"",Layout!I94*$K$12/Stocks!$E$7)</f>
        <v/>
      </c>
      <c r="K112" s="83" t="str">
        <f>IF(ISBLANK(Layout!J94), "", Layout!J94*$K$12/Stocks!$E$8)</f>
        <v/>
      </c>
      <c r="L112" s="83" t="str">
        <f>IF(ISBLANK(Layout!K94), "", Layout!K94*$K$12/Stocks!$E$9)</f>
        <v/>
      </c>
      <c r="M112" s="83" t="str">
        <f>IF(ISBLANK(Layout!L94), "", Layout!L94*$K$12/Stocks!$E$10)</f>
        <v/>
      </c>
      <c r="N112" s="83" t="str">
        <f>IF(ISBLANK(Layout!M94), "", Layout!M94*$K$12/Stocks!$E$11)</f>
        <v/>
      </c>
      <c r="O112" s="94" t="str">
        <f>IF(ISBLANK(Layout!N94), "", Layout!N94*$K$12/Stocks!$E$12)</f>
        <v/>
      </c>
      <c r="P112" s="62">
        <f t="shared" si="9"/>
        <v>0</v>
      </c>
    </row>
    <row r="113" spans="1:16" x14ac:dyDescent="0.2">
      <c r="A113" s="103">
        <f t="shared" si="8"/>
        <v>93</v>
      </c>
      <c r="B113" s="104" t="str">
        <f>IF(ISBLANK(Layout!B95), "", Layout!B95)</f>
        <v/>
      </c>
      <c r="C113" s="105" t="str">
        <f>IF(ISBLANK(Layout!C95), "", Layout!C95)</f>
        <v/>
      </c>
      <c r="D113" s="93" t="str">
        <f>IF(Layout!D95 &gt;0, $K$12 - E113 - P113, "")</f>
        <v/>
      </c>
      <c r="E113" s="59">
        <f>IFERROR(Layout!D95*SUM($D$12:$D$17), "")</f>
        <v>0</v>
      </c>
      <c r="F113" s="83" t="str">
        <f>IF(ISBLANK(Layout!E95), "", Layout!E95*$K$12/Stocks!$E$3)</f>
        <v/>
      </c>
      <c r="G113" s="83" t="str">
        <f>IF(ISBLANK(Layout!F95), "", Layout!F95*$K$12/Stocks!$E$4)</f>
        <v/>
      </c>
      <c r="H113" s="83" t="str">
        <f>IF(ISBLANK(Layout!G95), "", Layout!G95*$K$12/Stocks!$E$5)</f>
        <v/>
      </c>
      <c r="I113" s="83" t="str">
        <f>IF(ISBLANK(Layout!H95), "", Layout!H95*$K$12/Stocks!$E$6)</f>
        <v/>
      </c>
      <c r="J113" s="83" t="str">
        <f>IF(ISBLANK(Layout!I95),"",Layout!I95*$K$12/Stocks!$E$7)</f>
        <v/>
      </c>
      <c r="K113" s="83" t="str">
        <f>IF(ISBLANK(Layout!J95), "", Layout!J95*$K$12/Stocks!$E$8)</f>
        <v/>
      </c>
      <c r="L113" s="83" t="str">
        <f>IF(ISBLANK(Layout!K95), "", Layout!K95*$K$12/Stocks!$E$9)</f>
        <v/>
      </c>
      <c r="M113" s="83" t="str">
        <f>IF(ISBLANK(Layout!L95), "", Layout!L95*$K$12/Stocks!$E$10)</f>
        <v/>
      </c>
      <c r="N113" s="83" t="str">
        <f>IF(ISBLANK(Layout!M95), "", Layout!M95*$K$12/Stocks!$E$11)</f>
        <v/>
      </c>
      <c r="O113" s="94" t="str">
        <f>IF(ISBLANK(Layout!N95), "", Layout!N95*$K$12/Stocks!$E$12)</f>
        <v/>
      </c>
      <c r="P113" s="62">
        <f t="shared" si="9"/>
        <v>0</v>
      </c>
    </row>
    <row r="114" spans="1:16" x14ac:dyDescent="0.2">
      <c r="A114" s="103">
        <f t="shared" si="8"/>
        <v>94</v>
      </c>
      <c r="B114" s="104" t="str">
        <f>IF(ISBLANK(Layout!B96), "", Layout!B96)</f>
        <v/>
      </c>
      <c r="C114" s="105" t="str">
        <f>IF(ISBLANK(Layout!C96), "", Layout!C96)</f>
        <v/>
      </c>
      <c r="D114" s="93" t="str">
        <f>IF(Layout!D96 &gt;0, $K$12 - E114 - P114, "")</f>
        <v/>
      </c>
      <c r="E114" s="59">
        <f>IFERROR(Layout!D96*SUM($D$12:$D$17), "")</f>
        <v>0</v>
      </c>
      <c r="F114" s="83" t="str">
        <f>IF(ISBLANK(Layout!E96), "", Layout!E96*$K$12/Stocks!$E$3)</f>
        <v/>
      </c>
      <c r="G114" s="83" t="str">
        <f>IF(ISBLANK(Layout!F96), "", Layout!F96*$K$12/Stocks!$E$4)</f>
        <v/>
      </c>
      <c r="H114" s="83" t="str">
        <f>IF(ISBLANK(Layout!G96), "", Layout!G96*$K$12/Stocks!$E$5)</f>
        <v/>
      </c>
      <c r="I114" s="83" t="str">
        <f>IF(ISBLANK(Layout!H96), "", Layout!H96*$K$12/Stocks!$E$6)</f>
        <v/>
      </c>
      <c r="J114" s="83" t="str">
        <f>IF(ISBLANK(Layout!I96),"",Layout!I96*$K$12/Stocks!$E$7)</f>
        <v/>
      </c>
      <c r="K114" s="83" t="str">
        <f>IF(ISBLANK(Layout!J96), "", Layout!J96*$K$12/Stocks!$E$8)</f>
        <v/>
      </c>
      <c r="L114" s="83" t="str">
        <f>IF(ISBLANK(Layout!K96), "", Layout!K96*$K$12/Stocks!$E$9)</f>
        <v/>
      </c>
      <c r="M114" s="83" t="str">
        <f>IF(ISBLANK(Layout!L96), "", Layout!L96*$K$12/Stocks!$E$10)</f>
        <v/>
      </c>
      <c r="N114" s="83" t="str">
        <f>IF(ISBLANK(Layout!M96), "", Layout!M96*$K$12/Stocks!$E$11)</f>
        <v/>
      </c>
      <c r="O114" s="94" t="str">
        <f>IF(ISBLANK(Layout!N96), "", Layout!N96*$K$12/Stocks!$E$12)</f>
        <v/>
      </c>
      <c r="P114" s="62">
        <f>SUM(F114:O114)</f>
        <v>0</v>
      </c>
    </row>
    <row r="115" spans="1:16" x14ac:dyDescent="0.2">
      <c r="A115" s="103">
        <f t="shared" si="8"/>
        <v>95</v>
      </c>
      <c r="B115" s="104" t="str">
        <f>IF(ISBLANK(Layout!B97), "", Layout!B97)</f>
        <v/>
      </c>
      <c r="C115" s="105" t="str">
        <f>IF(ISBLANK(Layout!C97), "", Layout!C97)</f>
        <v/>
      </c>
      <c r="D115" s="93" t="str">
        <f>IF(Layout!D97 &gt;0, $K$12 - E115 - P115, "")</f>
        <v/>
      </c>
      <c r="E115" s="59">
        <f>IFERROR(Layout!D97*SUM($D$12:$D$17), "")</f>
        <v>0</v>
      </c>
      <c r="F115" s="83" t="str">
        <f>IF(ISBLANK(Layout!E97), "", Layout!E97*$K$12/Stocks!$E$3)</f>
        <v/>
      </c>
      <c r="G115" s="83" t="str">
        <f>IF(ISBLANK(Layout!F97), "", Layout!F97*$K$12/Stocks!$E$4)</f>
        <v/>
      </c>
      <c r="H115" s="83" t="str">
        <f>IF(ISBLANK(Layout!G97), "", Layout!G97*$K$12/Stocks!$E$5)</f>
        <v/>
      </c>
      <c r="I115" s="83" t="str">
        <f>IF(ISBLANK(Layout!H97), "", Layout!H97*$K$12/Stocks!$E$6)</f>
        <v/>
      </c>
      <c r="J115" s="83" t="str">
        <f>IF(ISBLANK(Layout!I97),"",Layout!I97*$K$12/Stocks!$E$7)</f>
        <v/>
      </c>
      <c r="K115" s="83" t="str">
        <f>IF(ISBLANK(Layout!J97), "", Layout!J97*$K$12/Stocks!$E$8)</f>
        <v/>
      </c>
      <c r="L115" s="83" t="str">
        <f>IF(ISBLANK(Layout!K97), "", Layout!K97*$K$12/Stocks!$E$9)</f>
        <v/>
      </c>
      <c r="M115" s="83" t="str">
        <f>IF(ISBLANK(Layout!L97), "", Layout!L97*$K$12/Stocks!$E$10)</f>
        <v/>
      </c>
      <c r="N115" s="83" t="str">
        <f>IF(ISBLANK(Layout!M97), "", Layout!M97*$K$12/Stocks!$E$11)</f>
        <v/>
      </c>
      <c r="O115" s="94" t="str">
        <f>IF(ISBLANK(Layout!N97), "", Layout!N97*$K$12/Stocks!$E$12)</f>
        <v/>
      </c>
      <c r="P115" s="62">
        <f t="shared" ref="P115:P121" si="10">SUM(F115:O115)</f>
        <v>0</v>
      </c>
    </row>
    <row r="116" spans="1:16" x14ac:dyDescent="0.2">
      <c r="A116" s="106">
        <f>A115+1</f>
        <v>96</v>
      </c>
      <c r="B116" s="107" t="str">
        <f>IF(ISBLANK(Layout!B98), "", Layout!B98)</f>
        <v/>
      </c>
      <c r="C116" s="108" t="str">
        <f>IF(ISBLANK(Layout!C98), "", Layout!C98)</f>
        <v/>
      </c>
      <c r="D116" s="95" t="str">
        <f>IF(Layout!D98 &gt;0, $K$12 - E116 - P116, "")</f>
        <v/>
      </c>
      <c r="E116" s="60">
        <f>IFERROR(Layout!D98*SUM($D$12:$D$17), "")</f>
        <v>0</v>
      </c>
      <c r="F116" s="88" t="str">
        <f>IF(ISBLANK(Layout!E98), "", Layout!E98*$K$12/Stocks!$E$3)</f>
        <v/>
      </c>
      <c r="G116" s="88" t="str">
        <f>IF(ISBLANK(Layout!F98), "", Layout!F98*$K$12/Stocks!$E$4)</f>
        <v/>
      </c>
      <c r="H116" s="88" t="str">
        <f>IF(ISBLANK(Layout!G98), "", Layout!G98*$K$12/Stocks!$E$5)</f>
        <v/>
      </c>
      <c r="I116" s="88" t="str">
        <f>IF(ISBLANK(Layout!H98), "", Layout!H98*$K$12/Stocks!$E$6)</f>
        <v/>
      </c>
      <c r="J116" s="88" t="str">
        <f>IF(ISBLANK(Layout!I98),"",Layout!I98*$K$12/Stocks!$E$7)</f>
        <v/>
      </c>
      <c r="K116" s="88" t="str">
        <f>IF(ISBLANK(Layout!J98), "", Layout!J98*$K$12/Stocks!$E$8)</f>
        <v/>
      </c>
      <c r="L116" s="88" t="str">
        <f>IF(ISBLANK(Layout!K98), "", Layout!K98*$K$12/Stocks!$E$9)</f>
        <v/>
      </c>
      <c r="M116" s="88" t="str">
        <f>IF(ISBLANK(Layout!L98), "", Layout!L98*$K$12/Stocks!$E$10)</f>
        <v/>
      </c>
      <c r="N116" s="88" t="str">
        <f>IF(ISBLANK(Layout!M98), "", Layout!M98*$K$12/Stocks!$E$11)</f>
        <v/>
      </c>
      <c r="O116" s="96" t="str">
        <f>IF(ISBLANK(Layout!N98), "", Layout!N98*$K$12/Stocks!$E$12)</f>
        <v/>
      </c>
      <c r="P116" s="63">
        <f t="shared" si="10"/>
        <v>0</v>
      </c>
    </row>
    <row r="117" spans="1:16" x14ac:dyDescent="0.2">
      <c r="A117" s="100">
        <f>A116+1</f>
        <v>97</v>
      </c>
      <c r="B117" s="101" t="str">
        <f>IF(ISBLANK(Layout!B99), "", Layout!B99)</f>
        <v/>
      </c>
      <c r="C117" s="102" t="str">
        <f>IF(ISBLANK(Layout!C99), "", Layout!C99)</f>
        <v/>
      </c>
      <c r="D117" s="91" t="str">
        <f>IF(Layout!D99 &gt;0, $K$12 - E117 - P117, "")</f>
        <v/>
      </c>
      <c r="E117" s="58">
        <f>IFERROR(Layout!D99*SUM($D$12:$D$17), "")</f>
        <v>0</v>
      </c>
      <c r="F117" s="87" t="str">
        <f>IF(ISBLANK(Layout!E99), "", Layout!E99*$K$12/Stocks!$E$3)</f>
        <v/>
      </c>
      <c r="G117" s="87" t="str">
        <f>IF(ISBLANK(Layout!F99), "", Layout!F99*$K$12/Stocks!$E$4)</f>
        <v/>
      </c>
      <c r="H117" s="87" t="str">
        <f>IF(ISBLANK(Layout!G99), "", Layout!G99*$K$12/Stocks!$E$5)</f>
        <v/>
      </c>
      <c r="I117" s="87" t="str">
        <f>IF(ISBLANK(Layout!H99), "", Layout!H99*$K$12/Stocks!$E$6)</f>
        <v/>
      </c>
      <c r="J117" s="87" t="str">
        <f>IF(ISBLANK(Layout!I99),"",Layout!I99*$K$12/Stocks!$E$7)</f>
        <v/>
      </c>
      <c r="K117" s="87" t="str">
        <f>IF(ISBLANK(Layout!J99), "", Layout!J99*$K$12/Stocks!$E$8)</f>
        <v/>
      </c>
      <c r="L117" s="87" t="str">
        <f>IF(ISBLANK(Layout!K99), "", Layout!K99*$K$12/Stocks!$E$9)</f>
        <v/>
      </c>
      <c r="M117" s="87" t="str">
        <f>IF(ISBLANK(Layout!L99), "", Layout!L99*$K$12/Stocks!$E$10)</f>
        <v/>
      </c>
      <c r="N117" s="87" t="str">
        <f>IF(ISBLANK(Layout!M99), "", Layout!M99*$K$12/Stocks!$E$11)</f>
        <v/>
      </c>
      <c r="O117" s="92" t="str">
        <f>IF(ISBLANK(Layout!N99), "", Layout!N99*$K$12/Stocks!$E$12)</f>
        <v/>
      </c>
      <c r="P117" s="61">
        <f t="shared" si="10"/>
        <v>0</v>
      </c>
    </row>
    <row r="118" spans="1:16" x14ac:dyDescent="0.2">
      <c r="A118" s="103">
        <f>A117+1</f>
        <v>98</v>
      </c>
      <c r="B118" s="104" t="str">
        <f>IF(ISBLANK(Layout!B100), "", Layout!B100)</f>
        <v/>
      </c>
      <c r="C118" s="105" t="str">
        <f>IF(ISBLANK(Layout!C100), "", Layout!C100)</f>
        <v/>
      </c>
      <c r="D118" s="93" t="str">
        <f>IF(Layout!D100 &gt;0, $K$12 - E118 - P118, "")</f>
        <v/>
      </c>
      <c r="E118" s="59">
        <f>IFERROR(Layout!D100*SUM($D$12:$D$17), "")</f>
        <v>0</v>
      </c>
      <c r="F118" s="83" t="str">
        <f>IF(ISBLANK(Layout!E100), "", Layout!E100*$K$12/Stocks!$E$3)</f>
        <v/>
      </c>
      <c r="G118" s="83" t="str">
        <f>IF(ISBLANK(Layout!F100), "", Layout!F100*$K$12/Stocks!$E$4)</f>
        <v/>
      </c>
      <c r="H118" s="83" t="str">
        <f>IF(ISBLANK(Layout!G100), "", Layout!G100*$K$12/Stocks!$E$5)</f>
        <v/>
      </c>
      <c r="I118" s="83" t="str">
        <f>IF(ISBLANK(Layout!H100), "", Layout!H100*$K$12/Stocks!$E$6)</f>
        <v/>
      </c>
      <c r="J118" s="83" t="str">
        <f>IF(ISBLANK(Layout!I100),"",Layout!I100*$K$12/Stocks!$E$7)</f>
        <v/>
      </c>
      <c r="K118" s="83" t="str">
        <f>IF(ISBLANK(Layout!J100), "", Layout!J100*$K$12/Stocks!$E$8)</f>
        <v/>
      </c>
      <c r="L118" s="83" t="str">
        <f>IF(ISBLANK(Layout!K100), "", Layout!K100*$K$12/Stocks!$E$9)</f>
        <v/>
      </c>
      <c r="M118" s="83" t="str">
        <f>IF(ISBLANK(Layout!L100), "", Layout!L100*$K$12/Stocks!$E$10)</f>
        <v/>
      </c>
      <c r="N118" s="83" t="str">
        <f>IF(ISBLANK(Layout!M100), "", Layout!M100*$K$12/Stocks!$E$11)</f>
        <v/>
      </c>
      <c r="O118" s="94" t="str">
        <f>IF(ISBLANK(Layout!N100), "", Layout!N100*$K$12/Stocks!$E$12)</f>
        <v/>
      </c>
      <c r="P118" s="62">
        <f t="shared" si="10"/>
        <v>0</v>
      </c>
    </row>
    <row r="119" spans="1:16" x14ac:dyDescent="0.2">
      <c r="A119" s="103">
        <f t="shared" ref="A119:A127" si="11">A118+1</f>
        <v>99</v>
      </c>
      <c r="B119" s="104" t="str">
        <f>IF(ISBLANK(Layout!B101), "", Layout!B101)</f>
        <v/>
      </c>
      <c r="C119" s="105" t="str">
        <f>IF(ISBLANK(Layout!C101), "", Layout!C101)</f>
        <v/>
      </c>
      <c r="D119" s="93" t="str">
        <f>IF(Layout!D101 &gt;0, $K$12 - E119 - P119, "")</f>
        <v/>
      </c>
      <c r="E119" s="59">
        <f>IFERROR(Layout!D101*SUM($D$12:$D$17), "")</f>
        <v>0</v>
      </c>
      <c r="F119" s="83" t="str">
        <f>IF(ISBLANK(Layout!E101), "", Layout!E101*$K$12/Stocks!$E$3)</f>
        <v/>
      </c>
      <c r="G119" s="83" t="str">
        <f>IF(ISBLANK(Layout!F101), "", Layout!F101*$K$12/Stocks!$E$4)</f>
        <v/>
      </c>
      <c r="H119" s="83" t="str">
        <f>IF(ISBLANK(Layout!G101), "", Layout!G101*$K$12/Stocks!$E$5)</f>
        <v/>
      </c>
      <c r="I119" s="83" t="str">
        <f>IF(ISBLANK(Layout!H101), "", Layout!H101*$K$12/Stocks!$E$6)</f>
        <v/>
      </c>
      <c r="J119" s="83" t="str">
        <f>IF(ISBLANK(Layout!I101),"",Layout!I101*$K$12/Stocks!$E$7)</f>
        <v/>
      </c>
      <c r="K119" s="83" t="str">
        <f>IF(ISBLANK(Layout!J101), "", Layout!J101*$K$12/Stocks!$E$8)</f>
        <v/>
      </c>
      <c r="L119" s="83" t="str">
        <f>IF(ISBLANK(Layout!K101), "", Layout!K101*$K$12/Stocks!$E$9)</f>
        <v/>
      </c>
      <c r="M119" s="83" t="str">
        <f>IF(ISBLANK(Layout!L101), "", Layout!L101*$K$12/Stocks!$E$10)</f>
        <v/>
      </c>
      <c r="N119" s="83" t="str">
        <f>IF(ISBLANK(Layout!M101), "", Layout!M101*$K$12/Stocks!$E$11)</f>
        <v/>
      </c>
      <c r="O119" s="94" t="str">
        <f>IF(ISBLANK(Layout!N101), "", Layout!N101*$K$12/Stocks!$E$12)</f>
        <v/>
      </c>
      <c r="P119" s="62">
        <f t="shared" si="10"/>
        <v>0</v>
      </c>
    </row>
    <row r="120" spans="1:16" x14ac:dyDescent="0.2">
      <c r="A120" s="103">
        <f t="shared" si="11"/>
        <v>100</v>
      </c>
      <c r="B120" s="104" t="str">
        <f>IF(ISBLANK(Layout!B102), "", Layout!B102)</f>
        <v/>
      </c>
      <c r="C120" s="105" t="str">
        <f>IF(ISBLANK(Layout!C102), "", Layout!C102)</f>
        <v/>
      </c>
      <c r="D120" s="93" t="str">
        <f>IF(Layout!D102 &gt;0, $K$12 - E120 - P120, "")</f>
        <v/>
      </c>
      <c r="E120" s="59">
        <f>IFERROR(Layout!D102*SUM($D$12:$D$17), "")</f>
        <v>0</v>
      </c>
      <c r="F120" s="83" t="str">
        <f>IF(ISBLANK(Layout!E102), "", Layout!E102*$K$12/Stocks!$E$3)</f>
        <v/>
      </c>
      <c r="G120" s="83" t="str">
        <f>IF(ISBLANK(Layout!F102), "", Layout!F102*$K$12/Stocks!$E$4)</f>
        <v/>
      </c>
      <c r="H120" s="83" t="str">
        <f>IF(ISBLANK(Layout!G102), "", Layout!G102*$K$12/Stocks!$E$5)</f>
        <v/>
      </c>
      <c r="I120" s="83" t="str">
        <f>IF(ISBLANK(Layout!H102), "", Layout!H102*$K$12/Stocks!$E$6)</f>
        <v/>
      </c>
      <c r="J120" s="83" t="str">
        <f>IF(ISBLANK(Layout!I102),"",Layout!I102*$K$12/Stocks!$E$7)</f>
        <v/>
      </c>
      <c r="K120" s="83" t="str">
        <f>IF(ISBLANK(Layout!J102), "", Layout!J102*$K$12/Stocks!$E$8)</f>
        <v/>
      </c>
      <c r="L120" s="83" t="str">
        <f>IF(ISBLANK(Layout!K102), "", Layout!K102*$K$12/Stocks!$E$9)</f>
        <v/>
      </c>
      <c r="M120" s="83" t="str">
        <f>IF(ISBLANK(Layout!L102), "", Layout!L102*$K$12/Stocks!$E$10)</f>
        <v/>
      </c>
      <c r="N120" s="83" t="str">
        <f>IF(ISBLANK(Layout!M102), "", Layout!M102*$K$12/Stocks!$E$11)</f>
        <v/>
      </c>
      <c r="O120" s="94" t="str">
        <f>IF(ISBLANK(Layout!N102), "", Layout!N102*$K$12/Stocks!$E$12)</f>
        <v/>
      </c>
      <c r="P120" s="62">
        <f t="shared" si="10"/>
        <v>0</v>
      </c>
    </row>
    <row r="121" spans="1:16" x14ac:dyDescent="0.2">
      <c r="A121" s="103">
        <f t="shared" si="11"/>
        <v>101</v>
      </c>
      <c r="B121" s="104" t="str">
        <f>IF(ISBLANK(Layout!B103), "", Layout!B103)</f>
        <v/>
      </c>
      <c r="C121" s="105" t="str">
        <f>IF(ISBLANK(Layout!C103), "", Layout!C103)</f>
        <v/>
      </c>
      <c r="D121" s="93" t="str">
        <f>IF(Layout!D103 &gt;0, $K$12 - E121 - P121, "")</f>
        <v/>
      </c>
      <c r="E121" s="59">
        <f>IFERROR(Layout!D103*SUM($D$12:$D$17), "")</f>
        <v>0</v>
      </c>
      <c r="F121" s="83" t="str">
        <f>IF(ISBLANK(Layout!E103), "", Layout!E103*$K$12/Stocks!$E$3)</f>
        <v/>
      </c>
      <c r="G121" s="83" t="str">
        <f>IF(ISBLANK(Layout!F103), "", Layout!F103*$K$12/Stocks!$E$4)</f>
        <v/>
      </c>
      <c r="H121" s="83" t="str">
        <f>IF(ISBLANK(Layout!G103), "", Layout!G103*$K$12/Stocks!$E$5)</f>
        <v/>
      </c>
      <c r="I121" s="83" t="str">
        <f>IF(ISBLANK(Layout!H103), "", Layout!H103*$K$12/Stocks!$E$6)</f>
        <v/>
      </c>
      <c r="J121" s="83" t="str">
        <f>IF(ISBLANK(Layout!I103),"",Layout!I103*$K$12/Stocks!$E$7)</f>
        <v/>
      </c>
      <c r="K121" s="83" t="str">
        <f>IF(ISBLANK(Layout!J103), "", Layout!J103*$K$12/Stocks!$E$8)</f>
        <v/>
      </c>
      <c r="L121" s="83" t="str">
        <f>IF(ISBLANK(Layout!K103), "", Layout!K103*$K$12/Stocks!$E$9)</f>
        <v/>
      </c>
      <c r="M121" s="83" t="str">
        <f>IF(ISBLANK(Layout!L103), "", Layout!L103*$K$12/Stocks!$E$10)</f>
        <v/>
      </c>
      <c r="N121" s="83" t="str">
        <f>IF(ISBLANK(Layout!M103), "", Layout!M103*$K$12/Stocks!$E$11)</f>
        <v/>
      </c>
      <c r="O121" s="94" t="str">
        <f>IF(ISBLANK(Layout!N103), "", Layout!N103*$K$12/Stocks!$E$12)</f>
        <v/>
      </c>
      <c r="P121" s="62">
        <f t="shared" si="10"/>
        <v>0</v>
      </c>
    </row>
    <row r="122" spans="1:16" x14ac:dyDescent="0.2">
      <c r="A122" s="103">
        <f t="shared" si="11"/>
        <v>102</v>
      </c>
      <c r="B122" s="104" t="str">
        <f>IF(ISBLANK(Layout!B104), "", Layout!B104)</f>
        <v/>
      </c>
      <c r="C122" s="105" t="str">
        <f>IF(ISBLANK(Layout!C104), "", Layout!C104)</f>
        <v/>
      </c>
      <c r="D122" s="93" t="str">
        <f>IF(Layout!D104 &gt;0, $K$12 - E122 - P122, "")</f>
        <v/>
      </c>
      <c r="E122" s="59">
        <f>IFERROR(Layout!D104*SUM($D$12:$D$17), "")</f>
        <v>0</v>
      </c>
      <c r="F122" s="83" t="str">
        <f>IF(ISBLANK(Layout!E104), "", Layout!E104*$K$12/Stocks!$E$3)</f>
        <v/>
      </c>
      <c r="G122" s="83" t="str">
        <f>IF(ISBLANK(Layout!F104), "", Layout!F104*$K$12/Stocks!$E$4)</f>
        <v/>
      </c>
      <c r="H122" s="83" t="str">
        <f>IF(ISBLANK(Layout!G104), "", Layout!G104*$K$12/Stocks!$E$5)</f>
        <v/>
      </c>
      <c r="I122" s="83" t="str">
        <f>IF(ISBLANK(Layout!H104), "", Layout!H104*$K$12/Stocks!$E$6)</f>
        <v/>
      </c>
      <c r="J122" s="83" t="str">
        <f>IF(ISBLANK(Layout!I104),"",Layout!I104*$K$12/Stocks!$E$7)</f>
        <v/>
      </c>
      <c r="K122" s="83" t="str">
        <f>IF(ISBLANK(Layout!J104), "", Layout!J104*$K$12/Stocks!$E$8)</f>
        <v/>
      </c>
      <c r="L122" s="83" t="str">
        <f>IF(ISBLANK(Layout!K104), "", Layout!K104*$K$12/Stocks!$E$9)</f>
        <v/>
      </c>
      <c r="M122" s="83" t="str">
        <f>IF(ISBLANK(Layout!L104), "", Layout!L104*$K$12/Stocks!$E$10)</f>
        <v/>
      </c>
      <c r="N122" s="83" t="str">
        <f>IF(ISBLANK(Layout!M104), "", Layout!M104*$K$12/Stocks!$E$11)</f>
        <v/>
      </c>
      <c r="O122" s="94" t="str">
        <f>IF(ISBLANK(Layout!N104), "", Layout!N104*$K$12/Stocks!$E$12)</f>
        <v/>
      </c>
      <c r="P122" s="62">
        <f>SUM(F122:O122)</f>
        <v>0</v>
      </c>
    </row>
    <row r="123" spans="1:16" x14ac:dyDescent="0.2">
      <c r="A123" s="103">
        <f t="shared" si="11"/>
        <v>103</v>
      </c>
      <c r="B123" s="104" t="str">
        <f>IF(ISBLANK(Layout!B105), "", Layout!B105)</f>
        <v/>
      </c>
      <c r="C123" s="105" t="str">
        <f>IF(ISBLANK(Layout!C105), "", Layout!C105)</f>
        <v/>
      </c>
      <c r="D123" s="93" t="str">
        <f>IF(Layout!D105 &gt;0, $K$12 - E123 - P123, "")</f>
        <v/>
      </c>
      <c r="E123" s="59">
        <f>IFERROR(Layout!D105*SUM($D$12:$D$17), "")</f>
        <v>0</v>
      </c>
      <c r="F123" s="83" t="str">
        <f>IF(ISBLANK(Layout!E105), "", Layout!E105*$K$12/Stocks!$E$3)</f>
        <v/>
      </c>
      <c r="G123" s="83" t="str">
        <f>IF(ISBLANK(Layout!F105), "", Layout!F105*$K$12/Stocks!$E$4)</f>
        <v/>
      </c>
      <c r="H123" s="83" t="str">
        <f>IF(ISBLANK(Layout!G105), "", Layout!G105*$K$12/Stocks!$E$5)</f>
        <v/>
      </c>
      <c r="I123" s="83" t="str">
        <f>IF(ISBLANK(Layout!H105), "", Layout!H105*$K$12/Stocks!$E$6)</f>
        <v/>
      </c>
      <c r="J123" s="83" t="str">
        <f>IF(ISBLANK(Layout!I105),"",Layout!I105*$K$12/Stocks!$E$7)</f>
        <v/>
      </c>
      <c r="K123" s="83" t="str">
        <f>IF(ISBLANK(Layout!J105), "", Layout!J105*$K$12/Stocks!$E$8)</f>
        <v/>
      </c>
      <c r="L123" s="83" t="str">
        <f>IF(ISBLANK(Layout!K105), "", Layout!K105*$K$12/Stocks!$E$9)</f>
        <v/>
      </c>
      <c r="M123" s="83" t="str">
        <f>IF(ISBLANK(Layout!L105), "", Layout!L105*$K$12/Stocks!$E$10)</f>
        <v/>
      </c>
      <c r="N123" s="83" t="str">
        <f>IF(ISBLANK(Layout!M105), "", Layout!M105*$K$12/Stocks!$E$11)</f>
        <v/>
      </c>
      <c r="O123" s="94" t="str">
        <f>IF(ISBLANK(Layout!N105), "", Layout!N105*$K$12/Stocks!$E$12)</f>
        <v/>
      </c>
      <c r="P123" s="62">
        <f t="shared" ref="P123:P125" si="12">SUM(F123:O123)</f>
        <v>0</v>
      </c>
    </row>
    <row r="124" spans="1:16" x14ac:dyDescent="0.2">
      <c r="A124" s="103">
        <f t="shared" si="11"/>
        <v>104</v>
      </c>
      <c r="B124" s="104" t="str">
        <f>IF(ISBLANK(Layout!B106), "", Layout!B106)</f>
        <v/>
      </c>
      <c r="C124" s="105" t="str">
        <f>IF(ISBLANK(Layout!C106), "", Layout!C106)</f>
        <v/>
      </c>
      <c r="D124" s="93" t="str">
        <f>IF(Layout!D106 &gt;0, $K$12 - E124 - P124, "")</f>
        <v/>
      </c>
      <c r="E124" s="59">
        <f>IFERROR(Layout!D106*SUM($D$12:$D$17), "")</f>
        <v>0</v>
      </c>
      <c r="F124" s="83" t="str">
        <f>IF(ISBLANK(Layout!E106), "", Layout!E106*$K$12/Stocks!$E$3)</f>
        <v/>
      </c>
      <c r="G124" s="83" t="str">
        <f>IF(ISBLANK(Layout!F106), "", Layout!F106*$K$12/Stocks!$E$4)</f>
        <v/>
      </c>
      <c r="H124" s="83" t="str">
        <f>IF(ISBLANK(Layout!G106), "", Layout!G106*$K$12/Stocks!$E$5)</f>
        <v/>
      </c>
      <c r="I124" s="83" t="str">
        <f>IF(ISBLANK(Layout!H106), "", Layout!H106*$K$12/Stocks!$E$6)</f>
        <v/>
      </c>
      <c r="J124" s="83" t="str">
        <f>IF(ISBLANK(Layout!I106),"",Layout!I106*$K$12/Stocks!$E$7)</f>
        <v/>
      </c>
      <c r="K124" s="83" t="str">
        <f>IF(ISBLANK(Layout!J106), "", Layout!J106*$K$12/Stocks!$E$8)</f>
        <v/>
      </c>
      <c r="L124" s="83" t="str">
        <f>IF(ISBLANK(Layout!K106), "", Layout!K106*$K$12/Stocks!$E$9)</f>
        <v/>
      </c>
      <c r="M124" s="83" t="str">
        <f>IF(ISBLANK(Layout!L106), "", Layout!L106*$K$12/Stocks!$E$10)</f>
        <v/>
      </c>
      <c r="N124" s="83" t="str">
        <f>IF(ISBLANK(Layout!M106), "", Layout!M106*$K$12/Stocks!$E$11)</f>
        <v/>
      </c>
      <c r="O124" s="94" t="str">
        <f>IF(ISBLANK(Layout!N106), "", Layout!N106*$K$12/Stocks!$E$12)</f>
        <v/>
      </c>
      <c r="P124" s="62">
        <f t="shared" si="12"/>
        <v>0</v>
      </c>
    </row>
    <row r="125" spans="1:16" x14ac:dyDescent="0.2">
      <c r="A125" s="103">
        <f t="shared" si="11"/>
        <v>105</v>
      </c>
      <c r="B125" s="104" t="str">
        <f>IF(ISBLANK(Layout!B107), "", Layout!B107)</f>
        <v/>
      </c>
      <c r="C125" s="105" t="str">
        <f>IF(ISBLANK(Layout!C107), "", Layout!C107)</f>
        <v/>
      </c>
      <c r="D125" s="93" t="str">
        <f>IF(Layout!D107 &gt;0, $K$12 - E125 - P125, "")</f>
        <v/>
      </c>
      <c r="E125" s="59">
        <f>IFERROR(Layout!D107*SUM($D$12:$D$17), "")</f>
        <v>0</v>
      </c>
      <c r="F125" s="83" t="str">
        <f>IF(ISBLANK(Layout!E107), "", Layout!E107*$K$12/Stocks!$E$3)</f>
        <v/>
      </c>
      <c r="G125" s="83" t="str">
        <f>IF(ISBLANK(Layout!F107), "", Layout!F107*$K$12/Stocks!$E$4)</f>
        <v/>
      </c>
      <c r="H125" s="83" t="str">
        <f>IF(ISBLANK(Layout!G107), "", Layout!G107*$K$12/Stocks!$E$5)</f>
        <v/>
      </c>
      <c r="I125" s="83" t="str">
        <f>IF(ISBLANK(Layout!H107), "", Layout!H107*$K$12/Stocks!$E$6)</f>
        <v/>
      </c>
      <c r="J125" s="83" t="str">
        <f>IF(ISBLANK(Layout!I107),"",Layout!I107*$K$12/Stocks!$E$7)</f>
        <v/>
      </c>
      <c r="K125" s="83" t="str">
        <f>IF(ISBLANK(Layout!J107), "", Layout!J107*$K$12/Stocks!$E$8)</f>
        <v/>
      </c>
      <c r="L125" s="83" t="str">
        <f>IF(ISBLANK(Layout!K107), "", Layout!K107*$K$12/Stocks!$E$9)</f>
        <v/>
      </c>
      <c r="M125" s="83" t="str">
        <f>IF(ISBLANK(Layout!L107), "", Layout!L107*$K$12/Stocks!$E$10)</f>
        <v/>
      </c>
      <c r="N125" s="83" t="str">
        <f>IF(ISBLANK(Layout!M107), "", Layout!M107*$K$12/Stocks!$E$11)</f>
        <v/>
      </c>
      <c r="O125" s="94" t="str">
        <f>IF(ISBLANK(Layout!N107), "", Layout!N107*$K$12/Stocks!$E$12)</f>
        <v/>
      </c>
      <c r="P125" s="62">
        <f t="shared" si="12"/>
        <v>0</v>
      </c>
    </row>
    <row r="126" spans="1:16" x14ac:dyDescent="0.2">
      <c r="A126" s="103">
        <f t="shared" si="11"/>
        <v>106</v>
      </c>
      <c r="B126" s="104" t="str">
        <f>IF(ISBLANK(Layout!B108), "", Layout!B108)</f>
        <v/>
      </c>
      <c r="C126" s="105" t="str">
        <f>IF(ISBLANK(Layout!C108), "", Layout!C108)</f>
        <v/>
      </c>
      <c r="D126" s="93" t="str">
        <f>IF(Layout!D108 &gt;0, $K$12 - E126 - P126, "")</f>
        <v/>
      </c>
      <c r="E126" s="59">
        <f>IFERROR(Layout!D108*SUM($D$12:$D$17), "")</f>
        <v>0</v>
      </c>
      <c r="F126" s="83" t="str">
        <f>IF(ISBLANK(Layout!E108), "", Layout!E108*$K$12/Stocks!$E$3)</f>
        <v/>
      </c>
      <c r="G126" s="83" t="str">
        <f>IF(ISBLANK(Layout!F108), "", Layout!F108*$K$12/Stocks!$E$4)</f>
        <v/>
      </c>
      <c r="H126" s="83" t="str">
        <f>IF(ISBLANK(Layout!G108), "", Layout!G108*$K$12/Stocks!$E$5)</f>
        <v/>
      </c>
      <c r="I126" s="83" t="str">
        <f>IF(ISBLANK(Layout!H108), "", Layout!H108*$K$12/Stocks!$E$6)</f>
        <v/>
      </c>
      <c r="J126" s="83" t="str">
        <f>IF(ISBLANK(Layout!I108),"",Layout!I108*$K$12/Stocks!$E$7)</f>
        <v/>
      </c>
      <c r="K126" s="83" t="str">
        <f>IF(ISBLANK(Layout!J108), "", Layout!J108*$K$12/Stocks!$E$8)</f>
        <v/>
      </c>
      <c r="L126" s="83" t="str">
        <f>IF(ISBLANK(Layout!K108), "", Layout!K108*$K$12/Stocks!$E$9)</f>
        <v/>
      </c>
      <c r="M126" s="83" t="str">
        <f>IF(ISBLANK(Layout!L108), "", Layout!L108*$K$12/Stocks!$E$10)</f>
        <v/>
      </c>
      <c r="N126" s="83" t="str">
        <f>IF(ISBLANK(Layout!M108), "", Layout!M108*$K$12/Stocks!$E$11)</f>
        <v/>
      </c>
      <c r="O126" s="94" t="str">
        <f>IF(ISBLANK(Layout!N108), "", Layout!N108*$K$12/Stocks!$E$12)</f>
        <v/>
      </c>
      <c r="P126" s="62">
        <f>SUM(F126:O126)</f>
        <v>0</v>
      </c>
    </row>
    <row r="127" spans="1:16" x14ac:dyDescent="0.2">
      <c r="A127" s="103">
        <f t="shared" si="11"/>
        <v>107</v>
      </c>
      <c r="B127" s="104" t="str">
        <f>IF(ISBLANK(Layout!B109), "", Layout!B109)</f>
        <v/>
      </c>
      <c r="C127" s="105" t="str">
        <f>IF(ISBLANK(Layout!C109), "", Layout!C109)</f>
        <v/>
      </c>
      <c r="D127" s="93" t="str">
        <f>IF(Layout!D109 &gt;0, $K$12 - E127 - P127, "")</f>
        <v/>
      </c>
      <c r="E127" s="59">
        <f>IFERROR(Layout!D109*SUM($D$12:$D$17), "")</f>
        <v>0</v>
      </c>
      <c r="F127" s="83" t="str">
        <f>IF(ISBLANK(Layout!E109), "", Layout!E109*$K$12/Stocks!$E$3)</f>
        <v/>
      </c>
      <c r="G127" s="83" t="str">
        <f>IF(ISBLANK(Layout!F109), "", Layout!F109*$K$12/Stocks!$E$4)</f>
        <v/>
      </c>
      <c r="H127" s="83" t="str">
        <f>IF(ISBLANK(Layout!G109), "", Layout!G109*$K$12/Stocks!$E$5)</f>
        <v/>
      </c>
      <c r="I127" s="83" t="str">
        <f>IF(ISBLANK(Layout!H109), "", Layout!H109*$K$12/Stocks!$E$6)</f>
        <v/>
      </c>
      <c r="J127" s="83" t="str">
        <f>IF(ISBLANK(Layout!I109),"",Layout!I109*$K$12/Stocks!$E$7)</f>
        <v/>
      </c>
      <c r="K127" s="83" t="str">
        <f>IF(ISBLANK(Layout!J109), "", Layout!J109*$K$12/Stocks!$E$8)</f>
        <v/>
      </c>
      <c r="L127" s="83" t="str">
        <f>IF(ISBLANK(Layout!K109), "", Layout!K109*$K$12/Stocks!$E$9)</f>
        <v/>
      </c>
      <c r="M127" s="83" t="str">
        <f>IF(ISBLANK(Layout!L109), "", Layout!L109*$K$12/Stocks!$E$10)</f>
        <v/>
      </c>
      <c r="N127" s="83" t="str">
        <f>IF(ISBLANK(Layout!M109), "", Layout!M109*$K$12/Stocks!$E$11)</f>
        <v/>
      </c>
      <c r="O127" s="94" t="str">
        <f>IF(ISBLANK(Layout!N109), "", Layout!N109*$K$12/Stocks!$E$12)</f>
        <v/>
      </c>
      <c r="P127" s="62">
        <f t="shared" ref="P127:P133" si="13">SUM(F127:O127)</f>
        <v>0</v>
      </c>
    </row>
    <row r="128" spans="1:16" x14ac:dyDescent="0.2">
      <c r="A128" s="106">
        <f>A127+1</f>
        <v>108</v>
      </c>
      <c r="B128" s="107" t="str">
        <f>IF(ISBLANK(Layout!B110), "", Layout!B110)</f>
        <v/>
      </c>
      <c r="C128" s="108" t="str">
        <f>IF(ISBLANK(Layout!C110), "", Layout!C110)</f>
        <v/>
      </c>
      <c r="D128" s="95" t="str">
        <f>IF(Layout!D110 &gt;0, $K$12 - E128 - P128, "")</f>
        <v/>
      </c>
      <c r="E128" s="60">
        <f>IFERROR(Layout!D110*SUM($D$12:$D$17), "")</f>
        <v>0</v>
      </c>
      <c r="F128" s="88" t="str">
        <f>IF(ISBLANK(Layout!E110), "", Layout!E110*$K$12/Stocks!$E$3)</f>
        <v/>
      </c>
      <c r="G128" s="88" t="str">
        <f>IF(ISBLANK(Layout!F110), "", Layout!F110*$K$12/Stocks!$E$4)</f>
        <v/>
      </c>
      <c r="H128" s="88" t="str">
        <f>IF(ISBLANK(Layout!G110), "", Layout!G110*$K$12/Stocks!$E$5)</f>
        <v/>
      </c>
      <c r="I128" s="88" t="str">
        <f>IF(ISBLANK(Layout!H110), "", Layout!H110*$K$12/Stocks!$E$6)</f>
        <v/>
      </c>
      <c r="J128" s="88" t="str">
        <f>IF(ISBLANK(Layout!I110),"",Layout!I110*$K$12/Stocks!$E$7)</f>
        <v/>
      </c>
      <c r="K128" s="88" t="str">
        <f>IF(ISBLANK(Layout!J110), "", Layout!J110*$K$12/Stocks!$E$8)</f>
        <v/>
      </c>
      <c r="L128" s="88" t="str">
        <f>IF(ISBLANK(Layout!K110), "", Layout!K110*$K$12/Stocks!$E$9)</f>
        <v/>
      </c>
      <c r="M128" s="88" t="str">
        <f>IF(ISBLANK(Layout!L110), "", Layout!L110*$K$12/Stocks!$E$10)</f>
        <v/>
      </c>
      <c r="N128" s="88" t="str">
        <f>IF(ISBLANK(Layout!M110), "", Layout!M110*$K$12/Stocks!$E$11)</f>
        <v/>
      </c>
      <c r="O128" s="96" t="str">
        <f>IF(ISBLANK(Layout!N110), "", Layout!N110*$K$12/Stocks!$E$12)</f>
        <v/>
      </c>
      <c r="P128" s="63">
        <f t="shared" si="13"/>
        <v>0</v>
      </c>
    </row>
    <row r="129" spans="1:16" x14ac:dyDescent="0.2">
      <c r="A129" s="100">
        <f>A128+1</f>
        <v>109</v>
      </c>
      <c r="B129" s="101" t="str">
        <f>IF(ISBLANK(Layout!B111), "", Layout!B111)</f>
        <v/>
      </c>
      <c r="C129" s="102" t="str">
        <f>IF(ISBLANK(Layout!C111), "", Layout!C111)</f>
        <v/>
      </c>
      <c r="D129" s="91" t="str">
        <f>IF(Layout!D111 &gt;0, $K$12 - E129 - P129, "")</f>
        <v/>
      </c>
      <c r="E129" s="58">
        <f>IFERROR(Layout!D111*SUM($D$12:$D$17), "")</f>
        <v>0</v>
      </c>
      <c r="F129" s="87" t="str">
        <f>IF(ISBLANK(Layout!E111), "", Layout!E111*$K$12/Stocks!$E$3)</f>
        <v/>
      </c>
      <c r="G129" s="87" t="str">
        <f>IF(ISBLANK(Layout!F111), "", Layout!F111*$K$12/Stocks!$E$4)</f>
        <v/>
      </c>
      <c r="H129" s="87" t="str">
        <f>IF(ISBLANK(Layout!G111), "", Layout!G111*$K$12/Stocks!$E$5)</f>
        <v/>
      </c>
      <c r="I129" s="87" t="str">
        <f>IF(ISBLANK(Layout!H111), "", Layout!H111*$K$12/Stocks!$E$6)</f>
        <v/>
      </c>
      <c r="J129" s="87" t="str">
        <f>IF(ISBLANK(Layout!I111),"",Layout!I111*$K$12/Stocks!$E$7)</f>
        <v/>
      </c>
      <c r="K129" s="87" t="str">
        <f>IF(ISBLANK(Layout!J111), "", Layout!J111*$K$12/Stocks!$E$8)</f>
        <v/>
      </c>
      <c r="L129" s="87" t="str">
        <f>IF(ISBLANK(Layout!K111), "", Layout!K111*$K$12/Stocks!$E$9)</f>
        <v/>
      </c>
      <c r="M129" s="87" t="str">
        <f>IF(ISBLANK(Layout!L111), "", Layout!L111*$K$12/Stocks!$E$10)</f>
        <v/>
      </c>
      <c r="N129" s="87" t="str">
        <f>IF(ISBLANK(Layout!M111), "", Layout!M111*$K$12/Stocks!$E$11)</f>
        <v/>
      </c>
      <c r="O129" s="92" t="str">
        <f>IF(ISBLANK(Layout!N111), "", Layout!N111*$K$12/Stocks!$E$12)</f>
        <v/>
      </c>
      <c r="P129" s="61">
        <f t="shared" si="13"/>
        <v>0</v>
      </c>
    </row>
    <row r="130" spans="1:16" x14ac:dyDescent="0.2">
      <c r="A130" s="103">
        <f>A129+1</f>
        <v>110</v>
      </c>
      <c r="B130" s="104" t="str">
        <f>IF(ISBLANK(Layout!B112), "", Layout!B112)</f>
        <v/>
      </c>
      <c r="C130" s="105" t="str">
        <f>IF(ISBLANK(Layout!C112), "", Layout!C112)</f>
        <v/>
      </c>
      <c r="D130" s="93" t="str">
        <f>IF(Layout!D112 &gt;0, $K$12 - E130 - P130, "")</f>
        <v/>
      </c>
      <c r="E130" s="59">
        <f>IFERROR(Layout!D112*SUM($D$12:$D$17), "")</f>
        <v>0</v>
      </c>
      <c r="F130" s="83" t="str">
        <f>IF(ISBLANK(Layout!E112), "", Layout!E112*$K$12/Stocks!$E$3)</f>
        <v/>
      </c>
      <c r="G130" s="83" t="str">
        <f>IF(ISBLANK(Layout!F112), "", Layout!F112*$K$12/Stocks!$E$4)</f>
        <v/>
      </c>
      <c r="H130" s="83" t="str">
        <f>IF(ISBLANK(Layout!G112), "", Layout!G112*$K$12/Stocks!$E$5)</f>
        <v/>
      </c>
      <c r="I130" s="83" t="str">
        <f>IF(ISBLANK(Layout!H112), "", Layout!H112*$K$12/Stocks!$E$6)</f>
        <v/>
      </c>
      <c r="J130" s="83" t="str">
        <f>IF(ISBLANK(Layout!I112),"",Layout!I112*$K$12/Stocks!$E$7)</f>
        <v/>
      </c>
      <c r="K130" s="83" t="str">
        <f>IF(ISBLANK(Layout!J112), "", Layout!J112*$K$12/Stocks!$E$8)</f>
        <v/>
      </c>
      <c r="L130" s="83" t="str">
        <f>IF(ISBLANK(Layout!K112), "", Layout!K112*$K$12/Stocks!$E$9)</f>
        <v/>
      </c>
      <c r="M130" s="83" t="str">
        <f>IF(ISBLANK(Layout!L112), "", Layout!L112*$K$12/Stocks!$E$10)</f>
        <v/>
      </c>
      <c r="N130" s="83" t="str">
        <f>IF(ISBLANK(Layout!M112), "", Layout!M112*$K$12/Stocks!$E$11)</f>
        <v/>
      </c>
      <c r="O130" s="94" t="str">
        <f>IF(ISBLANK(Layout!N112), "", Layout!N112*$K$12/Stocks!$E$12)</f>
        <v/>
      </c>
      <c r="P130" s="62">
        <f t="shared" si="13"/>
        <v>0</v>
      </c>
    </row>
    <row r="131" spans="1:16" x14ac:dyDescent="0.2">
      <c r="A131" s="103">
        <f t="shared" ref="A131:A139" si="14">A130+1</f>
        <v>111</v>
      </c>
      <c r="B131" s="104" t="str">
        <f>IF(ISBLANK(Layout!B113), "", Layout!B113)</f>
        <v/>
      </c>
      <c r="C131" s="105" t="str">
        <f>IF(ISBLANK(Layout!C113), "", Layout!C113)</f>
        <v/>
      </c>
      <c r="D131" s="93" t="str">
        <f>IF(Layout!D113 &gt;0, $K$12 - E131 - P131, "")</f>
        <v/>
      </c>
      <c r="E131" s="59">
        <f>IFERROR(Layout!D113*SUM($D$12:$D$17), "")</f>
        <v>0</v>
      </c>
      <c r="F131" s="83" t="str">
        <f>IF(ISBLANK(Layout!E113), "", Layout!E113*$K$12/Stocks!$E$3)</f>
        <v/>
      </c>
      <c r="G131" s="83" t="str">
        <f>IF(ISBLANK(Layout!F113), "", Layout!F113*$K$12/Stocks!$E$4)</f>
        <v/>
      </c>
      <c r="H131" s="83" t="str">
        <f>IF(ISBLANK(Layout!G113), "", Layout!G113*$K$12/Stocks!$E$5)</f>
        <v/>
      </c>
      <c r="I131" s="83" t="str">
        <f>IF(ISBLANK(Layout!H113), "", Layout!H113*$K$12/Stocks!$E$6)</f>
        <v/>
      </c>
      <c r="J131" s="83" t="str">
        <f>IF(ISBLANK(Layout!I113),"",Layout!I113*$K$12/Stocks!$E$7)</f>
        <v/>
      </c>
      <c r="K131" s="83" t="str">
        <f>IF(ISBLANK(Layout!J113), "", Layout!J113*$K$12/Stocks!$E$8)</f>
        <v/>
      </c>
      <c r="L131" s="83" t="str">
        <f>IF(ISBLANK(Layout!K113), "", Layout!K113*$K$12/Stocks!$E$9)</f>
        <v/>
      </c>
      <c r="M131" s="83" t="str">
        <f>IF(ISBLANK(Layout!L113), "", Layout!L113*$K$12/Stocks!$E$10)</f>
        <v/>
      </c>
      <c r="N131" s="83" t="str">
        <f>IF(ISBLANK(Layout!M113), "", Layout!M113*$K$12/Stocks!$E$11)</f>
        <v/>
      </c>
      <c r="O131" s="94" t="str">
        <f>IF(ISBLANK(Layout!N113), "", Layout!N113*$K$12/Stocks!$E$12)</f>
        <v/>
      </c>
      <c r="P131" s="62">
        <f t="shared" si="13"/>
        <v>0</v>
      </c>
    </row>
    <row r="132" spans="1:16" x14ac:dyDescent="0.2">
      <c r="A132" s="103">
        <f t="shared" si="14"/>
        <v>112</v>
      </c>
      <c r="B132" s="104" t="str">
        <f>IF(ISBLANK(Layout!B114), "", Layout!B114)</f>
        <v/>
      </c>
      <c r="C132" s="105" t="str">
        <f>IF(ISBLANK(Layout!C114), "", Layout!C114)</f>
        <v/>
      </c>
      <c r="D132" s="93" t="str">
        <f>IF(Layout!D114 &gt;0, $K$12 - E132 - P132, "")</f>
        <v/>
      </c>
      <c r="E132" s="59">
        <f>IFERROR(Layout!D114*SUM($D$12:$D$17), "")</f>
        <v>0</v>
      </c>
      <c r="F132" s="83" t="str">
        <f>IF(ISBLANK(Layout!E114), "", Layout!E114*$K$12/Stocks!$E$3)</f>
        <v/>
      </c>
      <c r="G132" s="83" t="str">
        <f>IF(ISBLANK(Layout!F114), "", Layout!F114*$K$12/Stocks!$E$4)</f>
        <v/>
      </c>
      <c r="H132" s="83" t="str">
        <f>IF(ISBLANK(Layout!G114), "", Layout!G114*$K$12/Stocks!$E$5)</f>
        <v/>
      </c>
      <c r="I132" s="83" t="str">
        <f>IF(ISBLANK(Layout!H114), "", Layout!H114*$K$12/Stocks!$E$6)</f>
        <v/>
      </c>
      <c r="J132" s="83" t="str">
        <f>IF(ISBLANK(Layout!I114),"",Layout!I114*$K$12/Stocks!$E$7)</f>
        <v/>
      </c>
      <c r="K132" s="83" t="str">
        <f>IF(ISBLANK(Layout!J114), "", Layout!J114*$K$12/Stocks!$E$8)</f>
        <v/>
      </c>
      <c r="L132" s="83" t="str">
        <f>IF(ISBLANK(Layout!K114), "", Layout!K114*$K$12/Stocks!$E$9)</f>
        <v/>
      </c>
      <c r="M132" s="83" t="str">
        <f>IF(ISBLANK(Layout!L114), "", Layout!L114*$K$12/Stocks!$E$10)</f>
        <v/>
      </c>
      <c r="N132" s="83" t="str">
        <f>IF(ISBLANK(Layout!M114), "", Layout!M114*$K$12/Stocks!$E$11)</f>
        <v/>
      </c>
      <c r="O132" s="94" t="str">
        <f>IF(ISBLANK(Layout!N114), "", Layout!N114*$K$12/Stocks!$E$12)</f>
        <v/>
      </c>
      <c r="P132" s="62">
        <f t="shared" si="13"/>
        <v>0</v>
      </c>
    </row>
    <row r="133" spans="1:16" x14ac:dyDescent="0.2">
      <c r="A133" s="103">
        <f t="shared" si="14"/>
        <v>113</v>
      </c>
      <c r="B133" s="104" t="str">
        <f>IF(ISBLANK(Layout!B115), "", Layout!B115)</f>
        <v/>
      </c>
      <c r="C133" s="105" t="str">
        <f>IF(ISBLANK(Layout!C115), "", Layout!C115)</f>
        <v/>
      </c>
      <c r="D133" s="93" t="str">
        <f>IF(Layout!D115 &gt;0, $K$12 - E133 - P133, "")</f>
        <v/>
      </c>
      <c r="E133" s="59">
        <f>IFERROR(Layout!D115*SUM($D$12:$D$17), "")</f>
        <v>0</v>
      </c>
      <c r="F133" s="83" t="str">
        <f>IF(ISBLANK(Layout!E115), "", Layout!E115*$K$12/Stocks!$E$3)</f>
        <v/>
      </c>
      <c r="G133" s="83" t="str">
        <f>IF(ISBLANK(Layout!F115), "", Layout!F115*$K$12/Stocks!$E$4)</f>
        <v/>
      </c>
      <c r="H133" s="83" t="str">
        <f>IF(ISBLANK(Layout!G115), "", Layout!G115*$K$12/Stocks!$E$5)</f>
        <v/>
      </c>
      <c r="I133" s="83" t="str">
        <f>IF(ISBLANK(Layout!H115), "", Layout!H115*$K$12/Stocks!$E$6)</f>
        <v/>
      </c>
      <c r="J133" s="83" t="str">
        <f>IF(ISBLANK(Layout!I115),"",Layout!I115*$K$12/Stocks!$E$7)</f>
        <v/>
      </c>
      <c r="K133" s="83" t="str">
        <f>IF(ISBLANK(Layout!J115), "", Layout!J115*$K$12/Stocks!$E$8)</f>
        <v/>
      </c>
      <c r="L133" s="83" t="str">
        <f>IF(ISBLANK(Layout!K115), "", Layout!K115*$K$12/Stocks!$E$9)</f>
        <v/>
      </c>
      <c r="M133" s="83" t="str">
        <f>IF(ISBLANK(Layout!L115), "", Layout!L115*$K$12/Stocks!$E$10)</f>
        <v/>
      </c>
      <c r="N133" s="83" t="str">
        <f>IF(ISBLANK(Layout!M115), "", Layout!M115*$K$12/Stocks!$E$11)</f>
        <v/>
      </c>
      <c r="O133" s="94" t="str">
        <f>IF(ISBLANK(Layout!N115), "", Layout!N115*$K$12/Stocks!$E$12)</f>
        <v/>
      </c>
      <c r="P133" s="62">
        <f t="shared" si="13"/>
        <v>0</v>
      </c>
    </row>
    <row r="134" spans="1:16" x14ac:dyDescent="0.2">
      <c r="A134" s="103">
        <f t="shared" si="14"/>
        <v>114</v>
      </c>
      <c r="B134" s="104" t="str">
        <f>IF(ISBLANK(Layout!B116), "", Layout!B116)</f>
        <v/>
      </c>
      <c r="C134" s="105" t="str">
        <f>IF(ISBLANK(Layout!C116), "", Layout!C116)</f>
        <v/>
      </c>
      <c r="D134" s="93" t="str">
        <f>IF(Layout!D116 &gt;0, $K$12 - E134 - P134, "")</f>
        <v/>
      </c>
      <c r="E134" s="59">
        <f>IFERROR(Layout!D116*SUM($D$12:$D$17), "")</f>
        <v>0</v>
      </c>
      <c r="F134" s="83" t="str">
        <f>IF(ISBLANK(Layout!E116), "", Layout!E116*$K$12/Stocks!$E$3)</f>
        <v/>
      </c>
      <c r="G134" s="83" t="str">
        <f>IF(ISBLANK(Layout!F116), "", Layout!F116*$K$12/Stocks!$E$4)</f>
        <v/>
      </c>
      <c r="H134" s="83" t="str">
        <f>IF(ISBLANK(Layout!G116), "", Layout!G116*$K$12/Stocks!$E$5)</f>
        <v/>
      </c>
      <c r="I134" s="83" t="str">
        <f>IF(ISBLANK(Layout!H116), "", Layout!H116*$K$12/Stocks!$E$6)</f>
        <v/>
      </c>
      <c r="J134" s="83" t="str">
        <f>IF(ISBLANK(Layout!I116),"",Layout!I116*$K$12/Stocks!$E$7)</f>
        <v/>
      </c>
      <c r="K134" s="83" t="str">
        <f>IF(ISBLANK(Layout!J116), "", Layout!J116*$K$12/Stocks!$E$8)</f>
        <v/>
      </c>
      <c r="L134" s="83" t="str">
        <f>IF(ISBLANK(Layout!K116), "", Layout!K116*$K$12/Stocks!$E$9)</f>
        <v/>
      </c>
      <c r="M134" s="83" t="str">
        <f>IF(ISBLANK(Layout!L116), "", Layout!L116*$K$12/Stocks!$E$10)</f>
        <v/>
      </c>
      <c r="N134" s="83" t="str">
        <f>IF(ISBLANK(Layout!M116), "", Layout!M116*$K$12/Stocks!$E$11)</f>
        <v/>
      </c>
      <c r="O134" s="94" t="str">
        <f>IF(ISBLANK(Layout!N116), "", Layout!N116*$K$12/Stocks!$E$12)</f>
        <v/>
      </c>
      <c r="P134" s="62">
        <f>SUM(F134:O134)</f>
        <v>0</v>
      </c>
    </row>
    <row r="135" spans="1:16" x14ac:dyDescent="0.2">
      <c r="A135" s="103">
        <f t="shared" si="14"/>
        <v>115</v>
      </c>
      <c r="B135" s="104" t="str">
        <f>IF(ISBLANK(Layout!B117), "", Layout!B117)</f>
        <v/>
      </c>
      <c r="C135" s="105" t="str">
        <f>IF(ISBLANK(Layout!C117), "", Layout!C117)</f>
        <v/>
      </c>
      <c r="D135" s="93" t="str">
        <f>IF(Layout!D117 &gt;0, $K$12 - E135 - P135, "")</f>
        <v/>
      </c>
      <c r="E135" s="59">
        <f>IFERROR(Layout!D117*SUM($D$12:$D$17), "")</f>
        <v>0</v>
      </c>
      <c r="F135" s="83" t="str">
        <f>IF(ISBLANK(Layout!E117), "", Layout!E117*$K$12/Stocks!$E$3)</f>
        <v/>
      </c>
      <c r="G135" s="83" t="str">
        <f>IF(ISBLANK(Layout!F117), "", Layout!F117*$K$12/Stocks!$E$4)</f>
        <v/>
      </c>
      <c r="H135" s="83" t="str">
        <f>IF(ISBLANK(Layout!G117), "", Layout!G117*$K$12/Stocks!$E$5)</f>
        <v/>
      </c>
      <c r="I135" s="83" t="str">
        <f>IF(ISBLANK(Layout!H117), "", Layout!H117*$K$12/Stocks!$E$6)</f>
        <v/>
      </c>
      <c r="J135" s="83" t="str">
        <f>IF(ISBLANK(Layout!I117),"",Layout!I117*$K$12/Stocks!$E$7)</f>
        <v/>
      </c>
      <c r="K135" s="83" t="str">
        <f>IF(ISBLANK(Layout!J117), "", Layout!J117*$K$12/Stocks!$E$8)</f>
        <v/>
      </c>
      <c r="L135" s="83" t="str">
        <f>IF(ISBLANK(Layout!K117), "", Layout!K117*$K$12/Stocks!$E$9)</f>
        <v/>
      </c>
      <c r="M135" s="83" t="str">
        <f>IF(ISBLANK(Layout!L117), "", Layout!L117*$K$12/Stocks!$E$10)</f>
        <v/>
      </c>
      <c r="N135" s="83" t="str">
        <f>IF(ISBLANK(Layout!M117), "", Layout!M117*$K$12/Stocks!$E$11)</f>
        <v/>
      </c>
      <c r="O135" s="94" t="str">
        <f>IF(ISBLANK(Layout!N117), "", Layout!N117*$K$12/Stocks!$E$12)</f>
        <v/>
      </c>
      <c r="P135" s="62">
        <f t="shared" ref="P135:P137" si="15">SUM(F135:O135)</f>
        <v>0</v>
      </c>
    </row>
    <row r="136" spans="1:16" x14ac:dyDescent="0.2">
      <c r="A136" s="103">
        <f t="shared" si="14"/>
        <v>116</v>
      </c>
      <c r="B136" s="104" t="str">
        <f>IF(ISBLANK(Layout!B118), "", Layout!B118)</f>
        <v/>
      </c>
      <c r="C136" s="105" t="str">
        <f>IF(ISBLANK(Layout!C118), "", Layout!C118)</f>
        <v/>
      </c>
      <c r="D136" s="93" t="str">
        <f>IF(Layout!D118 &gt;0, $K$12 - E136 - P136, "")</f>
        <v/>
      </c>
      <c r="E136" s="59">
        <f>IFERROR(Layout!D118*SUM($D$12:$D$17), "")</f>
        <v>0</v>
      </c>
      <c r="F136" s="83" t="str">
        <f>IF(ISBLANK(Layout!E118), "", Layout!E118*$K$12/Stocks!$E$3)</f>
        <v/>
      </c>
      <c r="G136" s="83" t="str">
        <f>IF(ISBLANK(Layout!F118), "", Layout!F118*$K$12/Stocks!$E$4)</f>
        <v/>
      </c>
      <c r="H136" s="83" t="str">
        <f>IF(ISBLANK(Layout!G118), "", Layout!G118*$K$12/Stocks!$E$5)</f>
        <v/>
      </c>
      <c r="I136" s="83" t="str">
        <f>IF(ISBLANK(Layout!H118), "", Layout!H118*$K$12/Stocks!$E$6)</f>
        <v/>
      </c>
      <c r="J136" s="83" t="str">
        <f>IF(ISBLANK(Layout!I118),"",Layout!I118*$K$12/Stocks!$E$7)</f>
        <v/>
      </c>
      <c r="K136" s="83" t="str">
        <f>IF(ISBLANK(Layout!J118), "", Layout!J118*$K$12/Stocks!$E$8)</f>
        <v/>
      </c>
      <c r="L136" s="83" t="str">
        <f>IF(ISBLANK(Layout!K118), "", Layout!K118*$K$12/Stocks!$E$9)</f>
        <v/>
      </c>
      <c r="M136" s="83" t="str">
        <f>IF(ISBLANK(Layout!L118), "", Layout!L118*$K$12/Stocks!$E$10)</f>
        <v/>
      </c>
      <c r="N136" s="83" t="str">
        <f>IF(ISBLANK(Layout!M118), "", Layout!M118*$K$12/Stocks!$E$11)</f>
        <v/>
      </c>
      <c r="O136" s="94" t="str">
        <f>IF(ISBLANK(Layout!N118), "", Layout!N118*$K$12/Stocks!$E$12)</f>
        <v/>
      </c>
      <c r="P136" s="62">
        <f t="shared" si="15"/>
        <v>0</v>
      </c>
    </row>
    <row r="137" spans="1:16" x14ac:dyDescent="0.2">
      <c r="A137" s="103">
        <f t="shared" si="14"/>
        <v>117</v>
      </c>
      <c r="B137" s="104" t="str">
        <f>IF(ISBLANK(Layout!B119), "", Layout!B119)</f>
        <v/>
      </c>
      <c r="C137" s="105" t="str">
        <f>IF(ISBLANK(Layout!C119), "", Layout!C119)</f>
        <v/>
      </c>
      <c r="D137" s="93" t="str">
        <f>IF(Layout!D119 &gt;0, $K$12 - E137 - P137, "")</f>
        <v/>
      </c>
      <c r="E137" s="59">
        <f>IFERROR(Layout!D119*SUM($D$12:$D$17), "")</f>
        <v>0</v>
      </c>
      <c r="F137" s="83" t="str">
        <f>IF(ISBLANK(Layout!E119), "", Layout!E119*$K$12/Stocks!$E$3)</f>
        <v/>
      </c>
      <c r="G137" s="83" t="str">
        <f>IF(ISBLANK(Layout!F119), "", Layout!F119*$K$12/Stocks!$E$4)</f>
        <v/>
      </c>
      <c r="H137" s="83" t="str">
        <f>IF(ISBLANK(Layout!G119), "", Layout!G119*$K$12/Stocks!$E$5)</f>
        <v/>
      </c>
      <c r="I137" s="83" t="str">
        <f>IF(ISBLANK(Layout!H119), "", Layout!H119*$K$12/Stocks!$E$6)</f>
        <v/>
      </c>
      <c r="J137" s="83" t="str">
        <f>IF(ISBLANK(Layout!I119),"",Layout!I119*$K$12/Stocks!$E$7)</f>
        <v/>
      </c>
      <c r="K137" s="83" t="str">
        <f>IF(ISBLANK(Layout!J119), "", Layout!J119*$K$12/Stocks!$E$8)</f>
        <v/>
      </c>
      <c r="L137" s="83" t="str">
        <f>IF(ISBLANK(Layout!K119), "", Layout!K119*$K$12/Stocks!$E$9)</f>
        <v/>
      </c>
      <c r="M137" s="83" t="str">
        <f>IF(ISBLANK(Layout!L119), "", Layout!L119*$K$12/Stocks!$E$10)</f>
        <v/>
      </c>
      <c r="N137" s="83" t="str">
        <f>IF(ISBLANK(Layout!M119), "", Layout!M119*$K$12/Stocks!$E$11)</f>
        <v/>
      </c>
      <c r="O137" s="94" t="str">
        <f>IF(ISBLANK(Layout!N119), "", Layout!N119*$K$12/Stocks!$E$12)</f>
        <v/>
      </c>
      <c r="P137" s="62">
        <f t="shared" si="15"/>
        <v>0</v>
      </c>
    </row>
    <row r="138" spans="1:16" x14ac:dyDescent="0.2">
      <c r="A138" s="103">
        <f t="shared" si="14"/>
        <v>118</v>
      </c>
      <c r="B138" s="104" t="str">
        <f>IF(ISBLANK(Layout!B120), "", Layout!B120)</f>
        <v/>
      </c>
      <c r="C138" s="105" t="str">
        <f>IF(ISBLANK(Layout!C120), "", Layout!C120)</f>
        <v/>
      </c>
      <c r="D138" s="93" t="str">
        <f>IF(Layout!D120 &gt;0, $K$12 - E138 - P138, "")</f>
        <v/>
      </c>
      <c r="E138" s="59">
        <f>IFERROR(Layout!D120*SUM($D$12:$D$17), "")</f>
        <v>0</v>
      </c>
      <c r="F138" s="83" t="str">
        <f>IF(ISBLANK(Layout!E120), "", Layout!E120*$K$12/Stocks!$E$3)</f>
        <v/>
      </c>
      <c r="G138" s="83" t="str">
        <f>IF(ISBLANK(Layout!F120), "", Layout!F120*$K$12/Stocks!$E$4)</f>
        <v/>
      </c>
      <c r="H138" s="83" t="str">
        <f>IF(ISBLANK(Layout!G120), "", Layout!G120*$K$12/Stocks!$E$5)</f>
        <v/>
      </c>
      <c r="I138" s="83" t="str">
        <f>IF(ISBLANK(Layout!H120), "", Layout!H120*$K$12/Stocks!$E$6)</f>
        <v/>
      </c>
      <c r="J138" s="83" t="str">
        <f>IF(ISBLANK(Layout!I120),"",Layout!I120*$K$12/Stocks!$E$7)</f>
        <v/>
      </c>
      <c r="K138" s="83" t="str">
        <f>IF(ISBLANK(Layout!J120), "", Layout!J120*$K$12/Stocks!$E$8)</f>
        <v/>
      </c>
      <c r="L138" s="83" t="str">
        <f>IF(ISBLANK(Layout!K120), "", Layout!K120*$K$12/Stocks!$E$9)</f>
        <v/>
      </c>
      <c r="M138" s="83" t="str">
        <f>IF(ISBLANK(Layout!L120), "", Layout!L120*$K$12/Stocks!$E$10)</f>
        <v/>
      </c>
      <c r="N138" s="83" t="str">
        <f>IF(ISBLANK(Layout!M120), "", Layout!M120*$K$12/Stocks!$E$11)</f>
        <v/>
      </c>
      <c r="O138" s="94" t="str">
        <f>IF(ISBLANK(Layout!N120), "", Layout!N120*$K$12/Stocks!$E$12)</f>
        <v/>
      </c>
      <c r="P138" s="62">
        <f>SUM(F138:O138)</f>
        <v>0</v>
      </c>
    </row>
    <row r="139" spans="1:16" x14ac:dyDescent="0.2">
      <c r="A139" s="103">
        <f t="shared" si="14"/>
        <v>119</v>
      </c>
      <c r="B139" s="104" t="str">
        <f>IF(ISBLANK(Layout!B121), "", Layout!B121)</f>
        <v/>
      </c>
      <c r="C139" s="105" t="str">
        <f>IF(ISBLANK(Layout!C121), "", Layout!C121)</f>
        <v/>
      </c>
      <c r="D139" s="93" t="str">
        <f>IF(Layout!D121 &gt;0, $K$12 - E139 - P139, "")</f>
        <v/>
      </c>
      <c r="E139" s="59">
        <f>IFERROR(Layout!D121*SUM($D$12:$D$17), "")</f>
        <v>0</v>
      </c>
      <c r="F139" s="83" t="str">
        <f>IF(ISBLANK(Layout!E121), "", Layout!E121*$K$12/Stocks!$E$3)</f>
        <v/>
      </c>
      <c r="G139" s="83" t="str">
        <f>IF(ISBLANK(Layout!F121), "", Layout!F121*$K$12/Stocks!$E$4)</f>
        <v/>
      </c>
      <c r="H139" s="83" t="str">
        <f>IF(ISBLANK(Layout!G121), "", Layout!G121*$K$12/Stocks!$E$5)</f>
        <v/>
      </c>
      <c r="I139" s="83" t="str">
        <f>IF(ISBLANK(Layout!H121), "", Layout!H121*$K$12/Stocks!$E$6)</f>
        <v/>
      </c>
      <c r="J139" s="83" t="str">
        <f>IF(ISBLANK(Layout!I121),"",Layout!I121*$K$12/Stocks!$E$7)</f>
        <v/>
      </c>
      <c r="K139" s="83" t="str">
        <f>IF(ISBLANK(Layout!J121), "", Layout!J121*$K$12/Stocks!$E$8)</f>
        <v/>
      </c>
      <c r="L139" s="83" t="str">
        <f>IF(ISBLANK(Layout!K121), "", Layout!K121*$K$12/Stocks!$E$9)</f>
        <v/>
      </c>
      <c r="M139" s="83" t="str">
        <f>IF(ISBLANK(Layout!L121), "", Layout!L121*$K$12/Stocks!$E$10)</f>
        <v/>
      </c>
      <c r="N139" s="83" t="str">
        <f>IF(ISBLANK(Layout!M121), "", Layout!M121*$K$12/Stocks!$E$11)</f>
        <v/>
      </c>
      <c r="O139" s="94" t="str">
        <f>IF(ISBLANK(Layout!N121), "", Layout!N121*$K$12/Stocks!$E$12)</f>
        <v/>
      </c>
      <c r="P139" s="62">
        <f t="shared" ref="P139:P145" si="16">SUM(F139:O139)</f>
        <v>0</v>
      </c>
    </row>
    <row r="140" spans="1:16" x14ac:dyDescent="0.2">
      <c r="A140" s="106">
        <f>A139+1</f>
        <v>120</v>
      </c>
      <c r="B140" s="107" t="str">
        <f>IF(ISBLANK(Layout!B122), "", Layout!B122)</f>
        <v/>
      </c>
      <c r="C140" s="108" t="str">
        <f>IF(ISBLANK(Layout!C122), "", Layout!C122)</f>
        <v/>
      </c>
      <c r="D140" s="95" t="str">
        <f>IF(Layout!D122 &gt;0, $K$12 - E140 - P140, "")</f>
        <v/>
      </c>
      <c r="E140" s="60">
        <f>IFERROR(Layout!D122*SUM($D$12:$D$17), "")</f>
        <v>0</v>
      </c>
      <c r="F140" s="88" t="str">
        <f>IF(ISBLANK(Layout!E122), "", Layout!E122*$K$12/Stocks!$E$3)</f>
        <v/>
      </c>
      <c r="G140" s="88" t="str">
        <f>IF(ISBLANK(Layout!F122), "", Layout!F122*$K$12/Stocks!$E$4)</f>
        <v/>
      </c>
      <c r="H140" s="88" t="str">
        <f>IF(ISBLANK(Layout!G122), "", Layout!G122*$K$12/Stocks!$E$5)</f>
        <v/>
      </c>
      <c r="I140" s="88" t="str">
        <f>IF(ISBLANK(Layout!H122), "", Layout!H122*$K$12/Stocks!$E$6)</f>
        <v/>
      </c>
      <c r="J140" s="88" t="str">
        <f>IF(ISBLANK(Layout!I122),"",Layout!I122*$K$12/Stocks!$E$7)</f>
        <v/>
      </c>
      <c r="K140" s="88" t="str">
        <f>IF(ISBLANK(Layout!J122), "", Layout!J122*$K$12/Stocks!$E$8)</f>
        <v/>
      </c>
      <c r="L140" s="88" t="str">
        <f>IF(ISBLANK(Layout!K122), "", Layout!K122*$K$12/Stocks!$E$9)</f>
        <v/>
      </c>
      <c r="M140" s="88" t="str">
        <f>IF(ISBLANK(Layout!L122), "", Layout!L122*$K$12/Stocks!$E$10)</f>
        <v/>
      </c>
      <c r="N140" s="88" t="str">
        <f>IF(ISBLANK(Layout!M122), "", Layout!M122*$K$12/Stocks!$E$11)</f>
        <v/>
      </c>
      <c r="O140" s="96" t="str">
        <f>IF(ISBLANK(Layout!N122), "", Layout!N122*$K$12/Stocks!$E$12)</f>
        <v/>
      </c>
      <c r="P140" s="63">
        <f t="shared" si="16"/>
        <v>0</v>
      </c>
    </row>
    <row r="141" spans="1:16" x14ac:dyDescent="0.2">
      <c r="A141" s="100">
        <f>A140+1</f>
        <v>121</v>
      </c>
      <c r="B141" s="101" t="str">
        <f>IF(ISBLANK(Layout!B123), "", Layout!B123)</f>
        <v/>
      </c>
      <c r="C141" s="102" t="str">
        <f>IF(ISBLANK(Layout!C123), "", Layout!C123)</f>
        <v/>
      </c>
      <c r="D141" s="91" t="str">
        <f>IF(Layout!D123 &gt;0, $K$12 - E141 - P141, "")</f>
        <v/>
      </c>
      <c r="E141" s="58">
        <f>IFERROR(Layout!D123*SUM($D$12:$D$17), "")</f>
        <v>0</v>
      </c>
      <c r="F141" s="87" t="str">
        <f>IF(ISBLANK(Layout!E123), "", Layout!E123*$K$12/Stocks!$E$3)</f>
        <v/>
      </c>
      <c r="G141" s="87" t="str">
        <f>IF(ISBLANK(Layout!F123), "", Layout!F123*$K$12/Stocks!$E$4)</f>
        <v/>
      </c>
      <c r="H141" s="87" t="str">
        <f>IF(ISBLANK(Layout!G123), "", Layout!G123*$K$12/Stocks!$E$5)</f>
        <v/>
      </c>
      <c r="I141" s="87" t="str">
        <f>IF(ISBLANK(Layout!H123), "", Layout!H123*$K$12/Stocks!$E$6)</f>
        <v/>
      </c>
      <c r="J141" s="87" t="str">
        <f>IF(ISBLANK(Layout!I123),"",Layout!I123*$K$12/Stocks!$E$7)</f>
        <v/>
      </c>
      <c r="K141" s="87" t="str">
        <f>IF(ISBLANK(Layout!J123), "", Layout!J123*$K$12/Stocks!$E$8)</f>
        <v/>
      </c>
      <c r="L141" s="87" t="str">
        <f>IF(ISBLANK(Layout!K123), "", Layout!K123*$K$12/Stocks!$E$9)</f>
        <v/>
      </c>
      <c r="M141" s="87" t="str">
        <f>IF(ISBLANK(Layout!L123), "", Layout!L123*$K$12/Stocks!$E$10)</f>
        <v/>
      </c>
      <c r="N141" s="87" t="str">
        <f>IF(ISBLANK(Layout!M123), "", Layout!M123*$K$12/Stocks!$E$11)</f>
        <v/>
      </c>
      <c r="O141" s="92" t="str">
        <f>IF(ISBLANK(Layout!N123), "", Layout!N123*$K$12/Stocks!$E$12)</f>
        <v/>
      </c>
      <c r="P141" s="61">
        <f t="shared" si="16"/>
        <v>0</v>
      </c>
    </row>
    <row r="142" spans="1:16" x14ac:dyDescent="0.2">
      <c r="A142" s="103">
        <f>A141+1</f>
        <v>122</v>
      </c>
      <c r="B142" s="104" t="str">
        <f>IF(ISBLANK(Layout!B124), "", Layout!B124)</f>
        <v/>
      </c>
      <c r="C142" s="105" t="str">
        <f>IF(ISBLANK(Layout!C124), "", Layout!C124)</f>
        <v/>
      </c>
      <c r="D142" s="93" t="str">
        <f>IF(Layout!D124 &gt;0, $K$12 - E142 - P142, "")</f>
        <v/>
      </c>
      <c r="E142" s="59">
        <f>IFERROR(Layout!D124*SUM($D$12:$D$17), "")</f>
        <v>0</v>
      </c>
      <c r="F142" s="83" t="str">
        <f>IF(ISBLANK(Layout!E124), "", Layout!E124*$K$12/Stocks!$E$3)</f>
        <v/>
      </c>
      <c r="G142" s="83" t="str">
        <f>IF(ISBLANK(Layout!F124), "", Layout!F124*$K$12/Stocks!$E$4)</f>
        <v/>
      </c>
      <c r="H142" s="83" t="str">
        <f>IF(ISBLANK(Layout!G124), "", Layout!G124*$K$12/Stocks!$E$5)</f>
        <v/>
      </c>
      <c r="I142" s="83" t="str">
        <f>IF(ISBLANK(Layout!H124), "", Layout!H124*$K$12/Stocks!$E$6)</f>
        <v/>
      </c>
      <c r="J142" s="83" t="str">
        <f>IF(ISBLANK(Layout!I124),"",Layout!I124*$K$12/Stocks!$E$7)</f>
        <v/>
      </c>
      <c r="K142" s="83" t="str">
        <f>IF(ISBLANK(Layout!J124), "", Layout!J124*$K$12/Stocks!$E$8)</f>
        <v/>
      </c>
      <c r="L142" s="83" t="str">
        <f>IF(ISBLANK(Layout!K124), "", Layout!K124*$K$12/Stocks!$E$9)</f>
        <v/>
      </c>
      <c r="M142" s="83" t="str">
        <f>IF(ISBLANK(Layout!L124), "", Layout!L124*$K$12/Stocks!$E$10)</f>
        <v/>
      </c>
      <c r="N142" s="83" t="str">
        <f>IF(ISBLANK(Layout!M124), "", Layout!M124*$K$12/Stocks!$E$11)</f>
        <v/>
      </c>
      <c r="O142" s="94" t="str">
        <f>IF(ISBLANK(Layout!N124), "", Layout!N124*$K$12/Stocks!$E$12)</f>
        <v/>
      </c>
      <c r="P142" s="62">
        <f t="shared" si="16"/>
        <v>0</v>
      </c>
    </row>
    <row r="143" spans="1:16" x14ac:dyDescent="0.2">
      <c r="A143" s="103">
        <f t="shared" ref="A143:A151" si="17">A142+1</f>
        <v>123</v>
      </c>
      <c r="B143" s="104" t="str">
        <f>IF(ISBLANK(Layout!B125), "", Layout!B125)</f>
        <v/>
      </c>
      <c r="C143" s="105" t="str">
        <f>IF(ISBLANK(Layout!C125), "", Layout!C125)</f>
        <v/>
      </c>
      <c r="D143" s="93" t="str">
        <f>IF(Layout!D125 &gt;0, $K$12 - E143 - P143, "")</f>
        <v/>
      </c>
      <c r="E143" s="59">
        <f>IFERROR(Layout!D125*SUM($D$12:$D$17), "")</f>
        <v>0</v>
      </c>
      <c r="F143" s="83" t="str">
        <f>IF(ISBLANK(Layout!E125), "", Layout!E125*$K$12/Stocks!$E$3)</f>
        <v/>
      </c>
      <c r="G143" s="83" t="str">
        <f>IF(ISBLANK(Layout!F125), "", Layout!F125*$K$12/Stocks!$E$4)</f>
        <v/>
      </c>
      <c r="H143" s="83" t="str">
        <f>IF(ISBLANK(Layout!G125), "", Layout!G125*$K$12/Stocks!$E$5)</f>
        <v/>
      </c>
      <c r="I143" s="83" t="str">
        <f>IF(ISBLANK(Layout!H125), "", Layout!H125*$K$12/Stocks!$E$6)</f>
        <v/>
      </c>
      <c r="J143" s="83" t="str">
        <f>IF(ISBLANK(Layout!I125),"",Layout!I125*$K$12/Stocks!$E$7)</f>
        <v/>
      </c>
      <c r="K143" s="83" t="str">
        <f>IF(ISBLANK(Layout!J125), "", Layout!J125*$K$12/Stocks!$E$8)</f>
        <v/>
      </c>
      <c r="L143" s="83" t="str">
        <f>IF(ISBLANK(Layout!K125), "", Layout!K125*$K$12/Stocks!$E$9)</f>
        <v/>
      </c>
      <c r="M143" s="83" t="str">
        <f>IF(ISBLANK(Layout!L125), "", Layout!L125*$K$12/Stocks!$E$10)</f>
        <v/>
      </c>
      <c r="N143" s="83" t="str">
        <f>IF(ISBLANK(Layout!M125), "", Layout!M125*$K$12/Stocks!$E$11)</f>
        <v/>
      </c>
      <c r="O143" s="94" t="str">
        <f>IF(ISBLANK(Layout!N125), "", Layout!N125*$K$12/Stocks!$E$12)</f>
        <v/>
      </c>
      <c r="P143" s="62">
        <f t="shared" si="16"/>
        <v>0</v>
      </c>
    </row>
    <row r="144" spans="1:16" x14ac:dyDescent="0.2">
      <c r="A144" s="103">
        <f t="shared" si="17"/>
        <v>124</v>
      </c>
      <c r="B144" s="104" t="str">
        <f>IF(ISBLANK(Layout!B126), "", Layout!B126)</f>
        <v/>
      </c>
      <c r="C144" s="105" t="str">
        <f>IF(ISBLANK(Layout!C126), "", Layout!C126)</f>
        <v/>
      </c>
      <c r="D144" s="93" t="str">
        <f>IF(Layout!D126 &gt;0, $K$12 - E144 - P144, "")</f>
        <v/>
      </c>
      <c r="E144" s="59">
        <f>IFERROR(Layout!D126*SUM($D$12:$D$17), "")</f>
        <v>0</v>
      </c>
      <c r="F144" s="83" t="str">
        <f>IF(ISBLANK(Layout!E126), "", Layout!E126*$K$12/Stocks!$E$3)</f>
        <v/>
      </c>
      <c r="G144" s="83" t="str">
        <f>IF(ISBLANK(Layout!F126), "", Layout!F126*$K$12/Stocks!$E$4)</f>
        <v/>
      </c>
      <c r="H144" s="83" t="str">
        <f>IF(ISBLANK(Layout!G126), "", Layout!G126*$K$12/Stocks!$E$5)</f>
        <v/>
      </c>
      <c r="I144" s="83" t="str">
        <f>IF(ISBLANK(Layout!H126), "", Layout!H126*$K$12/Stocks!$E$6)</f>
        <v/>
      </c>
      <c r="J144" s="83" t="str">
        <f>IF(ISBLANK(Layout!I126),"",Layout!I126*$K$12/Stocks!$E$7)</f>
        <v/>
      </c>
      <c r="K144" s="83" t="str">
        <f>IF(ISBLANK(Layout!J126), "", Layout!J126*$K$12/Stocks!$E$8)</f>
        <v/>
      </c>
      <c r="L144" s="83" t="str">
        <f>IF(ISBLANK(Layout!K126), "", Layout!K126*$K$12/Stocks!$E$9)</f>
        <v/>
      </c>
      <c r="M144" s="83" t="str">
        <f>IF(ISBLANK(Layout!L126), "", Layout!L126*$K$12/Stocks!$E$10)</f>
        <v/>
      </c>
      <c r="N144" s="83" t="str">
        <f>IF(ISBLANK(Layout!M126), "", Layout!M126*$K$12/Stocks!$E$11)</f>
        <v/>
      </c>
      <c r="O144" s="94" t="str">
        <f>IF(ISBLANK(Layout!N126), "", Layout!N126*$K$12/Stocks!$E$12)</f>
        <v/>
      </c>
      <c r="P144" s="62">
        <f t="shared" si="16"/>
        <v>0</v>
      </c>
    </row>
    <row r="145" spans="1:16" x14ac:dyDescent="0.2">
      <c r="A145" s="103">
        <f t="shared" si="17"/>
        <v>125</v>
      </c>
      <c r="B145" s="104" t="str">
        <f>IF(ISBLANK(Layout!B127), "", Layout!B127)</f>
        <v/>
      </c>
      <c r="C145" s="105" t="str">
        <f>IF(ISBLANK(Layout!C127), "", Layout!C127)</f>
        <v/>
      </c>
      <c r="D145" s="93" t="str">
        <f>IF(Layout!D127 &gt;0, $K$12 - E145 - P145, "")</f>
        <v/>
      </c>
      <c r="E145" s="59">
        <f>IFERROR(Layout!D127*SUM($D$12:$D$17), "")</f>
        <v>0</v>
      </c>
      <c r="F145" s="83" t="str">
        <f>IF(ISBLANK(Layout!E127), "", Layout!E127*$K$12/Stocks!$E$3)</f>
        <v/>
      </c>
      <c r="G145" s="83" t="str">
        <f>IF(ISBLANK(Layout!F127), "", Layout!F127*$K$12/Stocks!$E$4)</f>
        <v/>
      </c>
      <c r="H145" s="83" t="str">
        <f>IF(ISBLANK(Layout!G127), "", Layout!G127*$K$12/Stocks!$E$5)</f>
        <v/>
      </c>
      <c r="I145" s="83" t="str">
        <f>IF(ISBLANK(Layout!H127), "", Layout!H127*$K$12/Stocks!$E$6)</f>
        <v/>
      </c>
      <c r="J145" s="83" t="str">
        <f>IF(ISBLANK(Layout!I127),"",Layout!I127*$K$12/Stocks!$E$7)</f>
        <v/>
      </c>
      <c r="K145" s="83" t="str">
        <f>IF(ISBLANK(Layout!J127), "", Layout!J127*$K$12/Stocks!$E$8)</f>
        <v/>
      </c>
      <c r="L145" s="83" t="str">
        <f>IF(ISBLANK(Layout!K127), "", Layout!K127*$K$12/Stocks!$E$9)</f>
        <v/>
      </c>
      <c r="M145" s="83" t="str">
        <f>IF(ISBLANK(Layout!L127), "", Layout!L127*$K$12/Stocks!$E$10)</f>
        <v/>
      </c>
      <c r="N145" s="83" t="str">
        <f>IF(ISBLANK(Layout!M127), "", Layout!M127*$K$12/Stocks!$E$11)</f>
        <v/>
      </c>
      <c r="O145" s="94" t="str">
        <f>IF(ISBLANK(Layout!N127), "", Layout!N127*$K$12/Stocks!$E$12)</f>
        <v/>
      </c>
      <c r="P145" s="62">
        <f t="shared" si="16"/>
        <v>0</v>
      </c>
    </row>
    <row r="146" spans="1:16" x14ac:dyDescent="0.2">
      <c r="A146" s="103">
        <f t="shared" si="17"/>
        <v>126</v>
      </c>
      <c r="B146" s="104" t="str">
        <f>IF(ISBLANK(Layout!B128), "", Layout!B128)</f>
        <v/>
      </c>
      <c r="C146" s="105" t="str">
        <f>IF(ISBLANK(Layout!C128), "", Layout!C128)</f>
        <v/>
      </c>
      <c r="D146" s="93" t="str">
        <f>IF(Layout!D128 &gt;0, $K$12 - E146 - P146, "")</f>
        <v/>
      </c>
      <c r="E146" s="59">
        <f>IFERROR(Layout!D128*SUM($D$12:$D$17), "")</f>
        <v>0</v>
      </c>
      <c r="F146" s="83" t="str">
        <f>IF(ISBLANK(Layout!E128), "", Layout!E128*$K$12/Stocks!$E$3)</f>
        <v/>
      </c>
      <c r="G146" s="83" t="str">
        <f>IF(ISBLANK(Layout!F128), "", Layout!F128*$K$12/Stocks!$E$4)</f>
        <v/>
      </c>
      <c r="H146" s="83" t="str">
        <f>IF(ISBLANK(Layout!G128), "", Layout!G128*$K$12/Stocks!$E$5)</f>
        <v/>
      </c>
      <c r="I146" s="83" t="str">
        <f>IF(ISBLANK(Layout!H128), "", Layout!H128*$K$12/Stocks!$E$6)</f>
        <v/>
      </c>
      <c r="J146" s="83" t="str">
        <f>IF(ISBLANK(Layout!I128),"",Layout!I128*$K$12/Stocks!$E$7)</f>
        <v/>
      </c>
      <c r="K146" s="83" t="str">
        <f>IF(ISBLANK(Layout!J128), "", Layout!J128*$K$12/Stocks!$E$8)</f>
        <v/>
      </c>
      <c r="L146" s="83" t="str">
        <f>IF(ISBLANK(Layout!K128), "", Layout!K128*$K$12/Stocks!$E$9)</f>
        <v/>
      </c>
      <c r="M146" s="83" t="str">
        <f>IF(ISBLANK(Layout!L128), "", Layout!L128*$K$12/Stocks!$E$10)</f>
        <v/>
      </c>
      <c r="N146" s="83" t="str">
        <f>IF(ISBLANK(Layout!M128), "", Layout!M128*$K$12/Stocks!$E$11)</f>
        <v/>
      </c>
      <c r="O146" s="94" t="str">
        <f>IF(ISBLANK(Layout!N128), "", Layout!N128*$K$12/Stocks!$E$12)</f>
        <v/>
      </c>
      <c r="P146" s="62">
        <f>SUM(F146:O146)</f>
        <v>0</v>
      </c>
    </row>
    <row r="147" spans="1:16" x14ac:dyDescent="0.2">
      <c r="A147" s="103">
        <f t="shared" si="17"/>
        <v>127</v>
      </c>
      <c r="B147" s="104" t="str">
        <f>IF(ISBLANK(Layout!B129), "", Layout!B129)</f>
        <v/>
      </c>
      <c r="C147" s="105" t="str">
        <f>IF(ISBLANK(Layout!C129), "", Layout!C129)</f>
        <v/>
      </c>
      <c r="D147" s="93" t="str">
        <f>IF(Layout!D129 &gt;0, $K$12 - E147 - P147, "")</f>
        <v/>
      </c>
      <c r="E147" s="59">
        <f>IFERROR(Layout!D129*SUM($D$12:$D$17), "")</f>
        <v>0</v>
      </c>
      <c r="F147" s="83" t="str">
        <f>IF(ISBLANK(Layout!E129), "", Layout!E129*$K$12/Stocks!$E$3)</f>
        <v/>
      </c>
      <c r="G147" s="83" t="str">
        <f>IF(ISBLANK(Layout!F129), "", Layout!F129*$K$12/Stocks!$E$4)</f>
        <v/>
      </c>
      <c r="H147" s="83" t="str">
        <f>IF(ISBLANK(Layout!G129), "", Layout!G129*$K$12/Stocks!$E$5)</f>
        <v/>
      </c>
      <c r="I147" s="83" t="str">
        <f>IF(ISBLANK(Layout!H129), "", Layout!H129*$K$12/Stocks!$E$6)</f>
        <v/>
      </c>
      <c r="J147" s="83" t="str">
        <f>IF(ISBLANK(Layout!I129),"",Layout!I129*$K$12/Stocks!$E$7)</f>
        <v/>
      </c>
      <c r="K147" s="83" t="str">
        <f>IF(ISBLANK(Layout!J129), "", Layout!J129*$K$12/Stocks!$E$8)</f>
        <v/>
      </c>
      <c r="L147" s="83" t="str">
        <f>IF(ISBLANK(Layout!K129), "", Layout!K129*$K$12/Stocks!$E$9)</f>
        <v/>
      </c>
      <c r="M147" s="83" t="str">
        <f>IF(ISBLANK(Layout!L129), "", Layout!L129*$K$12/Stocks!$E$10)</f>
        <v/>
      </c>
      <c r="N147" s="83" t="str">
        <f>IF(ISBLANK(Layout!M129), "", Layout!M129*$K$12/Stocks!$E$11)</f>
        <v/>
      </c>
      <c r="O147" s="94" t="str">
        <f>IF(ISBLANK(Layout!N129), "", Layout!N129*$K$12/Stocks!$E$12)</f>
        <v/>
      </c>
      <c r="P147" s="62">
        <f t="shared" ref="P147:P149" si="18">SUM(F147:O147)</f>
        <v>0</v>
      </c>
    </row>
    <row r="148" spans="1:16" x14ac:dyDescent="0.2">
      <c r="A148" s="103">
        <f t="shared" si="17"/>
        <v>128</v>
      </c>
      <c r="B148" s="104" t="str">
        <f>IF(ISBLANK(Layout!B130), "", Layout!B130)</f>
        <v/>
      </c>
      <c r="C148" s="105" t="str">
        <f>IF(ISBLANK(Layout!C130), "", Layout!C130)</f>
        <v/>
      </c>
      <c r="D148" s="93" t="str">
        <f>IF(Layout!D130 &gt;0, $K$12 - E148 - P148, "")</f>
        <v/>
      </c>
      <c r="E148" s="59">
        <f>IFERROR(Layout!D130*SUM($D$12:$D$17), "")</f>
        <v>0</v>
      </c>
      <c r="F148" s="83" t="str">
        <f>IF(ISBLANK(Layout!E130), "", Layout!E130*$K$12/Stocks!$E$3)</f>
        <v/>
      </c>
      <c r="G148" s="83" t="str">
        <f>IF(ISBLANK(Layout!F130), "", Layout!F130*$K$12/Stocks!$E$4)</f>
        <v/>
      </c>
      <c r="H148" s="83" t="str">
        <f>IF(ISBLANK(Layout!G130), "", Layout!G130*$K$12/Stocks!$E$5)</f>
        <v/>
      </c>
      <c r="I148" s="83" t="str">
        <f>IF(ISBLANK(Layout!H130), "", Layout!H130*$K$12/Stocks!$E$6)</f>
        <v/>
      </c>
      <c r="J148" s="83" t="str">
        <f>IF(ISBLANK(Layout!I130),"",Layout!I130*$K$12/Stocks!$E$7)</f>
        <v/>
      </c>
      <c r="K148" s="83" t="str">
        <f>IF(ISBLANK(Layout!J130), "", Layout!J130*$K$12/Stocks!$E$8)</f>
        <v/>
      </c>
      <c r="L148" s="83" t="str">
        <f>IF(ISBLANK(Layout!K130), "", Layout!K130*$K$12/Stocks!$E$9)</f>
        <v/>
      </c>
      <c r="M148" s="83" t="str">
        <f>IF(ISBLANK(Layout!L130), "", Layout!L130*$K$12/Stocks!$E$10)</f>
        <v/>
      </c>
      <c r="N148" s="83" t="str">
        <f>IF(ISBLANK(Layout!M130), "", Layout!M130*$K$12/Stocks!$E$11)</f>
        <v/>
      </c>
      <c r="O148" s="94" t="str">
        <f>IF(ISBLANK(Layout!N130), "", Layout!N130*$K$12/Stocks!$E$12)</f>
        <v/>
      </c>
      <c r="P148" s="62">
        <f t="shared" si="18"/>
        <v>0</v>
      </c>
    </row>
    <row r="149" spans="1:16" x14ac:dyDescent="0.2">
      <c r="A149" s="103">
        <f t="shared" si="17"/>
        <v>129</v>
      </c>
      <c r="B149" s="104" t="str">
        <f>IF(ISBLANK(Layout!B131), "", Layout!B131)</f>
        <v/>
      </c>
      <c r="C149" s="105" t="str">
        <f>IF(ISBLANK(Layout!C131), "", Layout!C131)</f>
        <v/>
      </c>
      <c r="D149" s="93" t="str">
        <f>IF(Layout!D131 &gt;0, $K$12 - E149 - P149, "")</f>
        <v/>
      </c>
      <c r="E149" s="59">
        <f>IFERROR(Layout!D131*SUM($D$12:$D$17), "")</f>
        <v>0</v>
      </c>
      <c r="F149" s="83" t="str">
        <f>IF(ISBLANK(Layout!E131), "", Layout!E131*$K$12/Stocks!$E$3)</f>
        <v/>
      </c>
      <c r="G149" s="83" t="str">
        <f>IF(ISBLANK(Layout!F131), "", Layout!F131*$K$12/Stocks!$E$4)</f>
        <v/>
      </c>
      <c r="H149" s="83" t="str">
        <f>IF(ISBLANK(Layout!G131), "", Layout!G131*$K$12/Stocks!$E$5)</f>
        <v/>
      </c>
      <c r="I149" s="83" t="str">
        <f>IF(ISBLANK(Layout!H131), "", Layout!H131*$K$12/Stocks!$E$6)</f>
        <v/>
      </c>
      <c r="J149" s="83" t="str">
        <f>IF(ISBLANK(Layout!I131),"",Layout!I131*$K$12/Stocks!$E$7)</f>
        <v/>
      </c>
      <c r="K149" s="83" t="str">
        <f>IF(ISBLANK(Layout!J131), "", Layout!J131*$K$12/Stocks!$E$8)</f>
        <v/>
      </c>
      <c r="L149" s="83" t="str">
        <f>IF(ISBLANK(Layout!K131), "", Layout!K131*$K$12/Stocks!$E$9)</f>
        <v/>
      </c>
      <c r="M149" s="83" t="str">
        <f>IF(ISBLANK(Layout!L131), "", Layout!L131*$K$12/Stocks!$E$10)</f>
        <v/>
      </c>
      <c r="N149" s="83" t="str">
        <f>IF(ISBLANK(Layout!M131), "", Layout!M131*$K$12/Stocks!$E$11)</f>
        <v/>
      </c>
      <c r="O149" s="94" t="str">
        <f>IF(ISBLANK(Layout!N131), "", Layout!N131*$K$12/Stocks!$E$12)</f>
        <v/>
      </c>
      <c r="P149" s="62">
        <f t="shared" si="18"/>
        <v>0</v>
      </c>
    </row>
    <row r="150" spans="1:16" x14ac:dyDescent="0.2">
      <c r="A150" s="103">
        <f t="shared" si="17"/>
        <v>130</v>
      </c>
      <c r="B150" s="104" t="str">
        <f>IF(ISBLANK(Layout!B132), "", Layout!B132)</f>
        <v/>
      </c>
      <c r="C150" s="105" t="str">
        <f>IF(ISBLANK(Layout!C132), "", Layout!C132)</f>
        <v/>
      </c>
      <c r="D150" s="93" t="str">
        <f>IF(Layout!D132 &gt;0, $K$12 - E150 - P150, "")</f>
        <v/>
      </c>
      <c r="E150" s="59">
        <f>IFERROR(Layout!D132*SUM($D$12:$D$17), "")</f>
        <v>0</v>
      </c>
      <c r="F150" s="83" t="str">
        <f>IF(ISBLANK(Layout!E132), "", Layout!E132*$K$12/Stocks!$E$3)</f>
        <v/>
      </c>
      <c r="G150" s="83" t="str">
        <f>IF(ISBLANK(Layout!F132), "", Layout!F132*$K$12/Stocks!$E$4)</f>
        <v/>
      </c>
      <c r="H150" s="83" t="str">
        <f>IF(ISBLANK(Layout!G132), "", Layout!G132*$K$12/Stocks!$E$5)</f>
        <v/>
      </c>
      <c r="I150" s="83" t="str">
        <f>IF(ISBLANK(Layout!H132), "", Layout!H132*$K$12/Stocks!$E$6)</f>
        <v/>
      </c>
      <c r="J150" s="83" t="str">
        <f>IF(ISBLANK(Layout!I132),"",Layout!I132*$K$12/Stocks!$E$7)</f>
        <v/>
      </c>
      <c r="K150" s="83" t="str">
        <f>IF(ISBLANK(Layout!J132), "", Layout!J132*$K$12/Stocks!$E$8)</f>
        <v/>
      </c>
      <c r="L150" s="83" t="str">
        <f>IF(ISBLANK(Layout!K132), "", Layout!K132*$K$12/Stocks!$E$9)</f>
        <v/>
      </c>
      <c r="M150" s="83" t="str">
        <f>IF(ISBLANK(Layout!L132), "", Layout!L132*$K$12/Stocks!$E$10)</f>
        <v/>
      </c>
      <c r="N150" s="83" t="str">
        <f>IF(ISBLANK(Layout!M132), "", Layout!M132*$K$12/Stocks!$E$11)</f>
        <v/>
      </c>
      <c r="O150" s="94" t="str">
        <f>IF(ISBLANK(Layout!N132), "", Layout!N132*$K$12/Stocks!$E$12)</f>
        <v/>
      </c>
      <c r="P150" s="62">
        <f>SUM(F150:O150)</f>
        <v>0</v>
      </c>
    </row>
    <row r="151" spans="1:16" x14ac:dyDescent="0.2">
      <c r="A151" s="103">
        <f t="shared" si="17"/>
        <v>131</v>
      </c>
      <c r="B151" s="104" t="str">
        <f>IF(ISBLANK(Layout!B133), "", Layout!B133)</f>
        <v/>
      </c>
      <c r="C151" s="105" t="str">
        <f>IF(ISBLANK(Layout!C133), "", Layout!C133)</f>
        <v/>
      </c>
      <c r="D151" s="93" t="str">
        <f>IF(Layout!D133 &gt;0, $K$12 - E151 - P151, "")</f>
        <v/>
      </c>
      <c r="E151" s="59">
        <f>IFERROR(Layout!D133*SUM($D$12:$D$17), "")</f>
        <v>0</v>
      </c>
      <c r="F151" s="83" t="str">
        <f>IF(ISBLANK(Layout!E133), "", Layout!E133*$K$12/Stocks!$E$3)</f>
        <v/>
      </c>
      <c r="G151" s="83" t="str">
        <f>IF(ISBLANK(Layout!F133), "", Layout!F133*$K$12/Stocks!$E$4)</f>
        <v/>
      </c>
      <c r="H151" s="83" t="str">
        <f>IF(ISBLANK(Layout!G133), "", Layout!G133*$K$12/Stocks!$E$5)</f>
        <v/>
      </c>
      <c r="I151" s="83" t="str">
        <f>IF(ISBLANK(Layout!H133), "", Layout!H133*$K$12/Stocks!$E$6)</f>
        <v/>
      </c>
      <c r="J151" s="83" t="str">
        <f>IF(ISBLANK(Layout!I133),"",Layout!I133*$K$12/Stocks!$E$7)</f>
        <v/>
      </c>
      <c r="K151" s="83" t="str">
        <f>IF(ISBLANK(Layout!J133), "", Layout!J133*$K$12/Stocks!$E$8)</f>
        <v/>
      </c>
      <c r="L151" s="83" t="str">
        <f>IF(ISBLANK(Layout!K133), "", Layout!K133*$K$12/Stocks!$E$9)</f>
        <v/>
      </c>
      <c r="M151" s="83" t="str">
        <f>IF(ISBLANK(Layout!L133), "", Layout!L133*$K$12/Stocks!$E$10)</f>
        <v/>
      </c>
      <c r="N151" s="83" t="str">
        <f>IF(ISBLANK(Layout!M133), "", Layout!M133*$K$12/Stocks!$E$11)</f>
        <v/>
      </c>
      <c r="O151" s="94" t="str">
        <f>IF(ISBLANK(Layout!N133), "", Layout!N133*$K$12/Stocks!$E$12)</f>
        <v/>
      </c>
      <c r="P151" s="62">
        <f t="shared" ref="P151:P157" si="19">SUM(F151:O151)</f>
        <v>0</v>
      </c>
    </row>
    <row r="152" spans="1:16" x14ac:dyDescent="0.2">
      <c r="A152" s="106">
        <f>A151+1</f>
        <v>132</v>
      </c>
      <c r="B152" s="107" t="str">
        <f>IF(ISBLANK(Layout!B134), "", Layout!B134)</f>
        <v/>
      </c>
      <c r="C152" s="108" t="str">
        <f>IF(ISBLANK(Layout!C134), "", Layout!C134)</f>
        <v/>
      </c>
      <c r="D152" s="95" t="str">
        <f>IF(Layout!D134 &gt;0, $K$12 - E152 - P152, "")</f>
        <v/>
      </c>
      <c r="E152" s="60">
        <f>IFERROR(Layout!D134*SUM($D$12:$D$17), "")</f>
        <v>0</v>
      </c>
      <c r="F152" s="88" t="str">
        <f>IF(ISBLANK(Layout!E134), "", Layout!E134*$K$12/Stocks!$E$3)</f>
        <v/>
      </c>
      <c r="G152" s="88" t="str">
        <f>IF(ISBLANK(Layout!F134), "", Layout!F134*$K$12/Stocks!$E$4)</f>
        <v/>
      </c>
      <c r="H152" s="88" t="str">
        <f>IF(ISBLANK(Layout!G134), "", Layout!G134*$K$12/Stocks!$E$5)</f>
        <v/>
      </c>
      <c r="I152" s="88" t="str">
        <f>IF(ISBLANK(Layout!H134), "", Layout!H134*$K$12/Stocks!$E$6)</f>
        <v/>
      </c>
      <c r="J152" s="88" t="str">
        <f>IF(ISBLANK(Layout!I134),"",Layout!I134*$K$12/Stocks!$E$7)</f>
        <v/>
      </c>
      <c r="K152" s="88" t="str">
        <f>IF(ISBLANK(Layout!J134), "", Layout!J134*$K$12/Stocks!$E$8)</f>
        <v/>
      </c>
      <c r="L152" s="88" t="str">
        <f>IF(ISBLANK(Layout!K134), "", Layout!K134*$K$12/Stocks!$E$9)</f>
        <v/>
      </c>
      <c r="M152" s="88" t="str">
        <f>IF(ISBLANK(Layout!L134), "", Layout!L134*$K$12/Stocks!$E$10)</f>
        <v/>
      </c>
      <c r="N152" s="88" t="str">
        <f>IF(ISBLANK(Layout!M134), "", Layout!M134*$K$12/Stocks!$E$11)</f>
        <v/>
      </c>
      <c r="O152" s="96" t="str">
        <f>IF(ISBLANK(Layout!N134), "", Layout!N134*$K$12/Stocks!$E$12)</f>
        <v/>
      </c>
      <c r="P152" s="63">
        <f t="shared" si="19"/>
        <v>0</v>
      </c>
    </row>
    <row r="153" spans="1:16" x14ac:dyDescent="0.2">
      <c r="A153" s="100">
        <f>A152+1</f>
        <v>133</v>
      </c>
      <c r="B153" s="101" t="str">
        <f>IF(ISBLANK(Layout!B135), "", Layout!B135)</f>
        <v/>
      </c>
      <c r="C153" s="102" t="str">
        <f>IF(ISBLANK(Layout!C135), "", Layout!C135)</f>
        <v/>
      </c>
      <c r="D153" s="91" t="str">
        <f>IF(Layout!D135 &gt;0, $K$12 - E153 - P153, "")</f>
        <v/>
      </c>
      <c r="E153" s="58">
        <f>IFERROR(Layout!D135*SUM($D$12:$D$17), "")</f>
        <v>0</v>
      </c>
      <c r="F153" s="87" t="str">
        <f>IF(ISBLANK(Layout!E135), "", Layout!E135*$K$12/Stocks!$E$3)</f>
        <v/>
      </c>
      <c r="G153" s="87" t="str">
        <f>IF(ISBLANK(Layout!F135), "", Layout!F135*$K$12/Stocks!$E$4)</f>
        <v/>
      </c>
      <c r="H153" s="87" t="str">
        <f>IF(ISBLANK(Layout!G135), "", Layout!G135*$K$12/Stocks!$E$5)</f>
        <v/>
      </c>
      <c r="I153" s="87" t="str">
        <f>IF(ISBLANK(Layout!H135), "", Layout!H135*$K$12/Stocks!$E$6)</f>
        <v/>
      </c>
      <c r="J153" s="87" t="str">
        <f>IF(ISBLANK(Layout!I135),"",Layout!I135*$K$12/Stocks!$E$7)</f>
        <v/>
      </c>
      <c r="K153" s="87" t="str">
        <f>IF(ISBLANK(Layout!J135), "", Layout!J135*$K$12/Stocks!$E$8)</f>
        <v/>
      </c>
      <c r="L153" s="87" t="str">
        <f>IF(ISBLANK(Layout!K135), "", Layout!K135*$K$12/Stocks!$E$9)</f>
        <v/>
      </c>
      <c r="M153" s="87" t="str">
        <f>IF(ISBLANK(Layout!L135), "", Layout!L135*$K$12/Stocks!$E$10)</f>
        <v/>
      </c>
      <c r="N153" s="87" t="str">
        <f>IF(ISBLANK(Layout!M135), "", Layout!M135*$K$12/Stocks!$E$11)</f>
        <v/>
      </c>
      <c r="O153" s="92" t="str">
        <f>IF(ISBLANK(Layout!N135), "", Layout!N135*$K$12/Stocks!$E$12)</f>
        <v/>
      </c>
      <c r="P153" s="61">
        <f t="shared" si="19"/>
        <v>0</v>
      </c>
    </row>
    <row r="154" spans="1:16" x14ac:dyDescent="0.2">
      <c r="A154" s="103">
        <f>A153+1</f>
        <v>134</v>
      </c>
      <c r="B154" s="104" t="str">
        <f>IF(ISBLANK(Layout!B136), "", Layout!B136)</f>
        <v/>
      </c>
      <c r="C154" s="105" t="str">
        <f>IF(ISBLANK(Layout!C136), "", Layout!C136)</f>
        <v/>
      </c>
      <c r="D154" s="93" t="str">
        <f>IF(Layout!D136 &gt;0, $K$12 - E154 - P154, "")</f>
        <v/>
      </c>
      <c r="E154" s="59">
        <f>IFERROR(Layout!D136*SUM($D$12:$D$17), "")</f>
        <v>0</v>
      </c>
      <c r="F154" s="83" t="str">
        <f>IF(ISBLANK(Layout!E136), "", Layout!E136*$K$12/Stocks!$E$3)</f>
        <v/>
      </c>
      <c r="G154" s="83" t="str">
        <f>IF(ISBLANK(Layout!F136), "", Layout!F136*$K$12/Stocks!$E$4)</f>
        <v/>
      </c>
      <c r="H154" s="83" t="str">
        <f>IF(ISBLANK(Layout!G136), "", Layout!G136*$K$12/Stocks!$E$5)</f>
        <v/>
      </c>
      <c r="I154" s="83" t="str">
        <f>IF(ISBLANK(Layout!H136), "", Layout!H136*$K$12/Stocks!$E$6)</f>
        <v/>
      </c>
      <c r="J154" s="83" t="str">
        <f>IF(ISBLANK(Layout!I136),"",Layout!I136*$K$12/Stocks!$E$7)</f>
        <v/>
      </c>
      <c r="K154" s="83" t="str">
        <f>IF(ISBLANK(Layout!J136), "", Layout!J136*$K$12/Stocks!$E$8)</f>
        <v/>
      </c>
      <c r="L154" s="83" t="str">
        <f>IF(ISBLANK(Layout!K136), "", Layout!K136*$K$12/Stocks!$E$9)</f>
        <v/>
      </c>
      <c r="M154" s="83" t="str">
        <f>IF(ISBLANK(Layout!L136), "", Layout!L136*$K$12/Stocks!$E$10)</f>
        <v/>
      </c>
      <c r="N154" s="83" t="str">
        <f>IF(ISBLANK(Layout!M136), "", Layout!M136*$K$12/Stocks!$E$11)</f>
        <v/>
      </c>
      <c r="O154" s="94" t="str">
        <f>IF(ISBLANK(Layout!N136), "", Layout!N136*$K$12/Stocks!$E$12)</f>
        <v/>
      </c>
      <c r="P154" s="62">
        <f t="shared" si="19"/>
        <v>0</v>
      </c>
    </row>
    <row r="155" spans="1:16" x14ac:dyDescent="0.2">
      <c r="A155" s="103">
        <f t="shared" ref="A155:A163" si="20">A154+1</f>
        <v>135</v>
      </c>
      <c r="B155" s="104" t="str">
        <f>IF(ISBLANK(Layout!B137), "", Layout!B137)</f>
        <v/>
      </c>
      <c r="C155" s="105" t="str">
        <f>IF(ISBLANK(Layout!C137), "", Layout!C137)</f>
        <v/>
      </c>
      <c r="D155" s="93" t="str">
        <f>IF(Layout!D137 &gt;0, $K$12 - E155 - P155, "")</f>
        <v/>
      </c>
      <c r="E155" s="59">
        <f>IFERROR(Layout!D137*SUM($D$12:$D$17), "")</f>
        <v>0</v>
      </c>
      <c r="F155" s="83" t="str">
        <f>IF(ISBLANK(Layout!E137), "", Layout!E137*$K$12/Stocks!$E$3)</f>
        <v/>
      </c>
      <c r="G155" s="83" t="str">
        <f>IF(ISBLANK(Layout!F137), "", Layout!F137*$K$12/Stocks!$E$4)</f>
        <v/>
      </c>
      <c r="H155" s="83" t="str">
        <f>IF(ISBLANK(Layout!G137), "", Layout!G137*$K$12/Stocks!$E$5)</f>
        <v/>
      </c>
      <c r="I155" s="83" t="str">
        <f>IF(ISBLANK(Layout!H137), "", Layout!H137*$K$12/Stocks!$E$6)</f>
        <v/>
      </c>
      <c r="J155" s="83" t="str">
        <f>IF(ISBLANK(Layout!I137),"",Layout!I137*$K$12/Stocks!$E$7)</f>
        <v/>
      </c>
      <c r="K155" s="83" t="str">
        <f>IF(ISBLANK(Layout!J137), "", Layout!J137*$K$12/Stocks!$E$8)</f>
        <v/>
      </c>
      <c r="L155" s="83" t="str">
        <f>IF(ISBLANK(Layout!K137), "", Layout!K137*$K$12/Stocks!$E$9)</f>
        <v/>
      </c>
      <c r="M155" s="83" t="str">
        <f>IF(ISBLANK(Layout!L137), "", Layout!L137*$K$12/Stocks!$E$10)</f>
        <v/>
      </c>
      <c r="N155" s="83" t="str">
        <f>IF(ISBLANK(Layout!M137), "", Layout!M137*$K$12/Stocks!$E$11)</f>
        <v/>
      </c>
      <c r="O155" s="94" t="str">
        <f>IF(ISBLANK(Layout!N137), "", Layout!N137*$K$12/Stocks!$E$12)</f>
        <v/>
      </c>
      <c r="P155" s="62">
        <f t="shared" si="19"/>
        <v>0</v>
      </c>
    </row>
    <row r="156" spans="1:16" x14ac:dyDescent="0.2">
      <c r="A156" s="103">
        <f t="shared" si="20"/>
        <v>136</v>
      </c>
      <c r="B156" s="104" t="str">
        <f>IF(ISBLANK(Layout!B138), "", Layout!B138)</f>
        <v/>
      </c>
      <c r="C156" s="105" t="str">
        <f>IF(ISBLANK(Layout!C138), "", Layout!C138)</f>
        <v/>
      </c>
      <c r="D156" s="93" t="str">
        <f>IF(Layout!D138 &gt;0, $K$12 - E156 - P156, "")</f>
        <v/>
      </c>
      <c r="E156" s="59">
        <f>IFERROR(Layout!D138*SUM($D$12:$D$17), "")</f>
        <v>0</v>
      </c>
      <c r="F156" s="83" t="str">
        <f>IF(ISBLANK(Layout!E138), "", Layout!E138*$K$12/Stocks!$E$3)</f>
        <v/>
      </c>
      <c r="G156" s="83" t="str">
        <f>IF(ISBLANK(Layout!F138), "", Layout!F138*$K$12/Stocks!$E$4)</f>
        <v/>
      </c>
      <c r="H156" s="83" t="str">
        <f>IF(ISBLANK(Layout!G138), "", Layout!G138*$K$12/Stocks!$E$5)</f>
        <v/>
      </c>
      <c r="I156" s="83" t="str">
        <f>IF(ISBLANK(Layout!H138), "", Layout!H138*$K$12/Stocks!$E$6)</f>
        <v/>
      </c>
      <c r="J156" s="83" t="str">
        <f>IF(ISBLANK(Layout!I138),"",Layout!I138*$K$12/Stocks!$E$7)</f>
        <v/>
      </c>
      <c r="K156" s="83" t="str">
        <f>IF(ISBLANK(Layout!J138), "", Layout!J138*$K$12/Stocks!$E$8)</f>
        <v/>
      </c>
      <c r="L156" s="83" t="str">
        <f>IF(ISBLANK(Layout!K138), "", Layout!K138*$K$12/Stocks!$E$9)</f>
        <v/>
      </c>
      <c r="M156" s="83" t="str">
        <f>IF(ISBLANK(Layout!L138), "", Layout!L138*$K$12/Stocks!$E$10)</f>
        <v/>
      </c>
      <c r="N156" s="83" t="str">
        <f>IF(ISBLANK(Layout!M138), "", Layout!M138*$K$12/Stocks!$E$11)</f>
        <v/>
      </c>
      <c r="O156" s="94" t="str">
        <f>IF(ISBLANK(Layout!N138), "", Layout!N138*$K$12/Stocks!$E$12)</f>
        <v/>
      </c>
      <c r="P156" s="62">
        <f t="shared" si="19"/>
        <v>0</v>
      </c>
    </row>
    <row r="157" spans="1:16" x14ac:dyDescent="0.2">
      <c r="A157" s="103">
        <f t="shared" si="20"/>
        <v>137</v>
      </c>
      <c r="B157" s="104" t="str">
        <f>IF(ISBLANK(Layout!B139), "", Layout!B139)</f>
        <v/>
      </c>
      <c r="C157" s="105" t="str">
        <f>IF(ISBLANK(Layout!C139), "", Layout!C139)</f>
        <v/>
      </c>
      <c r="D157" s="93" t="str">
        <f>IF(Layout!D139 &gt;0, $K$12 - E157 - P157, "")</f>
        <v/>
      </c>
      <c r="E157" s="59">
        <f>IFERROR(Layout!D139*SUM($D$12:$D$17), "")</f>
        <v>0</v>
      </c>
      <c r="F157" s="83" t="str">
        <f>IF(ISBLANK(Layout!E139), "", Layout!E139*$K$12/Stocks!$E$3)</f>
        <v/>
      </c>
      <c r="G157" s="83" t="str">
        <f>IF(ISBLANK(Layout!F139), "", Layout!F139*$K$12/Stocks!$E$4)</f>
        <v/>
      </c>
      <c r="H157" s="83" t="str">
        <f>IF(ISBLANK(Layout!G139), "", Layout!G139*$K$12/Stocks!$E$5)</f>
        <v/>
      </c>
      <c r="I157" s="83" t="str">
        <f>IF(ISBLANK(Layout!H139), "", Layout!H139*$K$12/Stocks!$E$6)</f>
        <v/>
      </c>
      <c r="J157" s="83" t="str">
        <f>IF(ISBLANK(Layout!I139),"",Layout!I139*$K$12/Stocks!$E$7)</f>
        <v/>
      </c>
      <c r="K157" s="83" t="str">
        <f>IF(ISBLANK(Layout!J139), "", Layout!J139*$K$12/Stocks!$E$8)</f>
        <v/>
      </c>
      <c r="L157" s="83" t="str">
        <f>IF(ISBLANK(Layout!K139), "", Layout!K139*$K$12/Stocks!$E$9)</f>
        <v/>
      </c>
      <c r="M157" s="83" t="str">
        <f>IF(ISBLANK(Layout!L139), "", Layout!L139*$K$12/Stocks!$E$10)</f>
        <v/>
      </c>
      <c r="N157" s="83" t="str">
        <f>IF(ISBLANK(Layout!M139), "", Layout!M139*$K$12/Stocks!$E$11)</f>
        <v/>
      </c>
      <c r="O157" s="94" t="str">
        <f>IF(ISBLANK(Layout!N139), "", Layout!N139*$K$12/Stocks!$E$12)</f>
        <v/>
      </c>
      <c r="P157" s="62">
        <f t="shared" si="19"/>
        <v>0</v>
      </c>
    </row>
    <row r="158" spans="1:16" x14ac:dyDescent="0.2">
      <c r="A158" s="103">
        <f t="shared" si="20"/>
        <v>138</v>
      </c>
      <c r="B158" s="104" t="str">
        <f>IF(ISBLANK(Layout!B140), "", Layout!B140)</f>
        <v/>
      </c>
      <c r="C158" s="105" t="str">
        <f>IF(ISBLANK(Layout!C140), "", Layout!C140)</f>
        <v/>
      </c>
      <c r="D158" s="93" t="str">
        <f>IF(Layout!D140 &gt;0, $K$12 - E158 - P158, "")</f>
        <v/>
      </c>
      <c r="E158" s="59">
        <f>IFERROR(Layout!D140*SUM($D$12:$D$17), "")</f>
        <v>0</v>
      </c>
      <c r="F158" s="83" t="str">
        <f>IF(ISBLANK(Layout!E140), "", Layout!E140*$K$12/Stocks!$E$3)</f>
        <v/>
      </c>
      <c r="G158" s="83" t="str">
        <f>IF(ISBLANK(Layout!F140), "", Layout!F140*$K$12/Stocks!$E$4)</f>
        <v/>
      </c>
      <c r="H158" s="83" t="str">
        <f>IF(ISBLANK(Layout!G140), "", Layout!G140*$K$12/Stocks!$E$5)</f>
        <v/>
      </c>
      <c r="I158" s="83" t="str">
        <f>IF(ISBLANK(Layout!H140), "", Layout!H140*$K$12/Stocks!$E$6)</f>
        <v/>
      </c>
      <c r="J158" s="83" t="str">
        <f>IF(ISBLANK(Layout!I140),"",Layout!I140*$K$12/Stocks!$E$7)</f>
        <v/>
      </c>
      <c r="K158" s="83" t="str">
        <f>IF(ISBLANK(Layout!J140), "", Layout!J140*$K$12/Stocks!$E$8)</f>
        <v/>
      </c>
      <c r="L158" s="83" t="str">
        <f>IF(ISBLANK(Layout!K140), "", Layout!K140*$K$12/Stocks!$E$9)</f>
        <v/>
      </c>
      <c r="M158" s="83" t="str">
        <f>IF(ISBLANK(Layout!L140), "", Layout!L140*$K$12/Stocks!$E$10)</f>
        <v/>
      </c>
      <c r="N158" s="83" t="str">
        <f>IF(ISBLANK(Layout!M140), "", Layout!M140*$K$12/Stocks!$E$11)</f>
        <v/>
      </c>
      <c r="O158" s="94" t="str">
        <f>IF(ISBLANK(Layout!N140), "", Layout!N140*$K$12/Stocks!$E$12)</f>
        <v/>
      </c>
      <c r="P158" s="62">
        <f>SUM(F158:O158)</f>
        <v>0</v>
      </c>
    </row>
    <row r="159" spans="1:16" x14ac:dyDescent="0.2">
      <c r="A159" s="103">
        <f t="shared" si="20"/>
        <v>139</v>
      </c>
      <c r="B159" s="104" t="str">
        <f>IF(ISBLANK(Layout!B141), "", Layout!B141)</f>
        <v/>
      </c>
      <c r="C159" s="105" t="str">
        <f>IF(ISBLANK(Layout!C141), "", Layout!C141)</f>
        <v/>
      </c>
      <c r="D159" s="93" t="str">
        <f>IF(Layout!D141 &gt;0, $K$12 - E159 - P159, "")</f>
        <v/>
      </c>
      <c r="E159" s="59">
        <f>IFERROR(Layout!D141*SUM($D$12:$D$17), "")</f>
        <v>0</v>
      </c>
      <c r="F159" s="83" t="str">
        <f>IF(ISBLANK(Layout!E141), "", Layout!E141*$K$12/Stocks!$E$3)</f>
        <v/>
      </c>
      <c r="G159" s="83" t="str">
        <f>IF(ISBLANK(Layout!F141), "", Layout!F141*$K$12/Stocks!$E$4)</f>
        <v/>
      </c>
      <c r="H159" s="83" t="str">
        <f>IF(ISBLANK(Layout!G141), "", Layout!G141*$K$12/Stocks!$E$5)</f>
        <v/>
      </c>
      <c r="I159" s="83" t="str">
        <f>IF(ISBLANK(Layout!H141), "", Layout!H141*$K$12/Stocks!$E$6)</f>
        <v/>
      </c>
      <c r="J159" s="83" t="str">
        <f>IF(ISBLANK(Layout!I141),"",Layout!I141*$K$12/Stocks!$E$7)</f>
        <v/>
      </c>
      <c r="K159" s="83" t="str">
        <f>IF(ISBLANK(Layout!J141), "", Layout!J141*$K$12/Stocks!$E$8)</f>
        <v/>
      </c>
      <c r="L159" s="83" t="str">
        <f>IF(ISBLANK(Layout!K141), "", Layout!K141*$K$12/Stocks!$E$9)</f>
        <v/>
      </c>
      <c r="M159" s="83" t="str">
        <f>IF(ISBLANK(Layout!L141), "", Layout!L141*$K$12/Stocks!$E$10)</f>
        <v/>
      </c>
      <c r="N159" s="83" t="str">
        <f>IF(ISBLANK(Layout!M141), "", Layout!M141*$K$12/Stocks!$E$11)</f>
        <v/>
      </c>
      <c r="O159" s="94" t="str">
        <f>IF(ISBLANK(Layout!N141), "", Layout!N141*$K$12/Stocks!$E$12)</f>
        <v/>
      </c>
      <c r="P159" s="62">
        <f t="shared" ref="P159:P161" si="21">SUM(F159:O159)</f>
        <v>0</v>
      </c>
    </row>
    <row r="160" spans="1:16" x14ac:dyDescent="0.2">
      <c r="A160" s="103">
        <f t="shared" si="20"/>
        <v>140</v>
      </c>
      <c r="B160" s="104" t="str">
        <f>IF(ISBLANK(Layout!B142), "", Layout!B142)</f>
        <v/>
      </c>
      <c r="C160" s="105" t="str">
        <f>IF(ISBLANK(Layout!C142), "", Layout!C142)</f>
        <v/>
      </c>
      <c r="D160" s="93" t="str">
        <f>IF(Layout!D142 &gt;0, $K$12 - E160 - P160, "")</f>
        <v/>
      </c>
      <c r="E160" s="59">
        <f>IFERROR(Layout!D142*SUM($D$12:$D$17), "")</f>
        <v>0</v>
      </c>
      <c r="F160" s="83" t="str">
        <f>IF(ISBLANK(Layout!E142), "", Layout!E142*$K$12/Stocks!$E$3)</f>
        <v/>
      </c>
      <c r="G160" s="83" t="str">
        <f>IF(ISBLANK(Layout!F142), "", Layout!F142*$K$12/Stocks!$E$4)</f>
        <v/>
      </c>
      <c r="H160" s="83" t="str">
        <f>IF(ISBLANK(Layout!G142), "", Layout!G142*$K$12/Stocks!$E$5)</f>
        <v/>
      </c>
      <c r="I160" s="83" t="str">
        <f>IF(ISBLANK(Layout!H142), "", Layout!H142*$K$12/Stocks!$E$6)</f>
        <v/>
      </c>
      <c r="J160" s="83" t="str">
        <f>IF(ISBLANK(Layout!I142),"",Layout!I142*$K$12/Stocks!$E$7)</f>
        <v/>
      </c>
      <c r="K160" s="83" t="str">
        <f>IF(ISBLANK(Layout!J142), "", Layout!J142*$K$12/Stocks!$E$8)</f>
        <v/>
      </c>
      <c r="L160" s="83" t="str">
        <f>IF(ISBLANK(Layout!K142), "", Layout!K142*$K$12/Stocks!$E$9)</f>
        <v/>
      </c>
      <c r="M160" s="83" t="str">
        <f>IF(ISBLANK(Layout!L142), "", Layout!L142*$K$12/Stocks!$E$10)</f>
        <v/>
      </c>
      <c r="N160" s="83" t="str">
        <f>IF(ISBLANK(Layout!M142), "", Layout!M142*$K$12/Stocks!$E$11)</f>
        <v/>
      </c>
      <c r="O160" s="94" t="str">
        <f>IF(ISBLANK(Layout!N142), "", Layout!N142*$K$12/Stocks!$E$12)</f>
        <v/>
      </c>
      <c r="P160" s="62">
        <f t="shared" si="21"/>
        <v>0</v>
      </c>
    </row>
    <row r="161" spans="1:16" x14ac:dyDescent="0.2">
      <c r="A161" s="103">
        <f t="shared" si="20"/>
        <v>141</v>
      </c>
      <c r="B161" s="104" t="str">
        <f>IF(ISBLANK(Layout!B143), "", Layout!B143)</f>
        <v/>
      </c>
      <c r="C161" s="105" t="str">
        <f>IF(ISBLANK(Layout!C143), "", Layout!C143)</f>
        <v/>
      </c>
      <c r="D161" s="93" t="str">
        <f>IF(Layout!D143 &gt;0, $K$12 - E161 - P161, "")</f>
        <v/>
      </c>
      <c r="E161" s="59">
        <f>IFERROR(Layout!D143*SUM($D$12:$D$17), "")</f>
        <v>0</v>
      </c>
      <c r="F161" s="83" t="str">
        <f>IF(ISBLANK(Layout!E143), "", Layout!E143*$K$12/Stocks!$E$3)</f>
        <v/>
      </c>
      <c r="G161" s="83" t="str">
        <f>IF(ISBLANK(Layout!F143), "", Layout!F143*$K$12/Stocks!$E$4)</f>
        <v/>
      </c>
      <c r="H161" s="83" t="str">
        <f>IF(ISBLANK(Layout!G143), "", Layout!G143*$K$12/Stocks!$E$5)</f>
        <v/>
      </c>
      <c r="I161" s="83" t="str">
        <f>IF(ISBLANK(Layout!H143), "", Layout!H143*$K$12/Stocks!$E$6)</f>
        <v/>
      </c>
      <c r="J161" s="83" t="str">
        <f>IF(ISBLANK(Layout!I143),"",Layout!I143*$K$12/Stocks!$E$7)</f>
        <v/>
      </c>
      <c r="K161" s="83" t="str">
        <f>IF(ISBLANK(Layout!J143), "", Layout!J143*$K$12/Stocks!$E$8)</f>
        <v/>
      </c>
      <c r="L161" s="83" t="str">
        <f>IF(ISBLANK(Layout!K143), "", Layout!K143*$K$12/Stocks!$E$9)</f>
        <v/>
      </c>
      <c r="M161" s="83" t="str">
        <f>IF(ISBLANK(Layout!L143), "", Layout!L143*$K$12/Stocks!$E$10)</f>
        <v/>
      </c>
      <c r="N161" s="83" t="str">
        <f>IF(ISBLANK(Layout!M143), "", Layout!M143*$K$12/Stocks!$E$11)</f>
        <v/>
      </c>
      <c r="O161" s="94" t="str">
        <f>IF(ISBLANK(Layout!N143), "", Layout!N143*$K$12/Stocks!$E$12)</f>
        <v/>
      </c>
      <c r="P161" s="62">
        <f t="shared" si="21"/>
        <v>0</v>
      </c>
    </row>
    <row r="162" spans="1:16" x14ac:dyDescent="0.2">
      <c r="A162" s="103">
        <f t="shared" si="20"/>
        <v>142</v>
      </c>
      <c r="B162" s="104" t="str">
        <f>IF(ISBLANK(Layout!B144), "", Layout!B144)</f>
        <v/>
      </c>
      <c r="C162" s="105" t="str">
        <f>IF(ISBLANK(Layout!C144), "", Layout!C144)</f>
        <v/>
      </c>
      <c r="D162" s="93" t="str">
        <f>IF(Layout!D144 &gt;0, $K$12 - E162 - P162, "")</f>
        <v/>
      </c>
      <c r="E162" s="59">
        <f>IFERROR(Layout!D144*SUM($D$12:$D$17), "")</f>
        <v>0</v>
      </c>
      <c r="F162" s="83" t="str">
        <f>IF(ISBLANK(Layout!E144), "", Layout!E144*$K$12/Stocks!$E$3)</f>
        <v/>
      </c>
      <c r="G162" s="83" t="str">
        <f>IF(ISBLANK(Layout!F144), "", Layout!F144*$K$12/Stocks!$E$4)</f>
        <v/>
      </c>
      <c r="H162" s="83" t="str">
        <f>IF(ISBLANK(Layout!G144), "", Layout!G144*$K$12/Stocks!$E$5)</f>
        <v/>
      </c>
      <c r="I162" s="83" t="str">
        <f>IF(ISBLANK(Layout!H144), "", Layout!H144*$K$12/Stocks!$E$6)</f>
        <v/>
      </c>
      <c r="J162" s="83" t="str">
        <f>IF(ISBLANK(Layout!I144),"",Layout!I144*$K$12/Stocks!$E$7)</f>
        <v/>
      </c>
      <c r="K162" s="83" t="str">
        <f>IF(ISBLANK(Layout!J144), "", Layout!J144*$K$12/Stocks!$E$8)</f>
        <v/>
      </c>
      <c r="L162" s="83" t="str">
        <f>IF(ISBLANK(Layout!K144), "", Layout!K144*$K$12/Stocks!$E$9)</f>
        <v/>
      </c>
      <c r="M162" s="83" t="str">
        <f>IF(ISBLANK(Layout!L144), "", Layout!L144*$K$12/Stocks!$E$10)</f>
        <v/>
      </c>
      <c r="N162" s="83" t="str">
        <f>IF(ISBLANK(Layout!M144), "", Layout!M144*$K$12/Stocks!$E$11)</f>
        <v/>
      </c>
      <c r="O162" s="94" t="str">
        <f>IF(ISBLANK(Layout!N144), "", Layout!N144*$K$12/Stocks!$E$12)</f>
        <v/>
      </c>
      <c r="P162" s="62">
        <f>SUM(F162:O162)</f>
        <v>0</v>
      </c>
    </row>
    <row r="163" spans="1:16" x14ac:dyDescent="0.2">
      <c r="A163" s="103">
        <f t="shared" si="20"/>
        <v>143</v>
      </c>
      <c r="B163" s="104" t="str">
        <f>IF(ISBLANK(Layout!B145), "", Layout!B145)</f>
        <v/>
      </c>
      <c r="C163" s="105" t="str">
        <f>IF(ISBLANK(Layout!C145), "", Layout!C145)</f>
        <v/>
      </c>
      <c r="D163" s="93" t="str">
        <f>IF(Layout!D145 &gt;0, $K$12 - E163 - P163, "")</f>
        <v/>
      </c>
      <c r="E163" s="59">
        <f>IFERROR(Layout!D145*SUM($D$12:$D$17), "")</f>
        <v>0</v>
      </c>
      <c r="F163" s="83" t="str">
        <f>IF(ISBLANK(Layout!E145), "", Layout!E145*$K$12/Stocks!$E$3)</f>
        <v/>
      </c>
      <c r="G163" s="83" t="str">
        <f>IF(ISBLANK(Layout!F145), "", Layout!F145*$K$12/Stocks!$E$4)</f>
        <v/>
      </c>
      <c r="H163" s="83" t="str">
        <f>IF(ISBLANK(Layout!G145), "", Layout!G145*$K$12/Stocks!$E$5)</f>
        <v/>
      </c>
      <c r="I163" s="83" t="str">
        <f>IF(ISBLANK(Layout!H145), "", Layout!H145*$K$12/Stocks!$E$6)</f>
        <v/>
      </c>
      <c r="J163" s="83" t="str">
        <f>IF(ISBLANK(Layout!I145),"",Layout!I145*$K$12/Stocks!$E$7)</f>
        <v/>
      </c>
      <c r="K163" s="83" t="str">
        <f>IF(ISBLANK(Layout!J145), "", Layout!J145*$K$12/Stocks!$E$8)</f>
        <v/>
      </c>
      <c r="L163" s="83" t="str">
        <f>IF(ISBLANK(Layout!K145), "", Layout!K145*$K$12/Stocks!$E$9)</f>
        <v/>
      </c>
      <c r="M163" s="83" t="str">
        <f>IF(ISBLANK(Layout!L145), "", Layout!L145*$K$12/Stocks!$E$10)</f>
        <v/>
      </c>
      <c r="N163" s="83" t="str">
        <f>IF(ISBLANK(Layout!M145), "", Layout!M145*$K$12/Stocks!$E$11)</f>
        <v/>
      </c>
      <c r="O163" s="94" t="str">
        <f>IF(ISBLANK(Layout!N145), "", Layout!N145*$K$12/Stocks!$E$12)</f>
        <v/>
      </c>
      <c r="P163" s="62">
        <f t="shared" ref="P163:P169" si="22">SUM(F163:O163)</f>
        <v>0</v>
      </c>
    </row>
    <row r="164" spans="1:16" x14ac:dyDescent="0.2">
      <c r="A164" s="106">
        <f>A163+1</f>
        <v>144</v>
      </c>
      <c r="B164" s="107" t="str">
        <f>IF(ISBLANK(Layout!B146), "", Layout!B146)</f>
        <v/>
      </c>
      <c r="C164" s="108" t="str">
        <f>IF(ISBLANK(Layout!C146), "", Layout!C146)</f>
        <v/>
      </c>
      <c r="D164" s="95" t="str">
        <f>IF(Layout!D146 &gt;0, $K$12 - E164 - P164, "")</f>
        <v/>
      </c>
      <c r="E164" s="60">
        <f>IFERROR(Layout!D146*SUM($D$12:$D$17), "")</f>
        <v>0</v>
      </c>
      <c r="F164" s="88" t="str">
        <f>IF(ISBLANK(Layout!E146), "", Layout!E146*$K$12/Stocks!$E$3)</f>
        <v/>
      </c>
      <c r="G164" s="88" t="str">
        <f>IF(ISBLANK(Layout!F146), "", Layout!F146*$K$12/Stocks!$E$4)</f>
        <v/>
      </c>
      <c r="H164" s="88" t="str">
        <f>IF(ISBLANK(Layout!G146), "", Layout!G146*$K$12/Stocks!$E$5)</f>
        <v/>
      </c>
      <c r="I164" s="88" t="str">
        <f>IF(ISBLANK(Layout!H146), "", Layout!H146*$K$12/Stocks!$E$6)</f>
        <v/>
      </c>
      <c r="J164" s="88" t="str">
        <f>IF(ISBLANK(Layout!I146),"",Layout!I146*$K$12/Stocks!$E$7)</f>
        <v/>
      </c>
      <c r="K164" s="88" t="str">
        <f>IF(ISBLANK(Layout!J146), "", Layout!J146*$K$12/Stocks!$E$8)</f>
        <v/>
      </c>
      <c r="L164" s="88" t="str">
        <f>IF(ISBLANK(Layout!K146), "", Layout!K146*$K$12/Stocks!$E$9)</f>
        <v/>
      </c>
      <c r="M164" s="88" t="str">
        <f>IF(ISBLANK(Layout!L146), "", Layout!L146*$K$12/Stocks!$E$10)</f>
        <v/>
      </c>
      <c r="N164" s="88" t="str">
        <f>IF(ISBLANK(Layout!M146), "", Layout!M146*$K$12/Stocks!$E$11)</f>
        <v/>
      </c>
      <c r="O164" s="96" t="str">
        <f>IF(ISBLANK(Layout!N146), "", Layout!N146*$K$12/Stocks!$E$12)</f>
        <v/>
      </c>
      <c r="P164" s="63">
        <f t="shared" si="22"/>
        <v>0</v>
      </c>
    </row>
    <row r="165" spans="1:16" x14ac:dyDescent="0.2">
      <c r="A165" s="100">
        <f>A164+1</f>
        <v>145</v>
      </c>
      <c r="B165" s="101" t="str">
        <f>IF(ISBLANK(Layout!B147), "", Layout!B147)</f>
        <v/>
      </c>
      <c r="C165" s="102" t="str">
        <f>IF(ISBLANK(Layout!C147), "", Layout!C147)</f>
        <v/>
      </c>
      <c r="D165" s="91" t="str">
        <f>IF(Layout!D147 &gt;0, $K$12 - E165 - P165, "")</f>
        <v/>
      </c>
      <c r="E165" s="58">
        <f>IFERROR(Layout!D147*SUM($D$12:$D$17), "")</f>
        <v>0</v>
      </c>
      <c r="F165" s="87" t="str">
        <f>IF(ISBLANK(Layout!E147), "", Layout!E147*$K$12/Stocks!$E$3)</f>
        <v/>
      </c>
      <c r="G165" s="87" t="str">
        <f>IF(ISBLANK(Layout!F147), "", Layout!F147*$K$12/Stocks!$E$4)</f>
        <v/>
      </c>
      <c r="H165" s="87" t="str">
        <f>IF(ISBLANK(Layout!G147), "", Layout!G147*$K$12/Stocks!$E$5)</f>
        <v/>
      </c>
      <c r="I165" s="87" t="str">
        <f>IF(ISBLANK(Layout!H147), "", Layout!H147*$K$12/Stocks!$E$6)</f>
        <v/>
      </c>
      <c r="J165" s="87" t="str">
        <f>IF(ISBLANK(Layout!I147),"",Layout!I147*$K$12/Stocks!$E$7)</f>
        <v/>
      </c>
      <c r="K165" s="87" t="str">
        <f>IF(ISBLANK(Layout!J147), "", Layout!J147*$K$12/Stocks!$E$8)</f>
        <v/>
      </c>
      <c r="L165" s="87" t="str">
        <f>IF(ISBLANK(Layout!K147), "", Layout!K147*$K$12/Stocks!$E$9)</f>
        <v/>
      </c>
      <c r="M165" s="87" t="str">
        <f>IF(ISBLANK(Layout!L147), "", Layout!L147*$K$12/Stocks!$E$10)</f>
        <v/>
      </c>
      <c r="N165" s="87" t="str">
        <f>IF(ISBLANK(Layout!M147), "", Layout!M147*$K$12/Stocks!$E$11)</f>
        <v/>
      </c>
      <c r="O165" s="92" t="str">
        <f>IF(ISBLANK(Layout!N147), "", Layout!N147*$K$12/Stocks!$E$12)</f>
        <v/>
      </c>
      <c r="P165" s="61">
        <f t="shared" si="22"/>
        <v>0</v>
      </c>
    </row>
    <row r="166" spans="1:16" x14ac:dyDescent="0.2">
      <c r="A166" s="103">
        <f>A165+1</f>
        <v>146</v>
      </c>
      <c r="B166" s="104" t="str">
        <f>IF(ISBLANK(Layout!B148), "", Layout!B148)</f>
        <v/>
      </c>
      <c r="C166" s="105" t="str">
        <f>IF(ISBLANK(Layout!C148), "", Layout!C148)</f>
        <v/>
      </c>
      <c r="D166" s="93" t="str">
        <f>IF(Layout!D148 &gt;0, $K$12 - E166 - P166, "")</f>
        <v/>
      </c>
      <c r="E166" s="59">
        <f>IFERROR(Layout!D148*SUM($D$12:$D$17), "")</f>
        <v>0</v>
      </c>
      <c r="F166" s="83" t="str">
        <f>IF(ISBLANK(Layout!E148), "", Layout!E148*$K$12/Stocks!$E$3)</f>
        <v/>
      </c>
      <c r="G166" s="83" t="str">
        <f>IF(ISBLANK(Layout!F148), "", Layout!F148*$K$12/Stocks!$E$4)</f>
        <v/>
      </c>
      <c r="H166" s="83" t="str">
        <f>IF(ISBLANK(Layout!G148), "", Layout!G148*$K$12/Stocks!$E$5)</f>
        <v/>
      </c>
      <c r="I166" s="83" t="str">
        <f>IF(ISBLANK(Layout!H148), "", Layout!H148*$K$12/Stocks!$E$6)</f>
        <v/>
      </c>
      <c r="J166" s="83" t="str">
        <f>IF(ISBLANK(Layout!I148),"",Layout!I148*$K$12/Stocks!$E$7)</f>
        <v/>
      </c>
      <c r="K166" s="83" t="str">
        <f>IF(ISBLANK(Layout!J148), "", Layout!J148*$K$12/Stocks!$E$8)</f>
        <v/>
      </c>
      <c r="L166" s="83" t="str">
        <f>IF(ISBLANK(Layout!K148), "", Layout!K148*$K$12/Stocks!$E$9)</f>
        <v/>
      </c>
      <c r="M166" s="83" t="str">
        <f>IF(ISBLANK(Layout!L148), "", Layout!L148*$K$12/Stocks!$E$10)</f>
        <v/>
      </c>
      <c r="N166" s="83" t="str">
        <f>IF(ISBLANK(Layout!M148), "", Layout!M148*$K$12/Stocks!$E$11)</f>
        <v/>
      </c>
      <c r="O166" s="94" t="str">
        <f>IF(ISBLANK(Layout!N148), "", Layout!N148*$K$12/Stocks!$E$12)</f>
        <v/>
      </c>
      <c r="P166" s="62">
        <f t="shared" si="22"/>
        <v>0</v>
      </c>
    </row>
    <row r="167" spans="1:16" x14ac:dyDescent="0.2">
      <c r="A167" s="103">
        <f t="shared" ref="A167:A175" si="23">A166+1</f>
        <v>147</v>
      </c>
      <c r="B167" s="104" t="str">
        <f>IF(ISBLANK(Layout!B149), "", Layout!B149)</f>
        <v/>
      </c>
      <c r="C167" s="105" t="str">
        <f>IF(ISBLANK(Layout!C149), "", Layout!C149)</f>
        <v/>
      </c>
      <c r="D167" s="93" t="str">
        <f>IF(Layout!D149 &gt;0, $K$12 - E167 - P167, "")</f>
        <v/>
      </c>
      <c r="E167" s="59">
        <f>IFERROR(Layout!D149*SUM($D$12:$D$17), "")</f>
        <v>0</v>
      </c>
      <c r="F167" s="83" t="str">
        <f>IF(ISBLANK(Layout!E149), "", Layout!E149*$K$12/Stocks!$E$3)</f>
        <v/>
      </c>
      <c r="G167" s="83" t="str">
        <f>IF(ISBLANK(Layout!F149), "", Layout!F149*$K$12/Stocks!$E$4)</f>
        <v/>
      </c>
      <c r="H167" s="83" t="str">
        <f>IF(ISBLANK(Layout!G149), "", Layout!G149*$K$12/Stocks!$E$5)</f>
        <v/>
      </c>
      <c r="I167" s="83" t="str">
        <f>IF(ISBLANK(Layout!H149), "", Layout!H149*$K$12/Stocks!$E$6)</f>
        <v/>
      </c>
      <c r="J167" s="83" t="str">
        <f>IF(ISBLANK(Layout!I149),"",Layout!I149*$K$12/Stocks!$E$7)</f>
        <v/>
      </c>
      <c r="K167" s="83" t="str">
        <f>IF(ISBLANK(Layout!J149), "", Layout!J149*$K$12/Stocks!$E$8)</f>
        <v/>
      </c>
      <c r="L167" s="83" t="str">
        <f>IF(ISBLANK(Layout!K149), "", Layout!K149*$K$12/Stocks!$E$9)</f>
        <v/>
      </c>
      <c r="M167" s="83" t="str">
        <f>IF(ISBLANK(Layout!L149), "", Layout!L149*$K$12/Stocks!$E$10)</f>
        <v/>
      </c>
      <c r="N167" s="83" t="str">
        <f>IF(ISBLANK(Layout!M149), "", Layout!M149*$K$12/Stocks!$E$11)</f>
        <v/>
      </c>
      <c r="O167" s="94" t="str">
        <f>IF(ISBLANK(Layout!N149), "", Layout!N149*$K$12/Stocks!$E$12)</f>
        <v/>
      </c>
      <c r="P167" s="62">
        <f t="shared" si="22"/>
        <v>0</v>
      </c>
    </row>
    <row r="168" spans="1:16" x14ac:dyDescent="0.2">
      <c r="A168" s="103">
        <f t="shared" si="23"/>
        <v>148</v>
      </c>
      <c r="B168" s="104" t="str">
        <f>IF(ISBLANK(Layout!B150), "", Layout!B150)</f>
        <v/>
      </c>
      <c r="C168" s="105" t="str">
        <f>IF(ISBLANK(Layout!C150), "", Layout!C150)</f>
        <v/>
      </c>
      <c r="D168" s="93" t="str">
        <f>IF(Layout!D150 &gt;0, $K$12 - E168 - P168, "")</f>
        <v/>
      </c>
      <c r="E168" s="59">
        <f>IFERROR(Layout!D150*SUM($D$12:$D$17), "")</f>
        <v>0</v>
      </c>
      <c r="F168" s="83" t="str">
        <f>IF(ISBLANK(Layout!E150), "", Layout!E150*$K$12/Stocks!$E$3)</f>
        <v/>
      </c>
      <c r="G168" s="83" t="str">
        <f>IF(ISBLANK(Layout!F150), "", Layout!F150*$K$12/Stocks!$E$4)</f>
        <v/>
      </c>
      <c r="H168" s="83" t="str">
        <f>IF(ISBLANK(Layout!G150), "", Layout!G150*$K$12/Stocks!$E$5)</f>
        <v/>
      </c>
      <c r="I168" s="83" t="str">
        <f>IF(ISBLANK(Layout!H150), "", Layout!H150*$K$12/Stocks!$E$6)</f>
        <v/>
      </c>
      <c r="J168" s="83" t="str">
        <f>IF(ISBLANK(Layout!I150),"",Layout!I150*$K$12/Stocks!$E$7)</f>
        <v/>
      </c>
      <c r="K168" s="83" t="str">
        <f>IF(ISBLANK(Layout!J150), "", Layout!J150*$K$12/Stocks!$E$8)</f>
        <v/>
      </c>
      <c r="L168" s="83" t="str">
        <f>IF(ISBLANK(Layout!K150), "", Layout!K150*$K$12/Stocks!$E$9)</f>
        <v/>
      </c>
      <c r="M168" s="83" t="str">
        <f>IF(ISBLANK(Layout!L150), "", Layout!L150*$K$12/Stocks!$E$10)</f>
        <v/>
      </c>
      <c r="N168" s="83" t="str">
        <f>IF(ISBLANK(Layout!M150), "", Layout!M150*$K$12/Stocks!$E$11)</f>
        <v/>
      </c>
      <c r="O168" s="94" t="str">
        <f>IF(ISBLANK(Layout!N150), "", Layout!N150*$K$12/Stocks!$E$12)</f>
        <v/>
      </c>
      <c r="P168" s="62">
        <f t="shared" si="22"/>
        <v>0</v>
      </c>
    </row>
    <row r="169" spans="1:16" x14ac:dyDescent="0.2">
      <c r="A169" s="103">
        <f t="shared" si="23"/>
        <v>149</v>
      </c>
      <c r="B169" s="104" t="str">
        <f>IF(ISBLANK(Layout!B151), "", Layout!B151)</f>
        <v/>
      </c>
      <c r="C169" s="105" t="str">
        <f>IF(ISBLANK(Layout!C151), "", Layout!C151)</f>
        <v/>
      </c>
      <c r="D169" s="93" t="str">
        <f>IF(Layout!D151 &gt;0, $K$12 - E169 - P169, "")</f>
        <v/>
      </c>
      <c r="E169" s="59">
        <f>IFERROR(Layout!D151*SUM($D$12:$D$17), "")</f>
        <v>0</v>
      </c>
      <c r="F169" s="83" t="str">
        <f>IF(ISBLANK(Layout!E151), "", Layout!E151*$K$12/Stocks!$E$3)</f>
        <v/>
      </c>
      <c r="G169" s="83" t="str">
        <f>IF(ISBLANK(Layout!F151), "", Layout!F151*$K$12/Stocks!$E$4)</f>
        <v/>
      </c>
      <c r="H169" s="83" t="str">
        <f>IF(ISBLANK(Layout!G151), "", Layout!G151*$K$12/Stocks!$E$5)</f>
        <v/>
      </c>
      <c r="I169" s="83" t="str">
        <f>IF(ISBLANK(Layout!H151), "", Layout!H151*$K$12/Stocks!$E$6)</f>
        <v/>
      </c>
      <c r="J169" s="83" t="str">
        <f>IF(ISBLANK(Layout!I151),"",Layout!I151*$K$12/Stocks!$E$7)</f>
        <v/>
      </c>
      <c r="K169" s="83" t="str">
        <f>IF(ISBLANK(Layout!J151), "", Layout!J151*$K$12/Stocks!$E$8)</f>
        <v/>
      </c>
      <c r="L169" s="83" t="str">
        <f>IF(ISBLANK(Layout!K151), "", Layout!K151*$K$12/Stocks!$E$9)</f>
        <v/>
      </c>
      <c r="M169" s="83" t="str">
        <f>IF(ISBLANK(Layout!L151), "", Layout!L151*$K$12/Stocks!$E$10)</f>
        <v/>
      </c>
      <c r="N169" s="83" t="str">
        <f>IF(ISBLANK(Layout!M151), "", Layout!M151*$K$12/Stocks!$E$11)</f>
        <v/>
      </c>
      <c r="O169" s="94" t="str">
        <f>IF(ISBLANK(Layout!N151), "", Layout!N151*$K$12/Stocks!$E$12)</f>
        <v/>
      </c>
      <c r="P169" s="62">
        <f t="shared" si="22"/>
        <v>0</v>
      </c>
    </row>
    <row r="170" spans="1:16" x14ac:dyDescent="0.2">
      <c r="A170" s="103">
        <f t="shared" si="23"/>
        <v>150</v>
      </c>
      <c r="B170" s="104" t="str">
        <f>IF(ISBLANK(Layout!B152), "", Layout!B152)</f>
        <v/>
      </c>
      <c r="C170" s="105" t="str">
        <f>IF(ISBLANK(Layout!C152), "", Layout!C152)</f>
        <v/>
      </c>
      <c r="D170" s="93" t="str">
        <f>IF(Layout!D152 &gt;0, $K$12 - E170 - P170, "")</f>
        <v/>
      </c>
      <c r="E170" s="59">
        <f>IFERROR(Layout!D152*SUM($D$12:$D$17), "")</f>
        <v>0</v>
      </c>
      <c r="F170" s="83" t="str">
        <f>IF(ISBLANK(Layout!E152), "", Layout!E152*$K$12/Stocks!$E$3)</f>
        <v/>
      </c>
      <c r="G170" s="83" t="str">
        <f>IF(ISBLANK(Layout!F152), "", Layout!F152*$K$12/Stocks!$E$4)</f>
        <v/>
      </c>
      <c r="H170" s="83" t="str">
        <f>IF(ISBLANK(Layout!G152), "", Layout!G152*$K$12/Stocks!$E$5)</f>
        <v/>
      </c>
      <c r="I170" s="83" t="str">
        <f>IF(ISBLANK(Layout!H152), "", Layout!H152*$K$12/Stocks!$E$6)</f>
        <v/>
      </c>
      <c r="J170" s="83" t="str">
        <f>IF(ISBLANK(Layout!I152),"",Layout!I152*$K$12/Stocks!$E$7)</f>
        <v/>
      </c>
      <c r="K170" s="83" t="str">
        <f>IF(ISBLANK(Layout!J152), "", Layout!J152*$K$12/Stocks!$E$8)</f>
        <v/>
      </c>
      <c r="L170" s="83" t="str">
        <f>IF(ISBLANK(Layout!K152), "", Layout!K152*$K$12/Stocks!$E$9)</f>
        <v/>
      </c>
      <c r="M170" s="83" t="str">
        <f>IF(ISBLANK(Layout!L152), "", Layout!L152*$K$12/Stocks!$E$10)</f>
        <v/>
      </c>
      <c r="N170" s="83" t="str">
        <f>IF(ISBLANK(Layout!M152), "", Layout!M152*$K$12/Stocks!$E$11)</f>
        <v/>
      </c>
      <c r="O170" s="94" t="str">
        <f>IF(ISBLANK(Layout!N152), "", Layout!N152*$K$12/Stocks!$E$12)</f>
        <v/>
      </c>
      <c r="P170" s="62">
        <f>SUM(F170:O170)</f>
        <v>0</v>
      </c>
    </row>
    <row r="171" spans="1:16" x14ac:dyDescent="0.2">
      <c r="A171" s="103">
        <f t="shared" si="23"/>
        <v>151</v>
      </c>
      <c r="B171" s="104" t="str">
        <f>IF(ISBLANK(Layout!B153), "", Layout!B153)</f>
        <v/>
      </c>
      <c r="C171" s="105" t="str">
        <f>IF(ISBLANK(Layout!C153), "", Layout!C153)</f>
        <v/>
      </c>
      <c r="D171" s="93" t="str">
        <f>IF(Layout!D153 &gt;0, $K$12 - E171 - P171, "")</f>
        <v/>
      </c>
      <c r="E171" s="59">
        <f>IFERROR(Layout!D153*SUM($D$12:$D$17), "")</f>
        <v>0</v>
      </c>
      <c r="F171" s="83" t="str">
        <f>IF(ISBLANK(Layout!E153), "", Layout!E153*$K$12/Stocks!$E$3)</f>
        <v/>
      </c>
      <c r="G171" s="83" t="str">
        <f>IF(ISBLANK(Layout!F153), "", Layout!F153*$K$12/Stocks!$E$4)</f>
        <v/>
      </c>
      <c r="H171" s="83" t="str">
        <f>IF(ISBLANK(Layout!G153), "", Layout!G153*$K$12/Stocks!$E$5)</f>
        <v/>
      </c>
      <c r="I171" s="83" t="str">
        <f>IF(ISBLANK(Layout!H153), "", Layout!H153*$K$12/Stocks!$E$6)</f>
        <v/>
      </c>
      <c r="J171" s="83" t="str">
        <f>IF(ISBLANK(Layout!I153),"",Layout!I153*$K$12/Stocks!$E$7)</f>
        <v/>
      </c>
      <c r="K171" s="83" t="str">
        <f>IF(ISBLANK(Layout!J153), "", Layout!J153*$K$12/Stocks!$E$8)</f>
        <v/>
      </c>
      <c r="L171" s="83" t="str">
        <f>IF(ISBLANK(Layout!K153), "", Layout!K153*$K$12/Stocks!$E$9)</f>
        <v/>
      </c>
      <c r="M171" s="83" t="str">
        <f>IF(ISBLANK(Layout!L153), "", Layout!L153*$K$12/Stocks!$E$10)</f>
        <v/>
      </c>
      <c r="N171" s="83" t="str">
        <f>IF(ISBLANK(Layout!M153), "", Layout!M153*$K$12/Stocks!$E$11)</f>
        <v/>
      </c>
      <c r="O171" s="94" t="str">
        <f>IF(ISBLANK(Layout!N153), "", Layout!N153*$K$12/Stocks!$E$12)</f>
        <v/>
      </c>
      <c r="P171" s="62">
        <f t="shared" ref="P171:P173" si="24">SUM(F171:O171)</f>
        <v>0</v>
      </c>
    </row>
    <row r="172" spans="1:16" x14ac:dyDescent="0.2">
      <c r="A172" s="103">
        <f t="shared" si="23"/>
        <v>152</v>
      </c>
      <c r="B172" s="104" t="str">
        <f>IF(ISBLANK(Layout!B154), "", Layout!B154)</f>
        <v/>
      </c>
      <c r="C172" s="105" t="str">
        <f>IF(ISBLANK(Layout!C154), "", Layout!C154)</f>
        <v/>
      </c>
      <c r="D172" s="93" t="str">
        <f>IF(Layout!D154 &gt;0, $K$12 - E172 - P172, "")</f>
        <v/>
      </c>
      <c r="E172" s="59">
        <f>IFERROR(Layout!D154*SUM($D$12:$D$17), "")</f>
        <v>0</v>
      </c>
      <c r="F172" s="83" t="str">
        <f>IF(ISBLANK(Layout!E154), "", Layout!E154*$K$12/Stocks!$E$3)</f>
        <v/>
      </c>
      <c r="G172" s="83" t="str">
        <f>IF(ISBLANK(Layout!F154), "", Layout!F154*$K$12/Stocks!$E$4)</f>
        <v/>
      </c>
      <c r="H172" s="83" t="str">
        <f>IF(ISBLANK(Layout!G154), "", Layout!G154*$K$12/Stocks!$E$5)</f>
        <v/>
      </c>
      <c r="I172" s="83" t="str">
        <f>IF(ISBLANK(Layout!H154), "", Layout!H154*$K$12/Stocks!$E$6)</f>
        <v/>
      </c>
      <c r="J172" s="83" t="str">
        <f>IF(ISBLANK(Layout!I154),"",Layout!I154*$K$12/Stocks!$E$7)</f>
        <v/>
      </c>
      <c r="K172" s="83" t="str">
        <f>IF(ISBLANK(Layout!J154), "", Layout!J154*$K$12/Stocks!$E$8)</f>
        <v/>
      </c>
      <c r="L172" s="83" t="str">
        <f>IF(ISBLANK(Layout!K154), "", Layout!K154*$K$12/Stocks!$E$9)</f>
        <v/>
      </c>
      <c r="M172" s="83" t="str">
        <f>IF(ISBLANK(Layout!L154), "", Layout!L154*$K$12/Stocks!$E$10)</f>
        <v/>
      </c>
      <c r="N172" s="83" t="str">
        <f>IF(ISBLANK(Layout!M154), "", Layout!M154*$K$12/Stocks!$E$11)</f>
        <v/>
      </c>
      <c r="O172" s="94" t="str">
        <f>IF(ISBLANK(Layout!N154), "", Layout!N154*$K$12/Stocks!$E$12)</f>
        <v/>
      </c>
      <c r="P172" s="62">
        <f t="shared" si="24"/>
        <v>0</v>
      </c>
    </row>
    <row r="173" spans="1:16" x14ac:dyDescent="0.2">
      <c r="A173" s="103">
        <f t="shared" si="23"/>
        <v>153</v>
      </c>
      <c r="B173" s="104" t="str">
        <f>IF(ISBLANK(Layout!B155), "", Layout!B155)</f>
        <v/>
      </c>
      <c r="C173" s="105" t="str">
        <f>IF(ISBLANK(Layout!C155), "", Layout!C155)</f>
        <v/>
      </c>
      <c r="D173" s="93" t="str">
        <f>IF(Layout!D155 &gt;0, $K$12 - E173 - P173, "")</f>
        <v/>
      </c>
      <c r="E173" s="59">
        <f>IFERROR(Layout!D155*SUM($D$12:$D$17), "")</f>
        <v>0</v>
      </c>
      <c r="F173" s="83" t="str">
        <f>IF(ISBLANK(Layout!E155), "", Layout!E155*$K$12/Stocks!$E$3)</f>
        <v/>
      </c>
      <c r="G173" s="83" t="str">
        <f>IF(ISBLANK(Layout!F155), "", Layout!F155*$K$12/Stocks!$E$4)</f>
        <v/>
      </c>
      <c r="H173" s="83" t="str">
        <f>IF(ISBLANK(Layout!G155), "", Layout!G155*$K$12/Stocks!$E$5)</f>
        <v/>
      </c>
      <c r="I173" s="83" t="str">
        <f>IF(ISBLANK(Layout!H155), "", Layout!H155*$K$12/Stocks!$E$6)</f>
        <v/>
      </c>
      <c r="J173" s="83" t="str">
        <f>IF(ISBLANK(Layout!I155),"",Layout!I155*$K$12/Stocks!$E$7)</f>
        <v/>
      </c>
      <c r="K173" s="83" t="str">
        <f>IF(ISBLANK(Layout!J155), "", Layout!J155*$K$12/Stocks!$E$8)</f>
        <v/>
      </c>
      <c r="L173" s="83" t="str">
        <f>IF(ISBLANK(Layout!K155), "", Layout!K155*$K$12/Stocks!$E$9)</f>
        <v/>
      </c>
      <c r="M173" s="83" t="str">
        <f>IF(ISBLANK(Layout!L155), "", Layout!L155*$K$12/Stocks!$E$10)</f>
        <v/>
      </c>
      <c r="N173" s="83" t="str">
        <f>IF(ISBLANK(Layout!M155), "", Layout!M155*$K$12/Stocks!$E$11)</f>
        <v/>
      </c>
      <c r="O173" s="94" t="str">
        <f>IF(ISBLANK(Layout!N155), "", Layout!N155*$K$12/Stocks!$E$12)</f>
        <v/>
      </c>
      <c r="P173" s="62">
        <f t="shared" si="24"/>
        <v>0</v>
      </c>
    </row>
    <row r="174" spans="1:16" x14ac:dyDescent="0.2">
      <c r="A174" s="103">
        <f t="shared" si="23"/>
        <v>154</v>
      </c>
      <c r="B174" s="104" t="str">
        <f>IF(ISBLANK(Layout!B156), "", Layout!B156)</f>
        <v/>
      </c>
      <c r="C174" s="105" t="str">
        <f>IF(ISBLANK(Layout!C156), "", Layout!C156)</f>
        <v/>
      </c>
      <c r="D174" s="93" t="str">
        <f>IF(Layout!D156 &gt;0, $K$12 - E174 - P174, "")</f>
        <v/>
      </c>
      <c r="E174" s="59">
        <f>IFERROR(Layout!D156*SUM($D$12:$D$17), "")</f>
        <v>0</v>
      </c>
      <c r="F174" s="83" t="str">
        <f>IF(ISBLANK(Layout!E156), "", Layout!E156*$K$12/Stocks!$E$3)</f>
        <v/>
      </c>
      <c r="G174" s="83" t="str">
        <f>IF(ISBLANK(Layout!F156), "", Layout!F156*$K$12/Stocks!$E$4)</f>
        <v/>
      </c>
      <c r="H174" s="83" t="str">
        <f>IF(ISBLANK(Layout!G156), "", Layout!G156*$K$12/Stocks!$E$5)</f>
        <v/>
      </c>
      <c r="I174" s="83" t="str">
        <f>IF(ISBLANK(Layout!H156), "", Layout!H156*$K$12/Stocks!$E$6)</f>
        <v/>
      </c>
      <c r="J174" s="83" t="str">
        <f>IF(ISBLANK(Layout!I156),"",Layout!I156*$K$12/Stocks!$E$7)</f>
        <v/>
      </c>
      <c r="K174" s="83" t="str">
        <f>IF(ISBLANK(Layout!J156), "", Layout!J156*$K$12/Stocks!$E$8)</f>
        <v/>
      </c>
      <c r="L174" s="83" t="str">
        <f>IF(ISBLANK(Layout!K156), "", Layout!K156*$K$12/Stocks!$E$9)</f>
        <v/>
      </c>
      <c r="M174" s="83" t="str">
        <f>IF(ISBLANK(Layout!L156), "", Layout!L156*$K$12/Stocks!$E$10)</f>
        <v/>
      </c>
      <c r="N174" s="83" t="str">
        <f>IF(ISBLANK(Layout!M156), "", Layout!M156*$K$12/Stocks!$E$11)</f>
        <v/>
      </c>
      <c r="O174" s="94" t="str">
        <f>IF(ISBLANK(Layout!N156), "", Layout!N156*$K$12/Stocks!$E$12)</f>
        <v/>
      </c>
      <c r="P174" s="62">
        <f>SUM(F174:O174)</f>
        <v>0</v>
      </c>
    </row>
    <row r="175" spans="1:16" x14ac:dyDescent="0.2">
      <c r="A175" s="103">
        <f t="shared" si="23"/>
        <v>155</v>
      </c>
      <c r="B175" s="104" t="str">
        <f>IF(ISBLANK(Layout!B157), "", Layout!B157)</f>
        <v/>
      </c>
      <c r="C175" s="105" t="str">
        <f>IF(ISBLANK(Layout!C157), "", Layout!C157)</f>
        <v/>
      </c>
      <c r="D175" s="93" t="str">
        <f>IF(Layout!D157 &gt;0, $K$12 - E175 - P175, "")</f>
        <v/>
      </c>
      <c r="E175" s="59">
        <f>IFERROR(Layout!D157*SUM($D$12:$D$17), "")</f>
        <v>0</v>
      </c>
      <c r="F175" s="83" t="str">
        <f>IF(ISBLANK(Layout!E157), "", Layout!E157*$K$12/Stocks!$E$3)</f>
        <v/>
      </c>
      <c r="G175" s="83" t="str">
        <f>IF(ISBLANK(Layout!F157), "", Layout!F157*$K$12/Stocks!$E$4)</f>
        <v/>
      </c>
      <c r="H175" s="83" t="str">
        <f>IF(ISBLANK(Layout!G157), "", Layout!G157*$K$12/Stocks!$E$5)</f>
        <v/>
      </c>
      <c r="I175" s="83" t="str">
        <f>IF(ISBLANK(Layout!H157), "", Layout!H157*$K$12/Stocks!$E$6)</f>
        <v/>
      </c>
      <c r="J175" s="83" t="str">
        <f>IF(ISBLANK(Layout!I157),"",Layout!I157*$K$12/Stocks!$E$7)</f>
        <v/>
      </c>
      <c r="K175" s="83" t="str">
        <f>IF(ISBLANK(Layout!J157), "", Layout!J157*$K$12/Stocks!$E$8)</f>
        <v/>
      </c>
      <c r="L175" s="83" t="str">
        <f>IF(ISBLANK(Layout!K157), "", Layout!K157*$K$12/Stocks!$E$9)</f>
        <v/>
      </c>
      <c r="M175" s="83" t="str">
        <f>IF(ISBLANK(Layout!L157), "", Layout!L157*$K$12/Stocks!$E$10)</f>
        <v/>
      </c>
      <c r="N175" s="83" t="str">
        <f>IF(ISBLANK(Layout!M157), "", Layout!M157*$K$12/Stocks!$E$11)</f>
        <v/>
      </c>
      <c r="O175" s="94" t="str">
        <f>IF(ISBLANK(Layout!N157), "", Layout!N157*$K$12/Stocks!$E$12)</f>
        <v/>
      </c>
      <c r="P175" s="62">
        <f t="shared" ref="P175:P181" si="25">SUM(F175:O175)</f>
        <v>0</v>
      </c>
    </row>
    <row r="176" spans="1:16" x14ac:dyDescent="0.2">
      <c r="A176" s="106">
        <f>A175+1</f>
        <v>156</v>
      </c>
      <c r="B176" s="107" t="str">
        <f>IF(ISBLANK(Layout!B158), "", Layout!B158)</f>
        <v/>
      </c>
      <c r="C176" s="108" t="str">
        <f>IF(ISBLANK(Layout!C158), "", Layout!C158)</f>
        <v/>
      </c>
      <c r="D176" s="95" t="str">
        <f>IF(Layout!D158 &gt;0, $K$12 - E176 - P176, "")</f>
        <v/>
      </c>
      <c r="E176" s="60">
        <f>IFERROR(Layout!D158*SUM($D$12:$D$17), "")</f>
        <v>0</v>
      </c>
      <c r="F176" s="88" t="str">
        <f>IF(ISBLANK(Layout!E158), "", Layout!E158*$K$12/Stocks!$E$3)</f>
        <v/>
      </c>
      <c r="G176" s="88" t="str">
        <f>IF(ISBLANK(Layout!F158), "", Layout!F158*$K$12/Stocks!$E$4)</f>
        <v/>
      </c>
      <c r="H176" s="88" t="str">
        <f>IF(ISBLANK(Layout!G158), "", Layout!G158*$K$12/Stocks!$E$5)</f>
        <v/>
      </c>
      <c r="I176" s="88" t="str">
        <f>IF(ISBLANK(Layout!H158), "", Layout!H158*$K$12/Stocks!$E$6)</f>
        <v/>
      </c>
      <c r="J176" s="88" t="str">
        <f>IF(ISBLANK(Layout!I158),"",Layout!I158*$K$12/Stocks!$E$7)</f>
        <v/>
      </c>
      <c r="K176" s="88" t="str">
        <f>IF(ISBLANK(Layout!J158), "", Layout!J158*$K$12/Stocks!$E$8)</f>
        <v/>
      </c>
      <c r="L176" s="88" t="str">
        <f>IF(ISBLANK(Layout!K158), "", Layout!K158*$K$12/Stocks!$E$9)</f>
        <v/>
      </c>
      <c r="M176" s="88" t="str">
        <f>IF(ISBLANK(Layout!L158), "", Layout!L158*$K$12/Stocks!$E$10)</f>
        <v/>
      </c>
      <c r="N176" s="88" t="str">
        <f>IF(ISBLANK(Layout!M158), "", Layout!M158*$K$12/Stocks!$E$11)</f>
        <v/>
      </c>
      <c r="O176" s="96" t="str">
        <f>IF(ISBLANK(Layout!N158), "", Layout!N158*$K$12/Stocks!$E$12)</f>
        <v/>
      </c>
      <c r="P176" s="63">
        <f t="shared" si="25"/>
        <v>0</v>
      </c>
    </row>
    <row r="177" spans="1:16" x14ac:dyDescent="0.2">
      <c r="A177" s="100">
        <f>A176+1</f>
        <v>157</v>
      </c>
      <c r="B177" s="101" t="str">
        <f>IF(ISBLANK(Layout!B159), "", Layout!B159)</f>
        <v/>
      </c>
      <c r="C177" s="102" t="str">
        <f>IF(ISBLANK(Layout!C159), "", Layout!C159)</f>
        <v/>
      </c>
      <c r="D177" s="91" t="str">
        <f>IF(Layout!D159 &gt;0, $K$12 - E177 - P177, "")</f>
        <v/>
      </c>
      <c r="E177" s="58">
        <f>IFERROR(Layout!D159*SUM($D$12:$D$17), "")</f>
        <v>0</v>
      </c>
      <c r="F177" s="87" t="str">
        <f>IF(ISBLANK(Layout!E159), "", Layout!E159*$K$12/Stocks!$E$3)</f>
        <v/>
      </c>
      <c r="G177" s="87" t="str">
        <f>IF(ISBLANK(Layout!F159), "", Layout!F159*$K$12/Stocks!$E$4)</f>
        <v/>
      </c>
      <c r="H177" s="87" t="str">
        <f>IF(ISBLANK(Layout!G159), "", Layout!G159*$K$12/Stocks!$E$5)</f>
        <v/>
      </c>
      <c r="I177" s="87" t="str">
        <f>IF(ISBLANK(Layout!H159), "", Layout!H159*$K$12/Stocks!$E$6)</f>
        <v/>
      </c>
      <c r="J177" s="87" t="str">
        <f>IF(ISBLANK(Layout!I159),"",Layout!I159*$K$12/Stocks!$E$7)</f>
        <v/>
      </c>
      <c r="K177" s="87" t="str">
        <f>IF(ISBLANK(Layout!J159), "", Layout!J159*$K$12/Stocks!$E$8)</f>
        <v/>
      </c>
      <c r="L177" s="87" t="str">
        <f>IF(ISBLANK(Layout!K159), "", Layout!K159*$K$12/Stocks!$E$9)</f>
        <v/>
      </c>
      <c r="M177" s="87" t="str">
        <f>IF(ISBLANK(Layout!L159), "", Layout!L159*$K$12/Stocks!$E$10)</f>
        <v/>
      </c>
      <c r="N177" s="87" t="str">
        <f>IF(ISBLANK(Layout!M159), "", Layout!M159*$K$12/Stocks!$E$11)</f>
        <v/>
      </c>
      <c r="O177" s="92" t="str">
        <f>IF(ISBLANK(Layout!N159), "", Layout!N159*$K$12/Stocks!$E$12)</f>
        <v/>
      </c>
      <c r="P177" s="61">
        <f t="shared" si="25"/>
        <v>0</v>
      </c>
    </row>
    <row r="178" spans="1:16" x14ac:dyDescent="0.2">
      <c r="A178" s="103">
        <f>A177+1</f>
        <v>158</v>
      </c>
      <c r="B178" s="104" t="str">
        <f>IF(ISBLANK(Layout!B160), "", Layout!B160)</f>
        <v/>
      </c>
      <c r="C178" s="105" t="str">
        <f>IF(ISBLANK(Layout!C160), "", Layout!C160)</f>
        <v/>
      </c>
      <c r="D178" s="93" t="str">
        <f>IF(Layout!D160 &gt;0, $K$12 - E178 - P178, "")</f>
        <v/>
      </c>
      <c r="E178" s="59">
        <f>IFERROR(Layout!D160*SUM($D$12:$D$17), "")</f>
        <v>0</v>
      </c>
      <c r="F178" s="83" t="str">
        <f>IF(ISBLANK(Layout!E160), "", Layout!E160*$K$12/Stocks!$E$3)</f>
        <v/>
      </c>
      <c r="G178" s="83" t="str">
        <f>IF(ISBLANK(Layout!F160), "", Layout!F160*$K$12/Stocks!$E$4)</f>
        <v/>
      </c>
      <c r="H178" s="83" t="str">
        <f>IF(ISBLANK(Layout!G160), "", Layout!G160*$K$12/Stocks!$E$5)</f>
        <v/>
      </c>
      <c r="I178" s="83" t="str">
        <f>IF(ISBLANK(Layout!H160), "", Layout!H160*$K$12/Stocks!$E$6)</f>
        <v/>
      </c>
      <c r="J178" s="83" t="str">
        <f>IF(ISBLANK(Layout!I160),"",Layout!I160*$K$12/Stocks!$E$7)</f>
        <v/>
      </c>
      <c r="K178" s="83" t="str">
        <f>IF(ISBLANK(Layout!J160), "", Layout!J160*$K$12/Stocks!$E$8)</f>
        <v/>
      </c>
      <c r="L178" s="83" t="str">
        <f>IF(ISBLANK(Layout!K160), "", Layout!K160*$K$12/Stocks!$E$9)</f>
        <v/>
      </c>
      <c r="M178" s="83" t="str">
        <f>IF(ISBLANK(Layout!L160), "", Layout!L160*$K$12/Stocks!$E$10)</f>
        <v/>
      </c>
      <c r="N178" s="83" t="str">
        <f>IF(ISBLANK(Layout!M160), "", Layout!M160*$K$12/Stocks!$E$11)</f>
        <v/>
      </c>
      <c r="O178" s="94" t="str">
        <f>IF(ISBLANK(Layout!N160), "", Layout!N160*$K$12/Stocks!$E$12)</f>
        <v/>
      </c>
      <c r="P178" s="62">
        <f t="shared" si="25"/>
        <v>0</v>
      </c>
    </row>
    <row r="179" spans="1:16" x14ac:dyDescent="0.2">
      <c r="A179" s="103">
        <f t="shared" ref="A179:A187" si="26">A178+1</f>
        <v>159</v>
      </c>
      <c r="B179" s="104" t="str">
        <f>IF(ISBLANK(Layout!B161), "", Layout!B161)</f>
        <v/>
      </c>
      <c r="C179" s="105" t="str">
        <f>IF(ISBLANK(Layout!C161), "", Layout!C161)</f>
        <v/>
      </c>
      <c r="D179" s="93" t="str">
        <f>IF(Layout!D161 &gt;0, $K$12 - E179 - P179, "")</f>
        <v/>
      </c>
      <c r="E179" s="59">
        <f>IFERROR(Layout!D161*SUM($D$12:$D$17), "")</f>
        <v>0</v>
      </c>
      <c r="F179" s="83" t="str">
        <f>IF(ISBLANK(Layout!E161), "", Layout!E161*$K$12/Stocks!$E$3)</f>
        <v/>
      </c>
      <c r="G179" s="83" t="str">
        <f>IF(ISBLANK(Layout!F161), "", Layout!F161*$K$12/Stocks!$E$4)</f>
        <v/>
      </c>
      <c r="H179" s="83" t="str">
        <f>IF(ISBLANK(Layout!G161), "", Layout!G161*$K$12/Stocks!$E$5)</f>
        <v/>
      </c>
      <c r="I179" s="83" t="str">
        <f>IF(ISBLANK(Layout!H161), "", Layout!H161*$K$12/Stocks!$E$6)</f>
        <v/>
      </c>
      <c r="J179" s="83" t="str">
        <f>IF(ISBLANK(Layout!I161),"",Layout!I161*$K$12/Stocks!$E$7)</f>
        <v/>
      </c>
      <c r="K179" s="83" t="str">
        <f>IF(ISBLANK(Layout!J161), "", Layout!J161*$K$12/Stocks!$E$8)</f>
        <v/>
      </c>
      <c r="L179" s="83" t="str">
        <f>IF(ISBLANK(Layout!K161), "", Layout!K161*$K$12/Stocks!$E$9)</f>
        <v/>
      </c>
      <c r="M179" s="83" t="str">
        <f>IF(ISBLANK(Layout!L161), "", Layout!L161*$K$12/Stocks!$E$10)</f>
        <v/>
      </c>
      <c r="N179" s="83" t="str">
        <f>IF(ISBLANK(Layout!M161), "", Layout!M161*$K$12/Stocks!$E$11)</f>
        <v/>
      </c>
      <c r="O179" s="94" t="str">
        <f>IF(ISBLANK(Layout!N161), "", Layout!N161*$K$12/Stocks!$E$12)</f>
        <v/>
      </c>
      <c r="P179" s="62">
        <f t="shared" si="25"/>
        <v>0</v>
      </c>
    </row>
    <row r="180" spans="1:16" x14ac:dyDescent="0.2">
      <c r="A180" s="103">
        <f t="shared" si="26"/>
        <v>160</v>
      </c>
      <c r="B180" s="104" t="str">
        <f>IF(ISBLANK(Layout!B162), "", Layout!B162)</f>
        <v/>
      </c>
      <c r="C180" s="105" t="str">
        <f>IF(ISBLANK(Layout!C162), "", Layout!C162)</f>
        <v/>
      </c>
      <c r="D180" s="93" t="str">
        <f>IF(Layout!D162 &gt;0, $K$12 - E180 - P180, "")</f>
        <v/>
      </c>
      <c r="E180" s="59">
        <f>IFERROR(Layout!D162*SUM($D$12:$D$17), "")</f>
        <v>0</v>
      </c>
      <c r="F180" s="83" t="str">
        <f>IF(ISBLANK(Layout!E162), "", Layout!E162*$K$12/Stocks!$E$3)</f>
        <v/>
      </c>
      <c r="G180" s="83" t="str">
        <f>IF(ISBLANK(Layout!F162), "", Layout!F162*$K$12/Stocks!$E$4)</f>
        <v/>
      </c>
      <c r="H180" s="83" t="str">
        <f>IF(ISBLANK(Layout!G162), "", Layout!G162*$K$12/Stocks!$E$5)</f>
        <v/>
      </c>
      <c r="I180" s="83" t="str">
        <f>IF(ISBLANK(Layout!H162), "", Layout!H162*$K$12/Stocks!$E$6)</f>
        <v/>
      </c>
      <c r="J180" s="83" t="str">
        <f>IF(ISBLANK(Layout!I162),"",Layout!I162*$K$12/Stocks!$E$7)</f>
        <v/>
      </c>
      <c r="K180" s="83" t="str">
        <f>IF(ISBLANK(Layout!J162), "", Layout!J162*$K$12/Stocks!$E$8)</f>
        <v/>
      </c>
      <c r="L180" s="83" t="str">
        <f>IF(ISBLANK(Layout!K162), "", Layout!K162*$K$12/Stocks!$E$9)</f>
        <v/>
      </c>
      <c r="M180" s="83" t="str">
        <f>IF(ISBLANK(Layout!L162), "", Layout!L162*$K$12/Stocks!$E$10)</f>
        <v/>
      </c>
      <c r="N180" s="83" t="str">
        <f>IF(ISBLANK(Layout!M162), "", Layout!M162*$K$12/Stocks!$E$11)</f>
        <v/>
      </c>
      <c r="O180" s="94" t="str">
        <f>IF(ISBLANK(Layout!N162), "", Layout!N162*$K$12/Stocks!$E$12)</f>
        <v/>
      </c>
      <c r="P180" s="62">
        <f t="shared" si="25"/>
        <v>0</v>
      </c>
    </row>
    <row r="181" spans="1:16" x14ac:dyDescent="0.2">
      <c r="A181" s="103">
        <f t="shared" si="26"/>
        <v>161</v>
      </c>
      <c r="B181" s="104" t="str">
        <f>IF(ISBLANK(Layout!B163), "", Layout!B163)</f>
        <v/>
      </c>
      <c r="C181" s="105" t="str">
        <f>IF(ISBLANK(Layout!C163), "", Layout!C163)</f>
        <v/>
      </c>
      <c r="D181" s="93" t="str">
        <f>IF(Layout!D163 &gt;0, $K$12 - E181 - P181, "")</f>
        <v/>
      </c>
      <c r="E181" s="59">
        <f>IFERROR(Layout!D163*SUM($D$12:$D$17), "")</f>
        <v>0</v>
      </c>
      <c r="F181" s="83" t="str">
        <f>IF(ISBLANK(Layout!E163), "", Layout!E163*$K$12/Stocks!$E$3)</f>
        <v/>
      </c>
      <c r="G181" s="83" t="str">
        <f>IF(ISBLANK(Layout!F163), "", Layout!F163*$K$12/Stocks!$E$4)</f>
        <v/>
      </c>
      <c r="H181" s="83" t="str">
        <f>IF(ISBLANK(Layout!G163), "", Layout!G163*$K$12/Stocks!$E$5)</f>
        <v/>
      </c>
      <c r="I181" s="83" t="str">
        <f>IF(ISBLANK(Layout!H163), "", Layout!H163*$K$12/Stocks!$E$6)</f>
        <v/>
      </c>
      <c r="J181" s="83" t="str">
        <f>IF(ISBLANK(Layout!I163),"",Layout!I163*$K$12/Stocks!$E$7)</f>
        <v/>
      </c>
      <c r="K181" s="83" t="str">
        <f>IF(ISBLANK(Layout!J163), "", Layout!J163*$K$12/Stocks!$E$8)</f>
        <v/>
      </c>
      <c r="L181" s="83" t="str">
        <f>IF(ISBLANK(Layout!K163), "", Layout!K163*$K$12/Stocks!$E$9)</f>
        <v/>
      </c>
      <c r="M181" s="83" t="str">
        <f>IF(ISBLANK(Layout!L163), "", Layout!L163*$K$12/Stocks!$E$10)</f>
        <v/>
      </c>
      <c r="N181" s="83" t="str">
        <f>IF(ISBLANK(Layout!M163), "", Layout!M163*$K$12/Stocks!$E$11)</f>
        <v/>
      </c>
      <c r="O181" s="94" t="str">
        <f>IF(ISBLANK(Layout!N163), "", Layout!N163*$K$12/Stocks!$E$12)</f>
        <v/>
      </c>
      <c r="P181" s="62">
        <f t="shared" si="25"/>
        <v>0</v>
      </c>
    </row>
    <row r="182" spans="1:16" x14ac:dyDescent="0.2">
      <c r="A182" s="103">
        <f t="shared" si="26"/>
        <v>162</v>
      </c>
      <c r="B182" s="104" t="str">
        <f>IF(ISBLANK(Layout!B164), "", Layout!B164)</f>
        <v/>
      </c>
      <c r="C182" s="105" t="str">
        <f>IF(ISBLANK(Layout!C164), "", Layout!C164)</f>
        <v/>
      </c>
      <c r="D182" s="93" t="str">
        <f>IF(Layout!D164 &gt;0, $K$12 - E182 - P182, "")</f>
        <v/>
      </c>
      <c r="E182" s="59">
        <f>IFERROR(Layout!D164*SUM($D$12:$D$17), "")</f>
        <v>0</v>
      </c>
      <c r="F182" s="83" t="str">
        <f>IF(ISBLANK(Layout!E164), "", Layout!E164*$K$12/Stocks!$E$3)</f>
        <v/>
      </c>
      <c r="G182" s="83" t="str">
        <f>IF(ISBLANK(Layout!F164), "", Layout!F164*$K$12/Stocks!$E$4)</f>
        <v/>
      </c>
      <c r="H182" s="83" t="str">
        <f>IF(ISBLANK(Layout!G164), "", Layout!G164*$K$12/Stocks!$E$5)</f>
        <v/>
      </c>
      <c r="I182" s="83" t="str">
        <f>IF(ISBLANK(Layout!H164), "", Layout!H164*$K$12/Stocks!$E$6)</f>
        <v/>
      </c>
      <c r="J182" s="83" t="str">
        <f>IF(ISBLANK(Layout!I164),"",Layout!I164*$K$12/Stocks!$E$7)</f>
        <v/>
      </c>
      <c r="K182" s="83" t="str">
        <f>IF(ISBLANK(Layout!J164), "", Layout!J164*$K$12/Stocks!$E$8)</f>
        <v/>
      </c>
      <c r="L182" s="83" t="str">
        <f>IF(ISBLANK(Layout!K164), "", Layout!K164*$K$12/Stocks!$E$9)</f>
        <v/>
      </c>
      <c r="M182" s="83" t="str">
        <f>IF(ISBLANK(Layout!L164), "", Layout!L164*$K$12/Stocks!$E$10)</f>
        <v/>
      </c>
      <c r="N182" s="83" t="str">
        <f>IF(ISBLANK(Layout!M164), "", Layout!M164*$K$12/Stocks!$E$11)</f>
        <v/>
      </c>
      <c r="O182" s="94" t="str">
        <f>IF(ISBLANK(Layout!N164), "", Layout!N164*$K$12/Stocks!$E$12)</f>
        <v/>
      </c>
      <c r="P182" s="62">
        <f>SUM(F182:O182)</f>
        <v>0</v>
      </c>
    </row>
    <row r="183" spans="1:16" x14ac:dyDescent="0.2">
      <c r="A183" s="103">
        <f t="shared" si="26"/>
        <v>163</v>
      </c>
      <c r="B183" s="104" t="str">
        <f>IF(ISBLANK(Layout!B165), "", Layout!B165)</f>
        <v/>
      </c>
      <c r="C183" s="105" t="str">
        <f>IF(ISBLANK(Layout!C165), "", Layout!C165)</f>
        <v/>
      </c>
      <c r="D183" s="93" t="str">
        <f>IF(Layout!D165 &gt;0, $K$12 - E183 - P183, "")</f>
        <v/>
      </c>
      <c r="E183" s="59">
        <f>IFERROR(Layout!D165*SUM($D$12:$D$17), "")</f>
        <v>0</v>
      </c>
      <c r="F183" s="83" t="str">
        <f>IF(ISBLANK(Layout!E165), "", Layout!E165*$K$12/Stocks!$E$3)</f>
        <v/>
      </c>
      <c r="G183" s="83" t="str">
        <f>IF(ISBLANK(Layout!F165), "", Layout!F165*$K$12/Stocks!$E$4)</f>
        <v/>
      </c>
      <c r="H183" s="83" t="str">
        <f>IF(ISBLANK(Layout!G165), "", Layout!G165*$K$12/Stocks!$E$5)</f>
        <v/>
      </c>
      <c r="I183" s="83" t="str">
        <f>IF(ISBLANK(Layout!H165), "", Layout!H165*$K$12/Stocks!$E$6)</f>
        <v/>
      </c>
      <c r="J183" s="83" t="str">
        <f>IF(ISBLANK(Layout!I165),"",Layout!I165*$K$12/Stocks!$E$7)</f>
        <v/>
      </c>
      <c r="K183" s="83" t="str">
        <f>IF(ISBLANK(Layout!J165), "", Layout!J165*$K$12/Stocks!$E$8)</f>
        <v/>
      </c>
      <c r="L183" s="83" t="str">
        <f>IF(ISBLANK(Layout!K165), "", Layout!K165*$K$12/Stocks!$E$9)</f>
        <v/>
      </c>
      <c r="M183" s="83" t="str">
        <f>IF(ISBLANK(Layout!L165), "", Layout!L165*$K$12/Stocks!$E$10)</f>
        <v/>
      </c>
      <c r="N183" s="83" t="str">
        <f>IF(ISBLANK(Layout!M165), "", Layout!M165*$K$12/Stocks!$E$11)</f>
        <v/>
      </c>
      <c r="O183" s="94" t="str">
        <f>IF(ISBLANK(Layout!N165), "", Layout!N165*$K$12/Stocks!$E$12)</f>
        <v/>
      </c>
      <c r="P183" s="62">
        <f t="shared" ref="P183:P185" si="27">SUM(F183:O183)</f>
        <v>0</v>
      </c>
    </row>
    <row r="184" spans="1:16" x14ac:dyDescent="0.2">
      <c r="A184" s="103">
        <f t="shared" si="26"/>
        <v>164</v>
      </c>
      <c r="B184" s="104" t="str">
        <f>IF(ISBLANK(Layout!B166), "", Layout!B166)</f>
        <v/>
      </c>
      <c r="C184" s="105" t="str">
        <f>IF(ISBLANK(Layout!C166), "", Layout!C166)</f>
        <v/>
      </c>
      <c r="D184" s="93" t="str">
        <f>IF(Layout!D166 &gt;0, $K$12 - E184 - P184, "")</f>
        <v/>
      </c>
      <c r="E184" s="59">
        <f>IFERROR(Layout!D166*SUM($D$12:$D$17), "")</f>
        <v>0</v>
      </c>
      <c r="F184" s="83" t="str">
        <f>IF(ISBLANK(Layout!E166), "", Layout!E166*$K$12/Stocks!$E$3)</f>
        <v/>
      </c>
      <c r="G184" s="83" t="str">
        <f>IF(ISBLANK(Layout!F166), "", Layout!F166*$K$12/Stocks!$E$4)</f>
        <v/>
      </c>
      <c r="H184" s="83" t="str">
        <f>IF(ISBLANK(Layout!G166), "", Layout!G166*$K$12/Stocks!$E$5)</f>
        <v/>
      </c>
      <c r="I184" s="83" t="str">
        <f>IF(ISBLANK(Layout!H166), "", Layout!H166*$K$12/Stocks!$E$6)</f>
        <v/>
      </c>
      <c r="J184" s="83" t="str">
        <f>IF(ISBLANK(Layout!I166),"",Layout!I166*$K$12/Stocks!$E$7)</f>
        <v/>
      </c>
      <c r="K184" s="83" t="str">
        <f>IF(ISBLANK(Layout!J166), "", Layout!J166*$K$12/Stocks!$E$8)</f>
        <v/>
      </c>
      <c r="L184" s="83" t="str">
        <f>IF(ISBLANK(Layout!K166), "", Layout!K166*$K$12/Stocks!$E$9)</f>
        <v/>
      </c>
      <c r="M184" s="83" t="str">
        <f>IF(ISBLANK(Layout!L166), "", Layout!L166*$K$12/Stocks!$E$10)</f>
        <v/>
      </c>
      <c r="N184" s="83" t="str">
        <f>IF(ISBLANK(Layout!M166), "", Layout!M166*$K$12/Stocks!$E$11)</f>
        <v/>
      </c>
      <c r="O184" s="94" t="str">
        <f>IF(ISBLANK(Layout!N166), "", Layout!N166*$K$12/Stocks!$E$12)</f>
        <v/>
      </c>
      <c r="P184" s="62">
        <f t="shared" si="27"/>
        <v>0</v>
      </c>
    </row>
    <row r="185" spans="1:16" x14ac:dyDescent="0.2">
      <c r="A185" s="103">
        <f t="shared" si="26"/>
        <v>165</v>
      </c>
      <c r="B185" s="104" t="str">
        <f>IF(ISBLANK(Layout!B167), "", Layout!B167)</f>
        <v/>
      </c>
      <c r="C185" s="105" t="str">
        <f>IF(ISBLANK(Layout!C167), "", Layout!C167)</f>
        <v/>
      </c>
      <c r="D185" s="93" t="str">
        <f>IF(Layout!D167 &gt;0, $K$12 - E185 - P185, "")</f>
        <v/>
      </c>
      <c r="E185" s="59">
        <f>IFERROR(Layout!D167*SUM($D$12:$D$17), "")</f>
        <v>0</v>
      </c>
      <c r="F185" s="83" t="str">
        <f>IF(ISBLANK(Layout!E167), "", Layout!E167*$K$12/Stocks!$E$3)</f>
        <v/>
      </c>
      <c r="G185" s="83" t="str">
        <f>IF(ISBLANK(Layout!F167), "", Layout!F167*$K$12/Stocks!$E$4)</f>
        <v/>
      </c>
      <c r="H185" s="83" t="str">
        <f>IF(ISBLANK(Layout!G167), "", Layout!G167*$K$12/Stocks!$E$5)</f>
        <v/>
      </c>
      <c r="I185" s="83" t="str">
        <f>IF(ISBLANK(Layout!H167), "", Layout!H167*$K$12/Stocks!$E$6)</f>
        <v/>
      </c>
      <c r="J185" s="83" t="str">
        <f>IF(ISBLANK(Layout!I167),"",Layout!I167*$K$12/Stocks!$E$7)</f>
        <v/>
      </c>
      <c r="K185" s="83" t="str">
        <f>IF(ISBLANK(Layout!J167), "", Layout!J167*$K$12/Stocks!$E$8)</f>
        <v/>
      </c>
      <c r="L185" s="83" t="str">
        <f>IF(ISBLANK(Layout!K167), "", Layout!K167*$K$12/Stocks!$E$9)</f>
        <v/>
      </c>
      <c r="M185" s="83" t="str">
        <f>IF(ISBLANK(Layout!L167), "", Layout!L167*$K$12/Stocks!$E$10)</f>
        <v/>
      </c>
      <c r="N185" s="83" t="str">
        <f>IF(ISBLANK(Layout!M167), "", Layout!M167*$K$12/Stocks!$E$11)</f>
        <v/>
      </c>
      <c r="O185" s="94" t="str">
        <f>IF(ISBLANK(Layout!N167), "", Layout!N167*$K$12/Stocks!$E$12)</f>
        <v/>
      </c>
      <c r="P185" s="62">
        <f t="shared" si="27"/>
        <v>0</v>
      </c>
    </row>
    <row r="186" spans="1:16" x14ac:dyDescent="0.2">
      <c r="A186" s="103">
        <f t="shared" si="26"/>
        <v>166</v>
      </c>
      <c r="B186" s="104" t="str">
        <f>IF(ISBLANK(Layout!B168), "", Layout!B168)</f>
        <v/>
      </c>
      <c r="C186" s="105" t="str">
        <f>IF(ISBLANK(Layout!C168), "", Layout!C168)</f>
        <v/>
      </c>
      <c r="D186" s="93" t="str">
        <f>IF(Layout!D168 &gt;0, $K$12 - E186 - P186, "")</f>
        <v/>
      </c>
      <c r="E186" s="59">
        <f>IFERROR(Layout!D168*SUM($D$12:$D$17), "")</f>
        <v>0</v>
      </c>
      <c r="F186" s="83" t="str">
        <f>IF(ISBLANK(Layout!E168), "", Layout!E168*$K$12/Stocks!$E$3)</f>
        <v/>
      </c>
      <c r="G186" s="83" t="str">
        <f>IF(ISBLANK(Layout!F168), "", Layout!F168*$K$12/Stocks!$E$4)</f>
        <v/>
      </c>
      <c r="H186" s="83" t="str">
        <f>IF(ISBLANK(Layout!G168), "", Layout!G168*$K$12/Stocks!$E$5)</f>
        <v/>
      </c>
      <c r="I186" s="83" t="str">
        <f>IF(ISBLANK(Layout!H168), "", Layout!H168*$K$12/Stocks!$E$6)</f>
        <v/>
      </c>
      <c r="J186" s="83" t="str">
        <f>IF(ISBLANK(Layout!I168),"",Layout!I168*$K$12/Stocks!$E$7)</f>
        <v/>
      </c>
      <c r="K186" s="83" t="str">
        <f>IF(ISBLANK(Layout!J168), "", Layout!J168*$K$12/Stocks!$E$8)</f>
        <v/>
      </c>
      <c r="L186" s="83" t="str">
        <f>IF(ISBLANK(Layout!K168), "", Layout!K168*$K$12/Stocks!$E$9)</f>
        <v/>
      </c>
      <c r="M186" s="83" t="str">
        <f>IF(ISBLANK(Layout!L168), "", Layout!L168*$K$12/Stocks!$E$10)</f>
        <v/>
      </c>
      <c r="N186" s="83" t="str">
        <f>IF(ISBLANK(Layout!M168), "", Layout!M168*$K$12/Stocks!$E$11)</f>
        <v/>
      </c>
      <c r="O186" s="94" t="str">
        <f>IF(ISBLANK(Layout!N168), "", Layout!N168*$K$12/Stocks!$E$12)</f>
        <v/>
      </c>
      <c r="P186" s="62">
        <f>SUM(F186:O186)</f>
        <v>0</v>
      </c>
    </row>
    <row r="187" spans="1:16" x14ac:dyDescent="0.2">
      <c r="A187" s="103">
        <f t="shared" si="26"/>
        <v>167</v>
      </c>
      <c r="B187" s="104" t="str">
        <f>IF(ISBLANK(Layout!B169), "", Layout!B169)</f>
        <v/>
      </c>
      <c r="C187" s="105" t="str">
        <f>IF(ISBLANK(Layout!C169), "", Layout!C169)</f>
        <v/>
      </c>
      <c r="D187" s="93" t="str">
        <f>IF(Layout!D169 &gt;0, $K$12 - E187 - P187, "")</f>
        <v/>
      </c>
      <c r="E187" s="59">
        <f>IFERROR(Layout!D169*SUM($D$12:$D$17), "")</f>
        <v>0</v>
      </c>
      <c r="F187" s="83" t="str">
        <f>IF(ISBLANK(Layout!E169), "", Layout!E169*$K$12/Stocks!$E$3)</f>
        <v/>
      </c>
      <c r="G187" s="83" t="str">
        <f>IF(ISBLANK(Layout!F169), "", Layout!F169*$K$12/Stocks!$E$4)</f>
        <v/>
      </c>
      <c r="H187" s="83" t="str">
        <f>IF(ISBLANK(Layout!G169), "", Layout!G169*$K$12/Stocks!$E$5)</f>
        <v/>
      </c>
      <c r="I187" s="83" t="str">
        <f>IF(ISBLANK(Layout!H169), "", Layout!H169*$K$12/Stocks!$E$6)</f>
        <v/>
      </c>
      <c r="J187" s="83" t="str">
        <f>IF(ISBLANK(Layout!I169),"",Layout!I169*$K$12/Stocks!$E$7)</f>
        <v/>
      </c>
      <c r="K187" s="83" t="str">
        <f>IF(ISBLANK(Layout!J169), "", Layout!J169*$K$12/Stocks!$E$8)</f>
        <v/>
      </c>
      <c r="L187" s="83" t="str">
        <f>IF(ISBLANK(Layout!K169), "", Layout!K169*$K$12/Stocks!$E$9)</f>
        <v/>
      </c>
      <c r="M187" s="83" t="str">
        <f>IF(ISBLANK(Layout!L169), "", Layout!L169*$K$12/Stocks!$E$10)</f>
        <v/>
      </c>
      <c r="N187" s="83" t="str">
        <f>IF(ISBLANK(Layout!M169), "", Layout!M169*$K$12/Stocks!$E$11)</f>
        <v/>
      </c>
      <c r="O187" s="94" t="str">
        <f>IF(ISBLANK(Layout!N169), "", Layout!N169*$K$12/Stocks!$E$12)</f>
        <v/>
      </c>
      <c r="P187" s="62">
        <f t="shared" ref="P187:P193" si="28">SUM(F187:O187)</f>
        <v>0</v>
      </c>
    </row>
    <row r="188" spans="1:16" x14ac:dyDescent="0.2">
      <c r="A188" s="106">
        <f>A187+1</f>
        <v>168</v>
      </c>
      <c r="B188" s="107" t="str">
        <f>IF(ISBLANK(Layout!B170), "", Layout!B170)</f>
        <v/>
      </c>
      <c r="C188" s="108" t="str">
        <f>IF(ISBLANK(Layout!C170), "", Layout!C170)</f>
        <v/>
      </c>
      <c r="D188" s="95" t="str">
        <f>IF(Layout!D170 &gt;0, $K$12 - E188 - P188, "")</f>
        <v/>
      </c>
      <c r="E188" s="60">
        <f>IFERROR(Layout!D170*SUM($D$12:$D$17), "")</f>
        <v>0</v>
      </c>
      <c r="F188" s="88" t="str">
        <f>IF(ISBLANK(Layout!E170), "", Layout!E170*$K$12/Stocks!$E$3)</f>
        <v/>
      </c>
      <c r="G188" s="88" t="str">
        <f>IF(ISBLANK(Layout!F170), "", Layout!F170*$K$12/Stocks!$E$4)</f>
        <v/>
      </c>
      <c r="H188" s="88" t="str">
        <f>IF(ISBLANK(Layout!G170), "", Layout!G170*$K$12/Stocks!$E$5)</f>
        <v/>
      </c>
      <c r="I188" s="88" t="str">
        <f>IF(ISBLANK(Layout!H170), "", Layout!H170*$K$12/Stocks!$E$6)</f>
        <v/>
      </c>
      <c r="J188" s="88" t="str">
        <f>IF(ISBLANK(Layout!I170),"",Layout!I170*$K$12/Stocks!$E$7)</f>
        <v/>
      </c>
      <c r="K188" s="88" t="str">
        <f>IF(ISBLANK(Layout!J170), "", Layout!J170*$K$12/Stocks!$E$8)</f>
        <v/>
      </c>
      <c r="L188" s="88" t="str">
        <f>IF(ISBLANK(Layout!K170), "", Layout!K170*$K$12/Stocks!$E$9)</f>
        <v/>
      </c>
      <c r="M188" s="88" t="str">
        <f>IF(ISBLANK(Layout!L170), "", Layout!L170*$K$12/Stocks!$E$10)</f>
        <v/>
      </c>
      <c r="N188" s="88" t="str">
        <f>IF(ISBLANK(Layout!M170), "", Layout!M170*$K$12/Stocks!$E$11)</f>
        <v/>
      </c>
      <c r="O188" s="96" t="str">
        <f>IF(ISBLANK(Layout!N170), "", Layout!N170*$K$12/Stocks!$E$12)</f>
        <v/>
      </c>
      <c r="P188" s="63">
        <f t="shared" si="28"/>
        <v>0</v>
      </c>
    </row>
    <row r="189" spans="1:16" x14ac:dyDescent="0.2">
      <c r="A189" s="100">
        <f>A188+1</f>
        <v>169</v>
      </c>
      <c r="B189" s="101" t="str">
        <f>IF(ISBLANK(Layout!B171), "", Layout!B171)</f>
        <v/>
      </c>
      <c r="C189" s="102" t="str">
        <f>IF(ISBLANK(Layout!C171), "", Layout!C171)</f>
        <v/>
      </c>
      <c r="D189" s="91" t="str">
        <f>IF(Layout!D171 &gt;0, $K$12 - E189 - P189, "")</f>
        <v/>
      </c>
      <c r="E189" s="58">
        <f>IFERROR(Layout!D171*SUM($D$12:$D$17), "")</f>
        <v>0</v>
      </c>
      <c r="F189" s="87" t="str">
        <f>IF(ISBLANK(Layout!E171), "", Layout!E171*$K$12/Stocks!$E$3)</f>
        <v/>
      </c>
      <c r="G189" s="87" t="str">
        <f>IF(ISBLANK(Layout!F171), "", Layout!F171*$K$12/Stocks!$E$4)</f>
        <v/>
      </c>
      <c r="H189" s="87" t="str">
        <f>IF(ISBLANK(Layout!G171), "", Layout!G171*$K$12/Stocks!$E$5)</f>
        <v/>
      </c>
      <c r="I189" s="87" t="str">
        <f>IF(ISBLANK(Layout!H171), "", Layout!H171*$K$12/Stocks!$E$6)</f>
        <v/>
      </c>
      <c r="J189" s="87" t="str">
        <f>IF(ISBLANK(Layout!I171),"",Layout!I171*$K$12/Stocks!$E$7)</f>
        <v/>
      </c>
      <c r="K189" s="87" t="str">
        <f>IF(ISBLANK(Layout!J171), "", Layout!J171*$K$12/Stocks!$E$8)</f>
        <v/>
      </c>
      <c r="L189" s="87" t="str">
        <f>IF(ISBLANK(Layout!K171), "", Layout!K171*$K$12/Stocks!$E$9)</f>
        <v/>
      </c>
      <c r="M189" s="87" t="str">
        <f>IF(ISBLANK(Layout!L171), "", Layout!L171*$K$12/Stocks!$E$10)</f>
        <v/>
      </c>
      <c r="N189" s="87" t="str">
        <f>IF(ISBLANK(Layout!M171), "", Layout!M171*$K$12/Stocks!$E$11)</f>
        <v/>
      </c>
      <c r="O189" s="92" t="str">
        <f>IF(ISBLANK(Layout!N171), "", Layout!N171*$K$12/Stocks!$E$12)</f>
        <v/>
      </c>
      <c r="P189" s="61">
        <f t="shared" si="28"/>
        <v>0</v>
      </c>
    </row>
    <row r="190" spans="1:16" x14ac:dyDescent="0.2">
      <c r="A190" s="103">
        <f>A189+1</f>
        <v>170</v>
      </c>
      <c r="B190" s="104" t="str">
        <f>IF(ISBLANK(Layout!B172), "", Layout!B172)</f>
        <v/>
      </c>
      <c r="C190" s="105" t="str">
        <f>IF(ISBLANK(Layout!C172), "", Layout!C172)</f>
        <v/>
      </c>
      <c r="D190" s="93" t="str">
        <f>IF(Layout!D172 &gt;0, $K$12 - E190 - P190, "")</f>
        <v/>
      </c>
      <c r="E190" s="59">
        <f>IFERROR(Layout!D172*SUM($D$12:$D$17), "")</f>
        <v>0</v>
      </c>
      <c r="F190" s="83" t="str">
        <f>IF(ISBLANK(Layout!E172), "", Layout!E172*$K$12/Stocks!$E$3)</f>
        <v/>
      </c>
      <c r="G190" s="83" t="str">
        <f>IF(ISBLANK(Layout!F172), "", Layout!F172*$K$12/Stocks!$E$4)</f>
        <v/>
      </c>
      <c r="H190" s="83" t="str">
        <f>IF(ISBLANK(Layout!G172), "", Layout!G172*$K$12/Stocks!$E$5)</f>
        <v/>
      </c>
      <c r="I190" s="83" t="str">
        <f>IF(ISBLANK(Layout!H172), "", Layout!H172*$K$12/Stocks!$E$6)</f>
        <v/>
      </c>
      <c r="J190" s="83" t="str">
        <f>IF(ISBLANK(Layout!I172),"",Layout!I172*$K$12/Stocks!$E$7)</f>
        <v/>
      </c>
      <c r="K190" s="83" t="str">
        <f>IF(ISBLANK(Layout!J172), "", Layout!J172*$K$12/Stocks!$E$8)</f>
        <v/>
      </c>
      <c r="L190" s="83" t="str">
        <f>IF(ISBLANK(Layout!K172), "", Layout!K172*$K$12/Stocks!$E$9)</f>
        <v/>
      </c>
      <c r="M190" s="83" t="str">
        <f>IF(ISBLANK(Layout!L172), "", Layout!L172*$K$12/Stocks!$E$10)</f>
        <v/>
      </c>
      <c r="N190" s="83" t="str">
        <f>IF(ISBLANK(Layout!M172), "", Layout!M172*$K$12/Stocks!$E$11)</f>
        <v/>
      </c>
      <c r="O190" s="94" t="str">
        <f>IF(ISBLANK(Layout!N172), "", Layout!N172*$K$12/Stocks!$E$12)</f>
        <v/>
      </c>
      <c r="P190" s="62">
        <f t="shared" si="28"/>
        <v>0</v>
      </c>
    </row>
    <row r="191" spans="1:16" x14ac:dyDescent="0.2">
      <c r="A191" s="103">
        <f t="shared" ref="A191:A199" si="29">A190+1</f>
        <v>171</v>
      </c>
      <c r="B191" s="104" t="str">
        <f>IF(ISBLANK(Layout!B173), "", Layout!B173)</f>
        <v/>
      </c>
      <c r="C191" s="105" t="str">
        <f>IF(ISBLANK(Layout!C173), "", Layout!C173)</f>
        <v/>
      </c>
      <c r="D191" s="93" t="str">
        <f>IF(Layout!D173 &gt;0, $K$12 - E191 - P191, "")</f>
        <v/>
      </c>
      <c r="E191" s="59">
        <f>IFERROR(Layout!D173*SUM($D$12:$D$17), "")</f>
        <v>0</v>
      </c>
      <c r="F191" s="83" t="str">
        <f>IF(ISBLANK(Layout!E173), "", Layout!E173*$K$12/Stocks!$E$3)</f>
        <v/>
      </c>
      <c r="G191" s="83" t="str">
        <f>IF(ISBLANK(Layout!F173), "", Layout!F173*$K$12/Stocks!$E$4)</f>
        <v/>
      </c>
      <c r="H191" s="83" t="str">
        <f>IF(ISBLANK(Layout!G173), "", Layout!G173*$K$12/Stocks!$E$5)</f>
        <v/>
      </c>
      <c r="I191" s="83" t="str">
        <f>IF(ISBLANK(Layout!H173), "", Layout!H173*$K$12/Stocks!$E$6)</f>
        <v/>
      </c>
      <c r="J191" s="83" t="str">
        <f>IF(ISBLANK(Layout!I173),"",Layout!I173*$K$12/Stocks!$E$7)</f>
        <v/>
      </c>
      <c r="K191" s="83" t="str">
        <f>IF(ISBLANK(Layout!J173), "", Layout!J173*$K$12/Stocks!$E$8)</f>
        <v/>
      </c>
      <c r="L191" s="83" t="str">
        <f>IF(ISBLANK(Layout!K173), "", Layout!K173*$K$12/Stocks!$E$9)</f>
        <v/>
      </c>
      <c r="M191" s="83" t="str">
        <f>IF(ISBLANK(Layout!L173), "", Layout!L173*$K$12/Stocks!$E$10)</f>
        <v/>
      </c>
      <c r="N191" s="83" t="str">
        <f>IF(ISBLANK(Layout!M173), "", Layout!M173*$K$12/Stocks!$E$11)</f>
        <v/>
      </c>
      <c r="O191" s="94" t="str">
        <f>IF(ISBLANK(Layout!N173), "", Layout!N173*$K$12/Stocks!$E$12)</f>
        <v/>
      </c>
      <c r="P191" s="62">
        <f t="shared" si="28"/>
        <v>0</v>
      </c>
    </row>
    <row r="192" spans="1:16" x14ac:dyDescent="0.2">
      <c r="A192" s="103">
        <f t="shared" si="29"/>
        <v>172</v>
      </c>
      <c r="B192" s="104" t="str">
        <f>IF(ISBLANK(Layout!B174), "", Layout!B174)</f>
        <v/>
      </c>
      <c r="C192" s="105" t="str">
        <f>IF(ISBLANK(Layout!C174), "", Layout!C174)</f>
        <v/>
      </c>
      <c r="D192" s="93" t="str">
        <f>IF(Layout!D174 &gt;0, $K$12 - E192 - P192, "")</f>
        <v/>
      </c>
      <c r="E192" s="59">
        <f>IFERROR(Layout!D174*SUM($D$12:$D$17), "")</f>
        <v>0</v>
      </c>
      <c r="F192" s="83" t="str">
        <f>IF(ISBLANK(Layout!E174), "", Layout!E174*$K$12/Stocks!$E$3)</f>
        <v/>
      </c>
      <c r="G192" s="83" t="str">
        <f>IF(ISBLANK(Layout!F174), "", Layout!F174*$K$12/Stocks!$E$4)</f>
        <v/>
      </c>
      <c r="H192" s="83" t="str">
        <f>IF(ISBLANK(Layout!G174), "", Layout!G174*$K$12/Stocks!$E$5)</f>
        <v/>
      </c>
      <c r="I192" s="83" t="str">
        <f>IF(ISBLANK(Layout!H174), "", Layout!H174*$K$12/Stocks!$E$6)</f>
        <v/>
      </c>
      <c r="J192" s="83" t="str">
        <f>IF(ISBLANK(Layout!I174),"",Layout!I174*$K$12/Stocks!$E$7)</f>
        <v/>
      </c>
      <c r="K192" s="83" t="str">
        <f>IF(ISBLANK(Layout!J174), "", Layout!J174*$K$12/Stocks!$E$8)</f>
        <v/>
      </c>
      <c r="L192" s="83" t="str">
        <f>IF(ISBLANK(Layout!K174), "", Layout!K174*$K$12/Stocks!$E$9)</f>
        <v/>
      </c>
      <c r="M192" s="83" t="str">
        <f>IF(ISBLANK(Layout!L174), "", Layout!L174*$K$12/Stocks!$E$10)</f>
        <v/>
      </c>
      <c r="N192" s="83" t="str">
        <f>IF(ISBLANK(Layout!M174), "", Layout!M174*$K$12/Stocks!$E$11)</f>
        <v/>
      </c>
      <c r="O192" s="94" t="str">
        <f>IF(ISBLANK(Layout!N174), "", Layout!N174*$K$12/Stocks!$E$12)</f>
        <v/>
      </c>
      <c r="P192" s="62">
        <f t="shared" si="28"/>
        <v>0</v>
      </c>
    </row>
    <row r="193" spans="1:16" x14ac:dyDescent="0.2">
      <c r="A193" s="103">
        <f t="shared" si="29"/>
        <v>173</v>
      </c>
      <c r="B193" s="104" t="str">
        <f>IF(ISBLANK(Layout!B175), "", Layout!B175)</f>
        <v/>
      </c>
      <c r="C193" s="105" t="str">
        <f>IF(ISBLANK(Layout!C175), "", Layout!C175)</f>
        <v/>
      </c>
      <c r="D193" s="93" t="str">
        <f>IF(Layout!D175 &gt;0, $K$12 - E193 - P193, "")</f>
        <v/>
      </c>
      <c r="E193" s="59">
        <f>IFERROR(Layout!D175*SUM($D$12:$D$17), "")</f>
        <v>0</v>
      </c>
      <c r="F193" s="83" t="str">
        <f>IF(ISBLANK(Layout!E175), "", Layout!E175*$K$12/Stocks!$E$3)</f>
        <v/>
      </c>
      <c r="G193" s="83" t="str">
        <f>IF(ISBLANK(Layout!F175), "", Layout!F175*$K$12/Stocks!$E$4)</f>
        <v/>
      </c>
      <c r="H193" s="83" t="str">
        <f>IF(ISBLANK(Layout!G175), "", Layout!G175*$K$12/Stocks!$E$5)</f>
        <v/>
      </c>
      <c r="I193" s="83" t="str">
        <f>IF(ISBLANK(Layout!H175), "", Layout!H175*$K$12/Stocks!$E$6)</f>
        <v/>
      </c>
      <c r="J193" s="83" t="str">
        <f>IF(ISBLANK(Layout!I175),"",Layout!I175*$K$12/Stocks!$E$7)</f>
        <v/>
      </c>
      <c r="K193" s="83" t="str">
        <f>IF(ISBLANK(Layout!J175), "", Layout!J175*$K$12/Stocks!$E$8)</f>
        <v/>
      </c>
      <c r="L193" s="83" t="str">
        <f>IF(ISBLANK(Layout!K175), "", Layout!K175*$K$12/Stocks!$E$9)</f>
        <v/>
      </c>
      <c r="M193" s="83" t="str">
        <f>IF(ISBLANK(Layout!L175), "", Layout!L175*$K$12/Stocks!$E$10)</f>
        <v/>
      </c>
      <c r="N193" s="83" t="str">
        <f>IF(ISBLANK(Layout!M175), "", Layout!M175*$K$12/Stocks!$E$11)</f>
        <v/>
      </c>
      <c r="O193" s="94" t="str">
        <f>IF(ISBLANK(Layout!N175), "", Layout!N175*$K$12/Stocks!$E$12)</f>
        <v/>
      </c>
      <c r="P193" s="62">
        <f t="shared" si="28"/>
        <v>0</v>
      </c>
    </row>
    <row r="194" spans="1:16" x14ac:dyDescent="0.2">
      <c r="A194" s="103">
        <f t="shared" si="29"/>
        <v>174</v>
      </c>
      <c r="B194" s="104" t="str">
        <f>IF(ISBLANK(Layout!B176), "", Layout!B176)</f>
        <v/>
      </c>
      <c r="C194" s="105" t="str">
        <f>IF(ISBLANK(Layout!C176), "", Layout!C176)</f>
        <v/>
      </c>
      <c r="D194" s="93" t="str">
        <f>IF(Layout!D176 &gt;0, $K$12 - E194 - P194, "")</f>
        <v/>
      </c>
      <c r="E194" s="59">
        <f>IFERROR(Layout!D176*SUM($D$12:$D$17), "")</f>
        <v>0</v>
      </c>
      <c r="F194" s="83" t="str">
        <f>IF(ISBLANK(Layout!E176), "", Layout!E176*$K$12/Stocks!$E$3)</f>
        <v/>
      </c>
      <c r="G194" s="83" t="str">
        <f>IF(ISBLANK(Layout!F176), "", Layout!F176*$K$12/Stocks!$E$4)</f>
        <v/>
      </c>
      <c r="H194" s="83" t="str">
        <f>IF(ISBLANK(Layout!G176), "", Layout!G176*$K$12/Stocks!$E$5)</f>
        <v/>
      </c>
      <c r="I194" s="83" t="str">
        <f>IF(ISBLANK(Layout!H176), "", Layout!H176*$K$12/Stocks!$E$6)</f>
        <v/>
      </c>
      <c r="J194" s="83" t="str">
        <f>IF(ISBLANK(Layout!I176),"",Layout!I176*$K$12/Stocks!$E$7)</f>
        <v/>
      </c>
      <c r="K194" s="83" t="str">
        <f>IF(ISBLANK(Layout!J176), "", Layout!J176*$K$12/Stocks!$E$8)</f>
        <v/>
      </c>
      <c r="L194" s="83" t="str">
        <f>IF(ISBLANK(Layout!K176), "", Layout!K176*$K$12/Stocks!$E$9)</f>
        <v/>
      </c>
      <c r="M194" s="83" t="str">
        <f>IF(ISBLANK(Layout!L176), "", Layout!L176*$K$12/Stocks!$E$10)</f>
        <v/>
      </c>
      <c r="N194" s="83" t="str">
        <f>IF(ISBLANK(Layout!M176), "", Layout!M176*$K$12/Stocks!$E$11)</f>
        <v/>
      </c>
      <c r="O194" s="94" t="str">
        <f>IF(ISBLANK(Layout!N176), "", Layout!N176*$K$12/Stocks!$E$12)</f>
        <v/>
      </c>
      <c r="P194" s="62">
        <f>SUM(F194:O194)</f>
        <v>0</v>
      </c>
    </row>
    <row r="195" spans="1:16" x14ac:dyDescent="0.2">
      <c r="A195" s="103">
        <f t="shared" si="29"/>
        <v>175</v>
      </c>
      <c r="B195" s="104" t="str">
        <f>IF(ISBLANK(Layout!B177), "", Layout!B177)</f>
        <v/>
      </c>
      <c r="C195" s="105" t="str">
        <f>IF(ISBLANK(Layout!C177), "", Layout!C177)</f>
        <v/>
      </c>
      <c r="D195" s="93" t="str">
        <f>IF(Layout!D177 &gt;0, $K$12 - E195 - P195, "")</f>
        <v/>
      </c>
      <c r="E195" s="59">
        <f>IFERROR(Layout!D177*SUM($D$12:$D$17), "")</f>
        <v>0</v>
      </c>
      <c r="F195" s="83" t="str">
        <f>IF(ISBLANK(Layout!E177), "", Layout!E177*$K$12/Stocks!$E$3)</f>
        <v/>
      </c>
      <c r="G195" s="83" t="str">
        <f>IF(ISBLANK(Layout!F177), "", Layout!F177*$K$12/Stocks!$E$4)</f>
        <v/>
      </c>
      <c r="H195" s="83" t="str">
        <f>IF(ISBLANK(Layout!G177), "", Layout!G177*$K$12/Stocks!$E$5)</f>
        <v/>
      </c>
      <c r="I195" s="83" t="str">
        <f>IF(ISBLANK(Layout!H177), "", Layout!H177*$K$12/Stocks!$E$6)</f>
        <v/>
      </c>
      <c r="J195" s="83" t="str">
        <f>IF(ISBLANK(Layout!I177),"",Layout!I177*$K$12/Stocks!$E$7)</f>
        <v/>
      </c>
      <c r="K195" s="83" t="str">
        <f>IF(ISBLANK(Layout!J177), "", Layout!J177*$K$12/Stocks!$E$8)</f>
        <v/>
      </c>
      <c r="L195" s="83" t="str">
        <f>IF(ISBLANK(Layout!K177), "", Layout!K177*$K$12/Stocks!$E$9)</f>
        <v/>
      </c>
      <c r="M195" s="83" t="str">
        <f>IF(ISBLANK(Layout!L177), "", Layout!L177*$K$12/Stocks!$E$10)</f>
        <v/>
      </c>
      <c r="N195" s="83" t="str">
        <f>IF(ISBLANK(Layout!M177), "", Layout!M177*$K$12/Stocks!$E$11)</f>
        <v/>
      </c>
      <c r="O195" s="94" t="str">
        <f>IF(ISBLANK(Layout!N177), "", Layout!N177*$K$12/Stocks!$E$12)</f>
        <v/>
      </c>
      <c r="P195" s="62">
        <f t="shared" ref="P195:P197" si="30">SUM(F195:O195)</f>
        <v>0</v>
      </c>
    </row>
    <row r="196" spans="1:16" x14ac:dyDescent="0.2">
      <c r="A196" s="103">
        <f t="shared" si="29"/>
        <v>176</v>
      </c>
      <c r="B196" s="104" t="str">
        <f>IF(ISBLANK(Layout!B178), "", Layout!B178)</f>
        <v/>
      </c>
      <c r="C196" s="105" t="str">
        <f>IF(ISBLANK(Layout!C178), "", Layout!C178)</f>
        <v/>
      </c>
      <c r="D196" s="93" t="str">
        <f>IF(Layout!D178 &gt;0, $K$12 - E196 - P196, "")</f>
        <v/>
      </c>
      <c r="E196" s="59">
        <f>IFERROR(Layout!D178*SUM($D$12:$D$17), "")</f>
        <v>0</v>
      </c>
      <c r="F196" s="83" t="str">
        <f>IF(ISBLANK(Layout!E178), "", Layout!E178*$K$12/Stocks!$E$3)</f>
        <v/>
      </c>
      <c r="G196" s="83" t="str">
        <f>IF(ISBLANK(Layout!F178), "", Layout!F178*$K$12/Stocks!$E$4)</f>
        <v/>
      </c>
      <c r="H196" s="83" t="str">
        <f>IF(ISBLANK(Layout!G178), "", Layout!G178*$K$12/Stocks!$E$5)</f>
        <v/>
      </c>
      <c r="I196" s="83" t="str">
        <f>IF(ISBLANK(Layout!H178), "", Layout!H178*$K$12/Stocks!$E$6)</f>
        <v/>
      </c>
      <c r="J196" s="83" t="str">
        <f>IF(ISBLANK(Layout!I178),"",Layout!I178*$K$12/Stocks!$E$7)</f>
        <v/>
      </c>
      <c r="K196" s="83" t="str">
        <f>IF(ISBLANK(Layout!J178), "", Layout!J178*$K$12/Stocks!$E$8)</f>
        <v/>
      </c>
      <c r="L196" s="83" t="str">
        <f>IF(ISBLANK(Layout!K178), "", Layout!K178*$K$12/Stocks!$E$9)</f>
        <v/>
      </c>
      <c r="M196" s="83" t="str">
        <f>IF(ISBLANK(Layout!L178), "", Layout!L178*$K$12/Stocks!$E$10)</f>
        <v/>
      </c>
      <c r="N196" s="83" t="str">
        <f>IF(ISBLANK(Layout!M178), "", Layout!M178*$K$12/Stocks!$E$11)</f>
        <v/>
      </c>
      <c r="O196" s="94" t="str">
        <f>IF(ISBLANK(Layout!N178), "", Layout!N178*$K$12/Stocks!$E$12)</f>
        <v/>
      </c>
      <c r="P196" s="62">
        <f t="shared" si="30"/>
        <v>0</v>
      </c>
    </row>
    <row r="197" spans="1:16" x14ac:dyDescent="0.2">
      <c r="A197" s="103">
        <f t="shared" si="29"/>
        <v>177</v>
      </c>
      <c r="B197" s="104" t="str">
        <f>IF(ISBLANK(Layout!B179), "", Layout!B179)</f>
        <v/>
      </c>
      <c r="C197" s="105" t="str">
        <f>IF(ISBLANK(Layout!C179), "", Layout!C179)</f>
        <v/>
      </c>
      <c r="D197" s="93" t="str">
        <f>IF(Layout!D179 &gt;0, $K$12 - E197 - P197, "")</f>
        <v/>
      </c>
      <c r="E197" s="59">
        <f>IFERROR(Layout!D179*SUM($D$12:$D$17), "")</f>
        <v>0</v>
      </c>
      <c r="F197" s="83" t="str">
        <f>IF(ISBLANK(Layout!E179), "", Layout!E179*$K$12/Stocks!$E$3)</f>
        <v/>
      </c>
      <c r="G197" s="83" t="str">
        <f>IF(ISBLANK(Layout!F179), "", Layout!F179*$K$12/Stocks!$E$4)</f>
        <v/>
      </c>
      <c r="H197" s="83" t="str">
        <f>IF(ISBLANK(Layout!G179), "", Layout!G179*$K$12/Stocks!$E$5)</f>
        <v/>
      </c>
      <c r="I197" s="83" t="str">
        <f>IF(ISBLANK(Layout!H179), "", Layout!H179*$K$12/Stocks!$E$6)</f>
        <v/>
      </c>
      <c r="J197" s="83" t="str">
        <f>IF(ISBLANK(Layout!I179),"",Layout!I179*$K$12/Stocks!$E$7)</f>
        <v/>
      </c>
      <c r="K197" s="83" t="str">
        <f>IF(ISBLANK(Layout!J179), "", Layout!J179*$K$12/Stocks!$E$8)</f>
        <v/>
      </c>
      <c r="L197" s="83" t="str">
        <f>IF(ISBLANK(Layout!K179), "", Layout!K179*$K$12/Stocks!$E$9)</f>
        <v/>
      </c>
      <c r="M197" s="83" t="str">
        <f>IF(ISBLANK(Layout!L179), "", Layout!L179*$K$12/Stocks!$E$10)</f>
        <v/>
      </c>
      <c r="N197" s="83" t="str">
        <f>IF(ISBLANK(Layout!M179), "", Layout!M179*$K$12/Stocks!$E$11)</f>
        <v/>
      </c>
      <c r="O197" s="94" t="str">
        <f>IF(ISBLANK(Layout!N179), "", Layout!N179*$K$12/Stocks!$E$12)</f>
        <v/>
      </c>
      <c r="P197" s="62">
        <f t="shared" si="30"/>
        <v>0</v>
      </c>
    </row>
    <row r="198" spans="1:16" x14ac:dyDescent="0.2">
      <c r="A198" s="103">
        <f t="shared" si="29"/>
        <v>178</v>
      </c>
      <c r="B198" s="104" t="str">
        <f>IF(ISBLANK(Layout!B180), "", Layout!B180)</f>
        <v/>
      </c>
      <c r="C198" s="105" t="str">
        <f>IF(ISBLANK(Layout!C180), "", Layout!C180)</f>
        <v/>
      </c>
      <c r="D198" s="93" t="str">
        <f>IF(Layout!D180 &gt;0, $K$12 - E198 - P198, "")</f>
        <v/>
      </c>
      <c r="E198" s="59">
        <f>IFERROR(Layout!D180*SUM($D$12:$D$17), "")</f>
        <v>0</v>
      </c>
      <c r="F198" s="83" t="str">
        <f>IF(ISBLANK(Layout!E180), "", Layout!E180*$K$12/Stocks!$E$3)</f>
        <v/>
      </c>
      <c r="G198" s="83" t="str">
        <f>IF(ISBLANK(Layout!F180), "", Layout!F180*$K$12/Stocks!$E$4)</f>
        <v/>
      </c>
      <c r="H198" s="83" t="str">
        <f>IF(ISBLANK(Layout!G180), "", Layout!G180*$K$12/Stocks!$E$5)</f>
        <v/>
      </c>
      <c r="I198" s="83" t="str">
        <f>IF(ISBLANK(Layout!H180), "", Layout!H180*$K$12/Stocks!$E$6)</f>
        <v/>
      </c>
      <c r="J198" s="83" t="str">
        <f>IF(ISBLANK(Layout!I180),"",Layout!I180*$K$12/Stocks!$E$7)</f>
        <v/>
      </c>
      <c r="K198" s="83" t="str">
        <f>IF(ISBLANK(Layout!J180), "", Layout!J180*$K$12/Stocks!$E$8)</f>
        <v/>
      </c>
      <c r="L198" s="83" t="str">
        <f>IF(ISBLANK(Layout!K180), "", Layout!K180*$K$12/Stocks!$E$9)</f>
        <v/>
      </c>
      <c r="M198" s="83" t="str">
        <f>IF(ISBLANK(Layout!L180), "", Layout!L180*$K$12/Stocks!$E$10)</f>
        <v/>
      </c>
      <c r="N198" s="83" t="str">
        <f>IF(ISBLANK(Layout!M180), "", Layout!M180*$K$12/Stocks!$E$11)</f>
        <v/>
      </c>
      <c r="O198" s="94" t="str">
        <f>IF(ISBLANK(Layout!N180), "", Layout!N180*$K$12/Stocks!$E$12)</f>
        <v/>
      </c>
      <c r="P198" s="62">
        <f>SUM(F198:O198)</f>
        <v>0</v>
      </c>
    </row>
    <row r="199" spans="1:16" x14ac:dyDescent="0.2">
      <c r="A199" s="103">
        <f t="shared" si="29"/>
        <v>179</v>
      </c>
      <c r="B199" s="104" t="str">
        <f>IF(ISBLANK(Layout!B181), "", Layout!B181)</f>
        <v/>
      </c>
      <c r="C199" s="105" t="str">
        <f>IF(ISBLANK(Layout!C181), "", Layout!C181)</f>
        <v/>
      </c>
      <c r="D199" s="93" t="str">
        <f>IF(Layout!D181 &gt;0, $K$12 - E199 - P199, "")</f>
        <v/>
      </c>
      <c r="E199" s="59">
        <f>IFERROR(Layout!D181*SUM($D$12:$D$17), "")</f>
        <v>0</v>
      </c>
      <c r="F199" s="83" t="str">
        <f>IF(ISBLANK(Layout!E181), "", Layout!E181*$K$12/Stocks!$E$3)</f>
        <v/>
      </c>
      <c r="G199" s="83" t="str">
        <f>IF(ISBLANK(Layout!F181), "", Layout!F181*$K$12/Stocks!$E$4)</f>
        <v/>
      </c>
      <c r="H199" s="83" t="str">
        <f>IF(ISBLANK(Layout!G181), "", Layout!G181*$K$12/Stocks!$E$5)</f>
        <v/>
      </c>
      <c r="I199" s="83" t="str">
        <f>IF(ISBLANK(Layout!H181), "", Layout!H181*$K$12/Stocks!$E$6)</f>
        <v/>
      </c>
      <c r="J199" s="83" t="str">
        <f>IF(ISBLANK(Layout!I181),"",Layout!I181*$K$12/Stocks!$E$7)</f>
        <v/>
      </c>
      <c r="K199" s="83" t="str">
        <f>IF(ISBLANK(Layout!J181), "", Layout!J181*$K$12/Stocks!$E$8)</f>
        <v/>
      </c>
      <c r="L199" s="83" t="str">
        <f>IF(ISBLANK(Layout!K181), "", Layout!K181*$K$12/Stocks!$E$9)</f>
        <v/>
      </c>
      <c r="M199" s="83" t="str">
        <f>IF(ISBLANK(Layout!L181), "", Layout!L181*$K$12/Stocks!$E$10)</f>
        <v/>
      </c>
      <c r="N199" s="83" t="str">
        <f>IF(ISBLANK(Layout!M181), "", Layout!M181*$K$12/Stocks!$E$11)</f>
        <v/>
      </c>
      <c r="O199" s="94" t="str">
        <f>IF(ISBLANK(Layout!N181), "", Layout!N181*$K$12/Stocks!$E$12)</f>
        <v/>
      </c>
      <c r="P199" s="62">
        <f t="shared" ref="P199:P205" si="31">SUM(F199:O199)</f>
        <v>0</v>
      </c>
    </row>
    <row r="200" spans="1:16" x14ac:dyDescent="0.2">
      <c r="A200" s="106">
        <f>A199+1</f>
        <v>180</v>
      </c>
      <c r="B200" s="107" t="str">
        <f>IF(ISBLANK(Layout!B182), "", Layout!B182)</f>
        <v/>
      </c>
      <c r="C200" s="108" t="str">
        <f>IF(ISBLANK(Layout!C182), "", Layout!C182)</f>
        <v/>
      </c>
      <c r="D200" s="95" t="str">
        <f>IF(Layout!D182 &gt;0, $K$12 - E200 - P200, "")</f>
        <v/>
      </c>
      <c r="E200" s="60">
        <f>IFERROR(Layout!D182*SUM($D$12:$D$17), "")</f>
        <v>0</v>
      </c>
      <c r="F200" s="88" t="str">
        <f>IF(ISBLANK(Layout!E182), "", Layout!E182*$K$12/Stocks!$E$3)</f>
        <v/>
      </c>
      <c r="G200" s="88" t="str">
        <f>IF(ISBLANK(Layout!F182), "", Layout!F182*$K$12/Stocks!$E$4)</f>
        <v/>
      </c>
      <c r="H200" s="88" t="str">
        <f>IF(ISBLANK(Layout!G182), "", Layout!G182*$K$12/Stocks!$E$5)</f>
        <v/>
      </c>
      <c r="I200" s="88" t="str">
        <f>IF(ISBLANK(Layout!H182), "", Layout!H182*$K$12/Stocks!$E$6)</f>
        <v/>
      </c>
      <c r="J200" s="88" t="str">
        <f>IF(ISBLANK(Layout!I182),"",Layout!I182*$K$12/Stocks!$E$7)</f>
        <v/>
      </c>
      <c r="K200" s="88" t="str">
        <f>IF(ISBLANK(Layout!J182), "", Layout!J182*$K$12/Stocks!$E$8)</f>
        <v/>
      </c>
      <c r="L200" s="88" t="str">
        <f>IF(ISBLANK(Layout!K182), "", Layout!K182*$K$12/Stocks!$E$9)</f>
        <v/>
      </c>
      <c r="M200" s="88" t="str">
        <f>IF(ISBLANK(Layout!L182), "", Layout!L182*$K$12/Stocks!$E$10)</f>
        <v/>
      </c>
      <c r="N200" s="88" t="str">
        <f>IF(ISBLANK(Layout!M182), "", Layout!M182*$K$12/Stocks!$E$11)</f>
        <v/>
      </c>
      <c r="O200" s="96" t="str">
        <f>IF(ISBLANK(Layout!N182), "", Layout!N182*$K$12/Stocks!$E$12)</f>
        <v/>
      </c>
      <c r="P200" s="63">
        <f t="shared" si="31"/>
        <v>0</v>
      </c>
    </row>
    <row r="201" spans="1:16" x14ac:dyDescent="0.2">
      <c r="A201" s="100">
        <f>A200+1</f>
        <v>181</v>
      </c>
      <c r="B201" s="101" t="str">
        <f>IF(ISBLANK(Layout!B183), "", Layout!B183)</f>
        <v/>
      </c>
      <c r="C201" s="102" t="str">
        <f>IF(ISBLANK(Layout!C183), "", Layout!C183)</f>
        <v/>
      </c>
      <c r="D201" s="91" t="str">
        <f>IF(Layout!D183 &gt;0, $K$12 - E201 - P201, "")</f>
        <v/>
      </c>
      <c r="E201" s="58">
        <f>IFERROR(Layout!D183*SUM($D$12:$D$17), "")</f>
        <v>0</v>
      </c>
      <c r="F201" s="87" t="str">
        <f>IF(ISBLANK(Layout!E183), "", Layout!E183*$K$12/Stocks!$E$3)</f>
        <v/>
      </c>
      <c r="G201" s="87" t="str">
        <f>IF(ISBLANK(Layout!F183), "", Layout!F183*$K$12/Stocks!$E$4)</f>
        <v/>
      </c>
      <c r="H201" s="87" t="str">
        <f>IF(ISBLANK(Layout!G183), "", Layout!G183*$K$12/Stocks!$E$5)</f>
        <v/>
      </c>
      <c r="I201" s="87" t="str">
        <f>IF(ISBLANK(Layout!H183), "", Layout!H183*$K$12/Stocks!$E$6)</f>
        <v/>
      </c>
      <c r="J201" s="87" t="str">
        <f>IF(ISBLANK(Layout!I183),"",Layout!I183*$K$12/Stocks!$E$7)</f>
        <v/>
      </c>
      <c r="K201" s="87" t="str">
        <f>IF(ISBLANK(Layout!J183), "", Layout!J183*$K$12/Stocks!$E$8)</f>
        <v/>
      </c>
      <c r="L201" s="87" t="str">
        <f>IF(ISBLANK(Layout!K183), "", Layout!K183*$K$12/Stocks!$E$9)</f>
        <v/>
      </c>
      <c r="M201" s="87" t="str">
        <f>IF(ISBLANK(Layout!L183), "", Layout!L183*$K$12/Stocks!$E$10)</f>
        <v/>
      </c>
      <c r="N201" s="87" t="str">
        <f>IF(ISBLANK(Layout!M183), "", Layout!M183*$K$12/Stocks!$E$11)</f>
        <v/>
      </c>
      <c r="O201" s="92" t="str">
        <f>IF(ISBLANK(Layout!N183), "", Layout!N183*$K$12/Stocks!$E$12)</f>
        <v/>
      </c>
      <c r="P201" s="61">
        <f t="shared" si="31"/>
        <v>0</v>
      </c>
    </row>
    <row r="202" spans="1:16" x14ac:dyDescent="0.2">
      <c r="A202" s="103">
        <f>A201+1</f>
        <v>182</v>
      </c>
      <c r="B202" s="104" t="str">
        <f>IF(ISBLANK(Layout!B184), "", Layout!B184)</f>
        <v/>
      </c>
      <c r="C202" s="105" t="str">
        <f>IF(ISBLANK(Layout!C184), "", Layout!C184)</f>
        <v/>
      </c>
      <c r="D202" s="93" t="str">
        <f>IF(Layout!D184 &gt;0, $K$12 - E202 - P202, "")</f>
        <v/>
      </c>
      <c r="E202" s="59">
        <f>IFERROR(Layout!D184*SUM($D$12:$D$17), "")</f>
        <v>0</v>
      </c>
      <c r="F202" s="83" t="str">
        <f>IF(ISBLANK(Layout!E184), "", Layout!E184*$K$12/Stocks!$E$3)</f>
        <v/>
      </c>
      <c r="G202" s="83" t="str">
        <f>IF(ISBLANK(Layout!F184), "", Layout!F184*$K$12/Stocks!$E$4)</f>
        <v/>
      </c>
      <c r="H202" s="83" t="str">
        <f>IF(ISBLANK(Layout!G184), "", Layout!G184*$K$12/Stocks!$E$5)</f>
        <v/>
      </c>
      <c r="I202" s="83" t="str">
        <f>IF(ISBLANK(Layout!H184), "", Layout!H184*$K$12/Stocks!$E$6)</f>
        <v/>
      </c>
      <c r="J202" s="83" t="str">
        <f>IF(ISBLANK(Layout!I184),"",Layout!I184*$K$12/Stocks!$E$7)</f>
        <v/>
      </c>
      <c r="K202" s="83" t="str">
        <f>IF(ISBLANK(Layout!J184), "", Layout!J184*$K$12/Stocks!$E$8)</f>
        <v/>
      </c>
      <c r="L202" s="83" t="str">
        <f>IF(ISBLANK(Layout!K184), "", Layout!K184*$K$12/Stocks!$E$9)</f>
        <v/>
      </c>
      <c r="M202" s="83" t="str">
        <f>IF(ISBLANK(Layout!L184), "", Layout!L184*$K$12/Stocks!$E$10)</f>
        <v/>
      </c>
      <c r="N202" s="83" t="str">
        <f>IF(ISBLANK(Layout!M184), "", Layout!M184*$K$12/Stocks!$E$11)</f>
        <v/>
      </c>
      <c r="O202" s="94" t="str">
        <f>IF(ISBLANK(Layout!N184), "", Layout!N184*$K$12/Stocks!$E$12)</f>
        <v/>
      </c>
      <c r="P202" s="62">
        <f t="shared" si="31"/>
        <v>0</v>
      </c>
    </row>
    <row r="203" spans="1:16" x14ac:dyDescent="0.2">
      <c r="A203" s="103">
        <f t="shared" ref="A203:A211" si="32">A202+1</f>
        <v>183</v>
      </c>
      <c r="B203" s="104" t="str">
        <f>IF(ISBLANK(Layout!B185), "", Layout!B185)</f>
        <v/>
      </c>
      <c r="C203" s="105" t="str">
        <f>IF(ISBLANK(Layout!C185), "", Layout!C185)</f>
        <v/>
      </c>
      <c r="D203" s="93" t="str">
        <f>IF(Layout!D185 &gt;0, $K$12 - E203 - P203, "")</f>
        <v/>
      </c>
      <c r="E203" s="59">
        <f>IFERROR(Layout!D185*SUM($D$12:$D$17), "")</f>
        <v>0</v>
      </c>
      <c r="F203" s="83" t="str">
        <f>IF(ISBLANK(Layout!E185), "", Layout!E185*$K$12/Stocks!$E$3)</f>
        <v/>
      </c>
      <c r="G203" s="83" t="str">
        <f>IF(ISBLANK(Layout!F185), "", Layout!F185*$K$12/Stocks!$E$4)</f>
        <v/>
      </c>
      <c r="H203" s="83" t="str">
        <f>IF(ISBLANK(Layout!G185), "", Layout!G185*$K$12/Stocks!$E$5)</f>
        <v/>
      </c>
      <c r="I203" s="83" t="str">
        <f>IF(ISBLANK(Layout!H185), "", Layout!H185*$K$12/Stocks!$E$6)</f>
        <v/>
      </c>
      <c r="J203" s="83" t="str">
        <f>IF(ISBLANK(Layout!I185),"",Layout!I185*$K$12/Stocks!$E$7)</f>
        <v/>
      </c>
      <c r="K203" s="83" t="str">
        <f>IF(ISBLANK(Layout!J185), "", Layout!J185*$K$12/Stocks!$E$8)</f>
        <v/>
      </c>
      <c r="L203" s="83" t="str">
        <f>IF(ISBLANK(Layout!K185), "", Layout!K185*$K$12/Stocks!$E$9)</f>
        <v/>
      </c>
      <c r="M203" s="83" t="str">
        <f>IF(ISBLANK(Layout!L185), "", Layout!L185*$K$12/Stocks!$E$10)</f>
        <v/>
      </c>
      <c r="N203" s="83" t="str">
        <f>IF(ISBLANK(Layout!M185), "", Layout!M185*$K$12/Stocks!$E$11)</f>
        <v/>
      </c>
      <c r="O203" s="94" t="str">
        <f>IF(ISBLANK(Layout!N185), "", Layout!N185*$K$12/Stocks!$E$12)</f>
        <v/>
      </c>
      <c r="P203" s="62">
        <f t="shared" si="31"/>
        <v>0</v>
      </c>
    </row>
    <row r="204" spans="1:16" x14ac:dyDescent="0.2">
      <c r="A204" s="103">
        <f t="shared" si="32"/>
        <v>184</v>
      </c>
      <c r="B204" s="104" t="str">
        <f>IF(ISBLANK(Layout!B186), "", Layout!B186)</f>
        <v/>
      </c>
      <c r="C204" s="105" t="str">
        <f>IF(ISBLANK(Layout!C186), "", Layout!C186)</f>
        <v/>
      </c>
      <c r="D204" s="93" t="str">
        <f>IF(Layout!D186 &gt;0, $K$12 - E204 - P204, "")</f>
        <v/>
      </c>
      <c r="E204" s="59">
        <f>IFERROR(Layout!D186*SUM($D$12:$D$17), "")</f>
        <v>0</v>
      </c>
      <c r="F204" s="83" t="str">
        <f>IF(ISBLANK(Layout!E186), "", Layout!E186*$K$12/Stocks!$E$3)</f>
        <v/>
      </c>
      <c r="G204" s="83" t="str">
        <f>IF(ISBLANK(Layout!F186), "", Layout!F186*$K$12/Stocks!$E$4)</f>
        <v/>
      </c>
      <c r="H204" s="83" t="str">
        <f>IF(ISBLANK(Layout!G186), "", Layout!G186*$K$12/Stocks!$E$5)</f>
        <v/>
      </c>
      <c r="I204" s="83" t="str">
        <f>IF(ISBLANK(Layout!H186), "", Layout!H186*$K$12/Stocks!$E$6)</f>
        <v/>
      </c>
      <c r="J204" s="83" t="str">
        <f>IF(ISBLANK(Layout!I186),"",Layout!I186*$K$12/Stocks!$E$7)</f>
        <v/>
      </c>
      <c r="K204" s="83" t="str">
        <f>IF(ISBLANK(Layout!J186), "", Layout!J186*$K$12/Stocks!$E$8)</f>
        <v/>
      </c>
      <c r="L204" s="83" t="str">
        <f>IF(ISBLANK(Layout!K186), "", Layout!K186*$K$12/Stocks!$E$9)</f>
        <v/>
      </c>
      <c r="M204" s="83" t="str">
        <f>IF(ISBLANK(Layout!L186), "", Layout!L186*$K$12/Stocks!$E$10)</f>
        <v/>
      </c>
      <c r="N204" s="83" t="str">
        <f>IF(ISBLANK(Layout!M186), "", Layout!M186*$K$12/Stocks!$E$11)</f>
        <v/>
      </c>
      <c r="O204" s="94" t="str">
        <f>IF(ISBLANK(Layout!N186), "", Layout!N186*$K$12/Stocks!$E$12)</f>
        <v/>
      </c>
      <c r="P204" s="62">
        <f t="shared" si="31"/>
        <v>0</v>
      </c>
    </row>
    <row r="205" spans="1:16" x14ac:dyDescent="0.2">
      <c r="A205" s="103">
        <f t="shared" si="32"/>
        <v>185</v>
      </c>
      <c r="B205" s="104" t="str">
        <f>IF(ISBLANK(Layout!B187), "", Layout!B187)</f>
        <v/>
      </c>
      <c r="C205" s="105" t="str">
        <f>IF(ISBLANK(Layout!C187), "", Layout!C187)</f>
        <v/>
      </c>
      <c r="D205" s="93" t="str">
        <f>IF(Layout!D187 &gt;0, $K$12 - E205 - P205, "")</f>
        <v/>
      </c>
      <c r="E205" s="59">
        <f>IFERROR(Layout!D187*SUM($D$12:$D$17), "")</f>
        <v>0</v>
      </c>
      <c r="F205" s="83" t="str">
        <f>IF(ISBLANK(Layout!E187), "", Layout!E187*$K$12/Stocks!$E$3)</f>
        <v/>
      </c>
      <c r="G205" s="83" t="str">
        <f>IF(ISBLANK(Layout!F187), "", Layout!F187*$K$12/Stocks!$E$4)</f>
        <v/>
      </c>
      <c r="H205" s="83" t="str">
        <f>IF(ISBLANK(Layout!G187), "", Layout!G187*$K$12/Stocks!$E$5)</f>
        <v/>
      </c>
      <c r="I205" s="83" t="str">
        <f>IF(ISBLANK(Layout!H187), "", Layout!H187*$K$12/Stocks!$E$6)</f>
        <v/>
      </c>
      <c r="J205" s="83" t="str">
        <f>IF(ISBLANK(Layout!I187),"",Layout!I187*$K$12/Stocks!$E$7)</f>
        <v/>
      </c>
      <c r="K205" s="83" t="str">
        <f>IF(ISBLANK(Layout!J187), "", Layout!J187*$K$12/Stocks!$E$8)</f>
        <v/>
      </c>
      <c r="L205" s="83" t="str">
        <f>IF(ISBLANK(Layout!K187), "", Layout!K187*$K$12/Stocks!$E$9)</f>
        <v/>
      </c>
      <c r="M205" s="83" t="str">
        <f>IF(ISBLANK(Layout!L187), "", Layout!L187*$K$12/Stocks!$E$10)</f>
        <v/>
      </c>
      <c r="N205" s="83" t="str">
        <f>IF(ISBLANK(Layout!M187), "", Layout!M187*$K$12/Stocks!$E$11)</f>
        <v/>
      </c>
      <c r="O205" s="94" t="str">
        <f>IF(ISBLANK(Layout!N187), "", Layout!N187*$K$12/Stocks!$E$12)</f>
        <v/>
      </c>
      <c r="P205" s="62">
        <f t="shared" si="31"/>
        <v>0</v>
      </c>
    </row>
    <row r="206" spans="1:16" x14ac:dyDescent="0.2">
      <c r="A206" s="103">
        <f t="shared" si="32"/>
        <v>186</v>
      </c>
      <c r="B206" s="104" t="str">
        <f>IF(ISBLANK(Layout!B188), "", Layout!B188)</f>
        <v/>
      </c>
      <c r="C206" s="105" t="str">
        <f>IF(ISBLANK(Layout!C188), "", Layout!C188)</f>
        <v/>
      </c>
      <c r="D206" s="93" t="str">
        <f>IF(Layout!D188 &gt;0, $K$12 - E206 - P206, "")</f>
        <v/>
      </c>
      <c r="E206" s="59">
        <f>IFERROR(Layout!D188*SUM($D$12:$D$17), "")</f>
        <v>0</v>
      </c>
      <c r="F206" s="83" t="str">
        <f>IF(ISBLANK(Layout!E188), "", Layout!E188*$K$12/Stocks!$E$3)</f>
        <v/>
      </c>
      <c r="G206" s="83" t="str">
        <f>IF(ISBLANK(Layout!F188), "", Layout!F188*$K$12/Stocks!$E$4)</f>
        <v/>
      </c>
      <c r="H206" s="83" t="str">
        <f>IF(ISBLANK(Layout!G188), "", Layout!G188*$K$12/Stocks!$E$5)</f>
        <v/>
      </c>
      <c r="I206" s="83" t="str">
        <f>IF(ISBLANK(Layout!H188), "", Layout!H188*$K$12/Stocks!$E$6)</f>
        <v/>
      </c>
      <c r="J206" s="83" t="str">
        <f>IF(ISBLANK(Layout!I188),"",Layout!I188*$K$12/Stocks!$E$7)</f>
        <v/>
      </c>
      <c r="K206" s="83" t="str">
        <f>IF(ISBLANK(Layout!J188), "", Layout!J188*$K$12/Stocks!$E$8)</f>
        <v/>
      </c>
      <c r="L206" s="83" t="str">
        <f>IF(ISBLANK(Layout!K188), "", Layout!K188*$K$12/Stocks!$E$9)</f>
        <v/>
      </c>
      <c r="M206" s="83" t="str">
        <f>IF(ISBLANK(Layout!L188), "", Layout!L188*$K$12/Stocks!$E$10)</f>
        <v/>
      </c>
      <c r="N206" s="83" t="str">
        <f>IF(ISBLANK(Layout!M188), "", Layout!M188*$K$12/Stocks!$E$11)</f>
        <v/>
      </c>
      <c r="O206" s="94" t="str">
        <f>IF(ISBLANK(Layout!N188), "", Layout!N188*$K$12/Stocks!$E$12)</f>
        <v/>
      </c>
      <c r="P206" s="62">
        <f>SUM(F206:O206)</f>
        <v>0</v>
      </c>
    </row>
    <row r="207" spans="1:16" x14ac:dyDescent="0.2">
      <c r="A207" s="103">
        <f t="shared" si="32"/>
        <v>187</v>
      </c>
      <c r="B207" s="104" t="str">
        <f>IF(ISBLANK(Layout!B189), "", Layout!B189)</f>
        <v/>
      </c>
      <c r="C207" s="105" t="str">
        <f>IF(ISBLANK(Layout!C189), "", Layout!C189)</f>
        <v/>
      </c>
      <c r="D207" s="93" t="str">
        <f>IF(Layout!D189 &gt;0, $K$12 - E207 - P207, "")</f>
        <v/>
      </c>
      <c r="E207" s="59">
        <f>IFERROR(Layout!D189*SUM($D$12:$D$17), "")</f>
        <v>0</v>
      </c>
      <c r="F207" s="83" t="str">
        <f>IF(ISBLANK(Layout!E189), "", Layout!E189*$K$12/Stocks!$E$3)</f>
        <v/>
      </c>
      <c r="G207" s="83" t="str">
        <f>IF(ISBLANK(Layout!F189), "", Layout!F189*$K$12/Stocks!$E$4)</f>
        <v/>
      </c>
      <c r="H207" s="83" t="str">
        <f>IF(ISBLANK(Layout!G189), "", Layout!G189*$K$12/Stocks!$E$5)</f>
        <v/>
      </c>
      <c r="I207" s="83" t="str">
        <f>IF(ISBLANK(Layout!H189), "", Layout!H189*$K$12/Stocks!$E$6)</f>
        <v/>
      </c>
      <c r="J207" s="83" t="str">
        <f>IF(ISBLANK(Layout!I189),"",Layout!I189*$K$12/Stocks!$E$7)</f>
        <v/>
      </c>
      <c r="K207" s="83" t="str">
        <f>IF(ISBLANK(Layout!J189), "", Layout!J189*$K$12/Stocks!$E$8)</f>
        <v/>
      </c>
      <c r="L207" s="83" t="str">
        <f>IF(ISBLANK(Layout!K189), "", Layout!K189*$K$12/Stocks!$E$9)</f>
        <v/>
      </c>
      <c r="M207" s="83" t="str">
        <f>IF(ISBLANK(Layout!L189), "", Layout!L189*$K$12/Stocks!$E$10)</f>
        <v/>
      </c>
      <c r="N207" s="83" t="str">
        <f>IF(ISBLANK(Layout!M189), "", Layout!M189*$K$12/Stocks!$E$11)</f>
        <v/>
      </c>
      <c r="O207" s="94" t="str">
        <f>IF(ISBLANK(Layout!N189), "", Layout!N189*$K$12/Stocks!$E$12)</f>
        <v/>
      </c>
      <c r="P207" s="62">
        <f t="shared" ref="P207:P209" si="33">SUM(F207:O207)</f>
        <v>0</v>
      </c>
    </row>
    <row r="208" spans="1:16" x14ac:dyDescent="0.2">
      <c r="A208" s="103">
        <f t="shared" si="32"/>
        <v>188</v>
      </c>
      <c r="B208" s="104" t="str">
        <f>IF(ISBLANK(Layout!B190), "", Layout!B190)</f>
        <v/>
      </c>
      <c r="C208" s="105" t="str">
        <f>IF(ISBLANK(Layout!C190), "", Layout!C190)</f>
        <v/>
      </c>
      <c r="D208" s="93" t="str">
        <f>IF(Layout!D190 &gt;0, $K$12 - E208 - P208, "")</f>
        <v/>
      </c>
      <c r="E208" s="59">
        <f>IFERROR(Layout!D190*SUM($D$12:$D$17), "")</f>
        <v>0</v>
      </c>
      <c r="F208" s="83" t="str">
        <f>IF(ISBLANK(Layout!E190), "", Layout!E190*$K$12/Stocks!$E$3)</f>
        <v/>
      </c>
      <c r="G208" s="83" t="str">
        <f>IF(ISBLANK(Layout!F190), "", Layout!F190*$K$12/Stocks!$E$4)</f>
        <v/>
      </c>
      <c r="H208" s="83" t="str">
        <f>IF(ISBLANK(Layout!G190), "", Layout!G190*$K$12/Stocks!$E$5)</f>
        <v/>
      </c>
      <c r="I208" s="83" t="str">
        <f>IF(ISBLANK(Layout!H190), "", Layout!H190*$K$12/Stocks!$E$6)</f>
        <v/>
      </c>
      <c r="J208" s="83" t="str">
        <f>IF(ISBLANK(Layout!I190),"",Layout!I190*$K$12/Stocks!$E$7)</f>
        <v/>
      </c>
      <c r="K208" s="83" t="str">
        <f>IF(ISBLANK(Layout!J190), "", Layout!J190*$K$12/Stocks!$E$8)</f>
        <v/>
      </c>
      <c r="L208" s="83" t="str">
        <f>IF(ISBLANK(Layout!K190), "", Layout!K190*$K$12/Stocks!$E$9)</f>
        <v/>
      </c>
      <c r="M208" s="83" t="str">
        <f>IF(ISBLANK(Layout!L190), "", Layout!L190*$K$12/Stocks!$E$10)</f>
        <v/>
      </c>
      <c r="N208" s="83" t="str">
        <f>IF(ISBLANK(Layout!M190), "", Layout!M190*$K$12/Stocks!$E$11)</f>
        <v/>
      </c>
      <c r="O208" s="94" t="str">
        <f>IF(ISBLANK(Layout!N190), "", Layout!N190*$K$12/Stocks!$E$12)</f>
        <v/>
      </c>
      <c r="P208" s="62">
        <f t="shared" si="33"/>
        <v>0</v>
      </c>
    </row>
    <row r="209" spans="1:16" x14ac:dyDescent="0.2">
      <c r="A209" s="103">
        <f t="shared" si="32"/>
        <v>189</v>
      </c>
      <c r="B209" s="104" t="str">
        <f>IF(ISBLANK(Layout!B191), "", Layout!B191)</f>
        <v/>
      </c>
      <c r="C209" s="105" t="str">
        <f>IF(ISBLANK(Layout!C191), "", Layout!C191)</f>
        <v/>
      </c>
      <c r="D209" s="93" t="str">
        <f>IF(Layout!D191 &gt;0, $K$12 - E209 - P209, "")</f>
        <v/>
      </c>
      <c r="E209" s="59">
        <f>IFERROR(Layout!D191*SUM($D$12:$D$17), "")</f>
        <v>0</v>
      </c>
      <c r="F209" s="83" t="str">
        <f>IF(ISBLANK(Layout!E191), "", Layout!E191*$K$12/Stocks!$E$3)</f>
        <v/>
      </c>
      <c r="G209" s="83" t="str">
        <f>IF(ISBLANK(Layout!F191), "", Layout!F191*$K$12/Stocks!$E$4)</f>
        <v/>
      </c>
      <c r="H209" s="83" t="str">
        <f>IF(ISBLANK(Layout!G191), "", Layout!G191*$K$12/Stocks!$E$5)</f>
        <v/>
      </c>
      <c r="I209" s="83" t="str">
        <f>IF(ISBLANK(Layout!H191), "", Layout!H191*$K$12/Stocks!$E$6)</f>
        <v/>
      </c>
      <c r="J209" s="83" t="str">
        <f>IF(ISBLANK(Layout!I191),"",Layout!I191*$K$12/Stocks!$E$7)</f>
        <v/>
      </c>
      <c r="K209" s="83" t="str">
        <f>IF(ISBLANK(Layout!J191), "", Layout!J191*$K$12/Stocks!$E$8)</f>
        <v/>
      </c>
      <c r="L209" s="83" t="str">
        <f>IF(ISBLANK(Layout!K191), "", Layout!K191*$K$12/Stocks!$E$9)</f>
        <v/>
      </c>
      <c r="M209" s="83" t="str">
        <f>IF(ISBLANK(Layout!L191), "", Layout!L191*$K$12/Stocks!$E$10)</f>
        <v/>
      </c>
      <c r="N209" s="83" t="str">
        <f>IF(ISBLANK(Layout!M191), "", Layout!M191*$K$12/Stocks!$E$11)</f>
        <v/>
      </c>
      <c r="O209" s="94" t="str">
        <f>IF(ISBLANK(Layout!N191), "", Layout!N191*$K$12/Stocks!$E$12)</f>
        <v/>
      </c>
      <c r="P209" s="62">
        <f t="shared" si="33"/>
        <v>0</v>
      </c>
    </row>
    <row r="210" spans="1:16" x14ac:dyDescent="0.2">
      <c r="A210" s="103">
        <f t="shared" si="32"/>
        <v>190</v>
      </c>
      <c r="B210" s="104" t="str">
        <f>IF(ISBLANK(Layout!B192), "", Layout!B192)</f>
        <v/>
      </c>
      <c r="C210" s="105" t="str">
        <f>IF(ISBLANK(Layout!C192), "", Layout!C192)</f>
        <v/>
      </c>
      <c r="D210" s="93" t="str">
        <f>IF(Layout!D192 &gt;0, $K$12 - E210 - P210, "")</f>
        <v/>
      </c>
      <c r="E210" s="59">
        <f>IFERROR(Layout!D192*SUM($D$12:$D$17), "")</f>
        <v>0</v>
      </c>
      <c r="F210" s="83" t="str">
        <f>IF(ISBLANK(Layout!E192), "", Layout!E192*$K$12/Stocks!$E$3)</f>
        <v/>
      </c>
      <c r="G210" s="83" t="str">
        <f>IF(ISBLANK(Layout!F192), "", Layout!F192*$K$12/Stocks!$E$4)</f>
        <v/>
      </c>
      <c r="H210" s="83" t="str">
        <f>IF(ISBLANK(Layout!G192), "", Layout!G192*$K$12/Stocks!$E$5)</f>
        <v/>
      </c>
      <c r="I210" s="83" t="str">
        <f>IF(ISBLANK(Layout!H192), "", Layout!H192*$K$12/Stocks!$E$6)</f>
        <v/>
      </c>
      <c r="J210" s="83" t="str">
        <f>IF(ISBLANK(Layout!I192),"",Layout!I192*$K$12/Stocks!$E$7)</f>
        <v/>
      </c>
      <c r="K210" s="83" t="str">
        <f>IF(ISBLANK(Layout!J192), "", Layout!J192*$K$12/Stocks!$E$8)</f>
        <v/>
      </c>
      <c r="L210" s="83" t="str">
        <f>IF(ISBLANK(Layout!K192), "", Layout!K192*$K$12/Stocks!$E$9)</f>
        <v/>
      </c>
      <c r="M210" s="83" t="str">
        <f>IF(ISBLANK(Layout!L192), "", Layout!L192*$K$12/Stocks!$E$10)</f>
        <v/>
      </c>
      <c r="N210" s="83" t="str">
        <f>IF(ISBLANK(Layout!M192), "", Layout!M192*$K$12/Stocks!$E$11)</f>
        <v/>
      </c>
      <c r="O210" s="94" t="str">
        <f>IF(ISBLANK(Layout!N192), "", Layout!N192*$K$12/Stocks!$E$12)</f>
        <v/>
      </c>
      <c r="P210" s="62">
        <f>SUM(F210:O210)</f>
        <v>0</v>
      </c>
    </row>
    <row r="211" spans="1:16" x14ac:dyDescent="0.2">
      <c r="A211" s="103">
        <f t="shared" si="32"/>
        <v>191</v>
      </c>
      <c r="B211" s="104" t="str">
        <f>IF(ISBLANK(Layout!B193), "", Layout!B193)</f>
        <v/>
      </c>
      <c r="C211" s="105" t="str">
        <f>IF(ISBLANK(Layout!C193), "", Layout!C193)</f>
        <v/>
      </c>
      <c r="D211" s="93" t="str">
        <f>IF(Layout!D193 &gt;0, $K$12 - E211 - P211, "")</f>
        <v/>
      </c>
      <c r="E211" s="59">
        <f>IFERROR(Layout!D193*SUM($D$12:$D$17), "")</f>
        <v>0</v>
      </c>
      <c r="F211" s="83" t="str">
        <f>IF(ISBLANK(Layout!E193), "", Layout!E193*$K$12/Stocks!$E$3)</f>
        <v/>
      </c>
      <c r="G211" s="83" t="str">
        <f>IF(ISBLANK(Layout!F193), "", Layout!F193*$K$12/Stocks!$E$4)</f>
        <v/>
      </c>
      <c r="H211" s="83" t="str">
        <f>IF(ISBLANK(Layout!G193), "", Layout!G193*$K$12/Stocks!$E$5)</f>
        <v/>
      </c>
      <c r="I211" s="83" t="str">
        <f>IF(ISBLANK(Layout!H193), "", Layout!H193*$K$12/Stocks!$E$6)</f>
        <v/>
      </c>
      <c r="J211" s="83" t="str">
        <f>IF(ISBLANK(Layout!I193),"",Layout!I193*$K$12/Stocks!$E$7)</f>
        <v/>
      </c>
      <c r="K211" s="83" t="str">
        <f>IF(ISBLANK(Layout!J193), "", Layout!J193*$K$12/Stocks!$E$8)</f>
        <v/>
      </c>
      <c r="L211" s="83" t="str">
        <f>IF(ISBLANK(Layout!K193), "", Layout!K193*$K$12/Stocks!$E$9)</f>
        <v/>
      </c>
      <c r="M211" s="83" t="str">
        <f>IF(ISBLANK(Layout!L193), "", Layout!L193*$K$12/Stocks!$E$10)</f>
        <v/>
      </c>
      <c r="N211" s="83" t="str">
        <f>IF(ISBLANK(Layout!M193), "", Layout!M193*$K$12/Stocks!$E$11)</f>
        <v/>
      </c>
      <c r="O211" s="94" t="str">
        <f>IF(ISBLANK(Layout!N193), "", Layout!N193*$K$12/Stocks!$E$12)</f>
        <v/>
      </c>
      <c r="P211" s="62">
        <f t="shared" ref="P211:P217" si="34">SUM(F211:O211)</f>
        <v>0</v>
      </c>
    </row>
    <row r="212" spans="1:16" x14ac:dyDescent="0.2">
      <c r="A212" s="106">
        <f>A211+1</f>
        <v>192</v>
      </c>
      <c r="B212" s="107" t="str">
        <f>IF(ISBLANK(Layout!B194), "", Layout!B194)</f>
        <v/>
      </c>
      <c r="C212" s="108" t="str">
        <f>IF(ISBLANK(Layout!C194), "", Layout!C194)</f>
        <v/>
      </c>
      <c r="D212" s="95" t="str">
        <f>IF(Layout!D194 &gt;0, $K$12 - E212 - P212, "")</f>
        <v/>
      </c>
      <c r="E212" s="60">
        <f>IFERROR(Layout!D194*SUM($D$12:$D$17), "")</f>
        <v>0</v>
      </c>
      <c r="F212" s="88" t="str">
        <f>IF(ISBLANK(Layout!E194), "", Layout!E194*$K$12/Stocks!$E$3)</f>
        <v/>
      </c>
      <c r="G212" s="88" t="str">
        <f>IF(ISBLANK(Layout!F194), "", Layout!F194*$K$12/Stocks!$E$4)</f>
        <v/>
      </c>
      <c r="H212" s="88" t="str">
        <f>IF(ISBLANK(Layout!G194), "", Layout!G194*$K$12/Stocks!$E$5)</f>
        <v/>
      </c>
      <c r="I212" s="88" t="str">
        <f>IF(ISBLANK(Layout!H194), "", Layout!H194*$K$12/Stocks!$E$6)</f>
        <v/>
      </c>
      <c r="J212" s="88" t="str">
        <f>IF(ISBLANK(Layout!I194),"",Layout!I194*$K$12/Stocks!$E$7)</f>
        <v/>
      </c>
      <c r="K212" s="88" t="str">
        <f>IF(ISBLANK(Layout!J194), "", Layout!J194*$K$12/Stocks!$E$8)</f>
        <v/>
      </c>
      <c r="L212" s="88" t="str">
        <f>IF(ISBLANK(Layout!K194), "", Layout!K194*$K$12/Stocks!$E$9)</f>
        <v/>
      </c>
      <c r="M212" s="88" t="str">
        <f>IF(ISBLANK(Layout!L194), "", Layout!L194*$K$12/Stocks!$E$10)</f>
        <v/>
      </c>
      <c r="N212" s="88" t="str">
        <f>IF(ISBLANK(Layout!M194), "", Layout!M194*$K$12/Stocks!$E$11)</f>
        <v/>
      </c>
      <c r="O212" s="96" t="str">
        <f>IF(ISBLANK(Layout!N194), "", Layout!N194*$K$12/Stocks!$E$12)</f>
        <v/>
      </c>
      <c r="P212" s="63">
        <f t="shared" si="34"/>
        <v>0</v>
      </c>
    </row>
    <row r="213" spans="1:16" x14ac:dyDescent="0.2">
      <c r="A213" s="100">
        <f>A212+1</f>
        <v>193</v>
      </c>
      <c r="B213" s="101" t="str">
        <f>IF(ISBLANK(Layout!B195), "", Layout!B195)</f>
        <v/>
      </c>
      <c r="C213" s="102" t="str">
        <f>IF(ISBLANK(Layout!C195), "", Layout!C195)</f>
        <v/>
      </c>
      <c r="D213" s="91" t="str">
        <f>IF(Layout!D195 &gt;0, $K$12 - E213 - P213, "")</f>
        <v/>
      </c>
      <c r="E213" s="58">
        <f>IFERROR(Layout!D195*SUM($D$12:$D$17), "")</f>
        <v>0</v>
      </c>
      <c r="F213" s="87" t="str">
        <f>IF(ISBLANK(Layout!E195), "", Layout!E195*$K$12/Stocks!$E$3)</f>
        <v/>
      </c>
      <c r="G213" s="87" t="str">
        <f>IF(ISBLANK(Layout!F195), "", Layout!F195*$K$12/Stocks!$E$4)</f>
        <v/>
      </c>
      <c r="H213" s="87" t="str">
        <f>IF(ISBLANK(Layout!G195), "", Layout!G195*$K$12/Stocks!$E$5)</f>
        <v/>
      </c>
      <c r="I213" s="87" t="str">
        <f>IF(ISBLANK(Layout!H195), "", Layout!H195*$K$12/Stocks!$E$6)</f>
        <v/>
      </c>
      <c r="J213" s="87" t="str">
        <f>IF(ISBLANK(Layout!I195),"",Layout!I195*$K$12/Stocks!$E$7)</f>
        <v/>
      </c>
      <c r="K213" s="87" t="str">
        <f>IF(ISBLANK(Layout!J195), "", Layout!J195*$K$12/Stocks!$E$8)</f>
        <v/>
      </c>
      <c r="L213" s="87" t="str">
        <f>IF(ISBLANK(Layout!K195), "", Layout!K195*$K$12/Stocks!$E$9)</f>
        <v/>
      </c>
      <c r="M213" s="87" t="str">
        <f>IF(ISBLANK(Layout!L195), "", Layout!L195*$K$12/Stocks!$E$10)</f>
        <v/>
      </c>
      <c r="N213" s="87" t="str">
        <f>IF(ISBLANK(Layout!M195), "", Layout!M195*$K$12/Stocks!$E$11)</f>
        <v/>
      </c>
      <c r="O213" s="92" t="str">
        <f>IF(ISBLANK(Layout!N195), "", Layout!N195*$K$12/Stocks!$E$12)</f>
        <v/>
      </c>
      <c r="P213" s="61">
        <f t="shared" si="34"/>
        <v>0</v>
      </c>
    </row>
    <row r="214" spans="1:16" x14ac:dyDescent="0.2">
      <c r="A214" s="103">
        <f>A213+1</f>
        <v>194</v>
      </c>
      <c r="B214" s="104" t="str">
        <f>IF(ISBLANK(Layout!B196), "", Layout!B196)</f>
        <v/>
      </c>
      <c r="C214" s="105" t="str">
        <f>IF(ISBLANK(Layout!C196), "", Layout!C196)</f>
        <v/>
      </c>
      <c r="D214" s="93" t="str">
        <f>IF(Layout!D196 &gt;0, $K$12 - E214 - P214, "")</f>
        <v/>
      </c>
      <c r="E214" s="59">
        <f>IFERROR(Layout!D196*SUM($D$12:$D$17), "")</f>
        <v>0</v>
      </c>
      <c r="F214" s="83" t="str">
        <f>IF(ISBLANK(Layout!E196), "", Layout!E196*$K$12/Stocks!$E$3)</f>
        <v/>
      </c>
      <c r="G214" s="83" t="str">
        <f>IF(ISBLANK(Layout!F196), "", Layout!F196*$K$12/Stocks!$E$4)</f>
        <v/>
      </c>
      <c r="H214" s="83" t="str">
        <f>IF(ISBLANK(Layout!G196), "", Layout!G196*$K$12/Stocks!$E$5)</f>
        <v/>
      </c>
      <c r="I214" s="83" t="str">
        <f>IF(ISBLANK(Layout!H196), "", Layout!H196*$K$12/Stocks!$E$6)</f>
        <v/>
      </c>
      <c r="J214" s="83" t="str">
        <f>IF(ISBLANK(Layout!I196),"",Layout!I196*$K$12/Stocks!$E$7)</f>
        <v/>
      </c>
      <c r="K214" s="83" t="str">
        <f>IF(ISBLANK(Layout!J196), "", Layout!J196*$K$12/Stocks!$E$8)</f>
        <v/>
      </c>
      <c r="L214" s="83" t="str">
        <f>IF(ISBLANK(Layout!K196), "", Layout!K196*$K$12/Stocks!$E$9)</f>
        <v/>
      </c>
      <c r="M214" s="83" t="str">
        <f>IF(ISBLANK(Layout!L196), "", Layout!L196*$K$12/Stocks!$E$10)</f>
        <v/>
      </c>
      <c r="N214" s="83" t="str">
        <f>IF(ISBLANK(Layout!M196), "", Layout!M196*$K$12/Stocks!$E$11)</f>
        <v/>
      </c>
      <c r="O214" s="94" t="str">
        <f>IF(ISBLANK(Layout!N196), "", Layout!N196*$K$12/Stocks!$E$12)</f>
        <v/>
      </c>
      <c r="P214" s="62">
        <f t="shared" si="34"/>
        <v>0</v>
      </c>
    </row>
    <row r="215" spans="1:16" x14ac:dyDescent="0.2">
      <c r="A215" s="103">
        <f t="shared" ref="A215:A223" si="35">A214+1</f>
        <v>195</v>
      </c>
      <c r="B215" s="104" t="str">
        <f>IF(ISBLANK(Layout!B197), "", Layout!B197)</f>
        <v/>
      </c>
      <c r="C215" s="105" t="str">
        <f>IF(ISBLANK(Layout!C197), "", Layout!C197)</f>
        <v/>
      </c>
      <c r="D215" s="93" t="str">
        <f>IF(Layout!D197 &gt;0, $K$12 - E215 - P215, "")</f>
        <v/>
      </c>
      <c r="E215" s="59">
        <f>IFERROR(Layout!D197*SUM($D$12:$D$17), "")</f>
        <v>0</v>
      </c>
      <c r="F215" s="83" t="str">
        <f>IF(ISBLANK(Layout!E197), "", Layout!E197*$K$12/Stocks!$E$3)</f>
        <v/>
      </c>
      <c r="G215" s="83" t="str">
        <f>IF(ISBLANK(Layout!F197), "", Layout!F197*$K$12/Stocks!$E$4)</f>
        <v/>
      </c>
      <c r="H215" s="83" t="str">
        <f>IF(ISBLANK(Layout!G197), "", Layout!G197*$K$12/Stocks!$E$5)</f>
        <v/>
      </c>
      <c r="I215" s="83" t="str">
        <f>IF(ISBLANK(Layout!H197), "", Layout!H197*$K$12/Stocks!$E$6)</f>
        <v/>
      </c>
      <c r="J215" s="83" t="str">
        <f>IF(ISBLANK(Layout!I197),"",Layout!I197*$K$12/Stocks!$E$7)</f>
        <v/>
      </c>
      <c r="K215" s="83" t="str">
        <f>IF(ISBLANK(Layout!J197), "", Layout!J197*$K$12/Stocks!$E$8)</f>
        <v/>
      </c>
      <c r="L215" s="83" t="str">
        <f>IF(ISBLANK(Layout!K197), "", Layout!K197*$K$12/Stocks!$E$9)</f>
        <v/>
      </c>
      <c r="M215" s="83" t="str">
        <f>IF(ISBLANK(Layout!L197), "", Layout!L197*$K$12/Stocks!$E$10)</f>
        <v/>
      </c>
      <c r="N215" s="83" t="str">
        <f>IF(ISBLANK(Layout!M197), "", Layout!M197*$K$12/Stocks!$E$11)</f>
        <v/>
      </c>
      <c r="O215" s="94" t="str">
        <f>IF(ISBLANK(Layout!N197), "", Layout!N197*$K$12/Stocks!$E$12)</f>
        <v/>
      </c>
      <c r="P215" s="62">
        <f t="shared" si="34"/>
        <v>0</v>
      </c>
    </row>
    <row r="216" spans="1:16" x14ac:dyDescent="0.2">
      <c r="A216" s="103">
        <f t="shared" si="35"/>
        <v>196</v>
      </c>
      <c r="B216" s="104" t="str">
        <f>IF(ISBLANK(Layout!B198), "", Layout!B198)</f>
        <v/>
      </c>
      <c r="C216" s="105" t="str">
        <f>IF(ISBLANK(Layout!C198), "", Layout!C198)</f>
        <v/>
      </c>
      <c r="D216" s="93" t="str">
        <f>IF(Layout!D198 &gt;0, $K$12 - E216 - P216, "")</f>
        <v/>
      </c>
      <c r="E216" s="59">
        <f>IFERROR(Layout!D198*SUM($D$12:$D$17), "")</f>
        <v>0</v>
      </c>
      <c r="F216" s="83" t="str">
        <f>IF(ISBLANK(Layout!E198), "", Layout!E198*$K$12/Stocks!$E$3)</f>
        <v/>
      </c>
      <c r="G216" s="83" t="str">
        <f>IF(ISBLANK(Layout!F198), "", Layout!F198*$K$12/Stocks!$E$4)</f>
        <v/>
      </c>
      <c r="H216" s="83" t="str">
        <f>IF(ISBLANK(Layout!G198), "", Layout!G198*$K$12/Stocks!$E$5)</f>
        <v/>
      </c>
      <c r="I216" s="83" t="str">
        <f>IF(ISBLANK(Layout!H198), "", Layout!H198*$K$12/Stocks!$E$6)</f>
        <v/>
      </c>
      <c r="J216" s="83" t="str">
        <f>IF(ISBLANK(Layout!I198),"",Layout!I198*$K$12/Stocks!$E$7)</f>
        <v/>
      </c>
      <c r="K216" s="83" t="str">
        <f>IF(ISBLANK(Layout!J198), "", Layout!J198*$K$12/Stocks!$E$8)</f>
        <v/>
      </c>
      <c r="L216" s="83" t="str">
        <f>IF(ISBLANK(Layout!K198), "", Layout!K198*$K$12/Stocks!$E$9)</f>
        <v/>
      </c>
      <c r="M216" s="83" t="str">
        <f>IF(ISBLANK(Layout!L198), "", Layout!L198*$K$12/Stocks!$E$10)</f>
        <v/>
      </c>
      <c r="N216" s="83" t="str">
        <f>IF(ISBLANK(Layout!M198), "", Layout!M198*$K$12/Stocks!$E$11)</f>
        <v/>
      </c>
      <c r="O216" s="94" t="str">
        <f>IF(ISBLANK(Layout!N198), "", Layout!N198*$K$12/Stocks!$E$12)</f>
        <v/>
      </c>
      <c r="P216" s="62">
        <f t="shared" si="34"/>
        <v>0</v>
      </c>
    </row>
    <row r="217" spans="1:16" x14ac:dyDescent="0.2">
      <c r="A217" s="103">
        <f t="shared" si="35"/>
        <v>197</v>
      </c>
      <c r="B217" s="104" t="str">
        <f>IF(ISBLANK(Layout!B199), "", Layout!B199)</f>
        <v/>
      </c>
      <c r="C217" s="105" t="str">
        <f>IF(ISBLANK(Layout!C199), "", Layout!C199)</f>
        <v/>
      </c>
      <c r="D217" s="93" t="str">
        <f>IF(Layout!D199 &gt;0, $K$12 - E217 - P217, "")</f>
        <v/>
      </c>
      <c r="E217" s="59">
        <f>IFERROR(Layout!D199*SUM($D$12:$D$17), "")</f>
        <v>0</v>
      </c>
      <c r="F217" s="83" t="str">
        <f>IF(ISBLANK(Layout!E199), "", Layout!E199*$K$12/Stocks!$E$3)</f>
        <v/>
      </c>
      <c r="G217" s="83" t="str">
        <f>IF(ISBLANK(Layout!F199), "", Layout!F199*$K$12/Stocks!$E$4)</f>
        <v/>
      </c>
      <c r="H217" s="83" t="str">
        <f>IF(ISBLANK(Layout!G199), "", Layout!G199*$K$12/Stocks!$E$5)</f>
        <v/>
      </c>
      <c r="I217" s="83" t="str">
        <f>IF(ISBLANK(Layout!H199), "", Layout!H199*$K$12/Stocks!$E$6)</f>
        <v/>
      </c>
      <c r="J217" s="83" t="str">
        <f>IF(ISBLANK(Layout!I199),"",Layout!I199*$K$12/Stocks!$E$7)</f>
        <v/>
      </c>
      <c r="K217" s="83" t="str">
        <f>IF(ISBLANK(Layout!J199), "", Layout!J199*$K$12/Stocks!$E$8)</f>
        <v/>
      </c>
      <c r="L217" s="83" t="str">
        <f>IF(ISBLANK(Layout!K199), "", Layout!K199*$K$12/Stocks!$E$9)</f>
        <v/>
      </c>
      <c r="M217" s="83" t="str">
        <f>IF(ISBLANK(Layout!L199), "", Layout!L199*$K$12/Stocks!$E$10)</f>
        <v/>
      </c>
      <c r="N217" s="83" t="str">
        <f>IF(ISBLANK(Layout!M199), "", Layout!M199*$K$12/Stocks!$E$11)</f>
        <v/>
      </c>
      <c r="O217" s="94" t="str">
        <f>IF(ISBLANK(Layout!N199), "", Layout!N199*$K$12/Stocks!$E$12)</f>
        <v/>
      </c>
      <c r="P217" s="62">
        <f t="shared" si="34"/>
        <v>0</v>
      </c>
    </row>
    <row r="218" spans="1:16" x14ac:dyDescent="0.2">
      <c r="A218" s="103">
        <f t="shared" si="35"/>
        <v>198</v>
      </c>
      <c r="B218" s="104" t="str">
        <f>IF(ISBLANK(Layout!B200), "", Layout!B200)</f>
        <v/>
      </c>
      <c r="C218" s="105" t="str">
        <f>IF(ISBLANK(Layout!C200), "", Layout!C200)</f>
        <v/>
      </c>
      <c r="D218" s="93" t="str">
        <f>IF(Layout!D200 &gt;0, $K$12 - E218 - P218, "")</f>
        <v/>
      </c>
      <c r="E218" s="59">
        <f>IFERROR(Layout!D200*SUM($D$12:$D$17), "")</f>
        <v>0</v>
      </c>
      <c r="F218" s="83" t="str">
        <f>IF(ISBLANK(Layout!E200), "", Layout!E200*$K$12/Stocks!$E$3)</f>
        <v/>
      </c>
      <c r="G218" s="83" t="str">
        <f>IF(ISBLANK(Layout!F200), "", Layout!F200*$K$12/Stocks!$E$4)</f>
        <v/>
      </c>
      <c r="H218" s="83" t="str">
        <f>IF(ISBLANK(Layout!G200), "", Layout!G200*$K$12/Stocks!$E$5)</f>
        <v/>
      </c>
      <c r="I218" s="83" t="str">
        <f>IF(ISBLANK(Layout!H200), "", Layout!H200*$K$12/Stocks!$E$6)</f>
        <v/>
      </c>
      <c r="J218" s="83" t="str">
        <f>IF(ISBLANK(Layout!I200),"",Layout!I200*$K$12/Stocks!$E$7)</f>
        <v/>
      </c>
      <c r="K218" s="83" t="str">
        <f>IF(ISBLANK(Layout!J200), "", Layout!J200*$K$12/Stocks!$E$8)</f>
        <v/>
      </c>
      <c r="L218" s="83" t="str">
        <f>IF(ISBLANK(Layout!K200), "", Layout!K200*$K$12/Stocks!$E$9)</f>
        <v/>
      </c>
      <c r="M218" s="83" t="str">
        <f>IF(ISBLANK(Layout!L200), "", Layout!L200*$K$12/Stocks!$E$10)</f>
        <v/>
      </c>
      <c r="N218" s="83" t="str">
        <f>IF(ISBLANK(Layout!M200), "", Layout!M200*$K$12/Stocks!$E$11)</f>
        <v/>
      </c>
      <c r="O218" s="94" t="str">
        <f>IF(ISBLANK(Layout!N200), "", Layout!N200*$K$12/Stocks!$E$12)</f>
        <v/>
      </c>
      <c r="P218" s="62">
        <f>SUM(F218:O218)</f>
        <v>0</v>
      </c>
    </row>
    <row r="219" spans="1:16" x14ac:dyDescent="0.2">
      <c r="A219" s="103">
        <f t="shared" si="35"/>
        <v>199</v>
      </c>
      <c r="B219" s="104" t="str">
        <f>IF(ISBLANK(Layout!B201), "", Layout!B201)</f>
        <v/>
      </c>
      <c r="C219" s="105" t="str">
        <f>IF(ISBLANK(Layout!C201), "", Layout!C201)</f>
        <v/>
      </c>
      <c r="D219" s="93" t="str">
        <f>IF(Layout!D201 &gt;0, $K$12 - E219 - P219, "")</f>
        <v/>
      </c>
      <c r="E219" s="59">
        <f>IFERROR(Layout!D201*SUM($D$12:$D$17), "")</f>
        <v>0</v>
      </c>
      <c r="F219" s="83" t="str">
        <f>IF(ISBLANK(Layout!E201), "", Layout!E201*$K$12/Stocks!$E$3)</f>
        <v/>
      </c>
      <c r="G219" s="83" t="str">
        <f>IF(ISBLANK(Layout!F201), "", Layout!F201*$K$12/Stocks!$E$4)</f>
        <v/>
      </c>
      <c r="H219" s="83" t="str">
        <f>IF(ISBLANK(Layout!G201), "", Layout!G201*$K$12/Stocks!$E$5)</f>
        <v/>
      </c>
      <c r="I219" s="83" t="str">
        <f>IF(ISBLANK(Layout!H201), "", Layout!H201*$K$12/Stocks!$E$6)</f>
        <v/>
      </c>
      <c r="J219" s="83" t="str">
        <f>IF(ISBLANK(Layout!I201),"",Layout!I201*$K$12/Stocks!$E$7)</f>
        <v/>
      </c>
      <c r="K219" s="83" t="str">
        <f>IF(ISBLANK(Layout!J201), "", Layout!J201*$K$12/Stocks!$E$8)</f>
        <v/>
      </c>
      <c r="L219" s="83" t="str">
        <f>IF(ISBLANK(Layout!K201), "", Layout!K201*$K$12/Stocks!$E$9)</f>
        <v/>
      </c>
      <c r="M219" s="83" t="str">
        <f>IF(ISBLANK(Layout!L201), "", Layout!L201*$K$12/Stocks!$E$10)</f>
        <v/>
      </c>
      <c r="N219" s="83" t="str">
        <f>IF(ISBLANK(Layout!M201), "", Layout!M201*$K$12/Stocks!$E$11)</f>
        <v/>
      </c>
      <c r="O219" s="94" t="str">
        <f>IF(ISBLANK(Layout!N201), "", Layout!N201*$K$12/Stocks!$E$12)</f>
        <v/>
      </c>
      <c r="P219" s="62">
        <f t="shared" ref="P219:P221" si="36">SUM(F219:O219)</f>
        <v>0</v>
      </c>
    </row>
    <row r="220" spans="1:16" x14ac:dyDescent="0.2">
      <c r="A220" s="103">
        <f t="shared" si="35"/>
        <v>200</v>
      </c>
      <c r="B220" s="104" t="str">
        <f>IF(ISBLANK(Layout!B202), "", Layout!B202)</f>
        <v/>
      </c>
      <c r="C220" s="105" t="str">
        <f>IF(ISBLANK(Layout!C202), "", Layout!C202)</f>
        <v/>
      </c>
      <c r="D220" s="93" t="str">
        <f>IF(Layout!D202 &gt;0, $K$12 - E220 - P220, "")</f>
        <v/>
      </c>
      <c r="E220" s="59">
        <f>IFERROR(Layout!D202*SUM($D$12:$D$17), "")</f>
        <v>0</v>
      </c>
      <c r="F220" s="83" t="str">
        <f>IF(ISBLANK(Layout!E202), "", Layout!E202*$K$12/Stocks!$E$3)</f>
        <v/>
      </c>
      <c r="G220" s="83" t="str">
        <f>IF(ISBLANK(Layout!F202), "", Layout!F202*$K$12/Stocks!$E$4)</f>
        <v/>
      </c>
      <c r="H220" s="83" t="str">
        <f>IF(ISBLANK(Layout!G202), "", Layout!G202*$K$12/Stocks!$E$5)</f>
        <v/>
      </c>
      <c r="I220" s="83" t="str">
        <f>IF(ISBLANK(Layout!H202), "", Layout!H202*$K$12/Stocks!$E$6)</f>
        <v/>
      </c>
      <c r="J220" s="83" t="str">
        <f>IF(ISBLANK(Layout!I202),"",Layout!I202*$K$12/Stocks!$E$7)</f>
        <v/>
      </c>
      <c r="K220" s="83" t="str">
        <f>IF(ISBLANK(Layout!J202), "", Layout!J202*$K$12/Stocks!$E$8)</f>
        <v/>
      </c>
      <c r="L220" s="83" t="str">
        <f>IF(ISBLANK(Layout!K202), "", Layout!K202*$K$12/Stocks!$E$9)</f>
        <v/>
      </c>
      <c r="M220" s="83" t="str">
        <f>IF(ISBLANK(Layout!L202), "", Layout!L202*$K$12/Stocks!$E$10)</f>
        <v/>
      </c>
      <c r="N220" s="83" t="str">
        <f>IF(ISBLANK(Layout!M202), "", Layout!M202*$K$12/Stocks!$E$11)</f>
        <v/>
      </c>
      <c r="O220" s="94" t="str">
        <f>IF(ISBLANK(Layout!N202), "", Layout!N202*$K$12/Stocks!$E$12)</f>
        <v/>
      </c>
      <c r="P220" s="62">
        <f t="shared" si="36"/>
        <v>0</v>
      </c>
    </row>
    <row r="221" spans="1:16" x14ac:dyDescent="0.2">
      <c r="A221" s="103">
        <f t="shared" si="35"/>
        <v>201</v>
      </c>
      <c r="B221" s="104" t="str">
        <f>IF(ISBLANK(Layout!B203), "", Layout!B203)</f>
        <v/>
      </c>
      <c r="C221" s="105" t="str">
        <f>IF(ISBLANK(Layout!C203), "", Layout!C203)</f>
        <v/>
      </c>
      <c r="D221" s="93" t="str">
        <f>IF(Layout!D203 &gt;0, $K$12 - E221 - P221, "")</f>
        <v/>
      </c>
      <c r="E221" s="59">
        <f>IFERROR(Layout!D203*SUM($D$12:$D$17), "")</f>
        <v>0</v>
      </c>
      <c r="F221" s="83" t="str">
        <f>IF(ISBLANK(Layout!E203), "", Layout!E203*$K$12/Stocks!$E$3)</f>
        <v/>
      </c>
      <c r="G221" s="83" t="str">
        <f>IF(ISBLANK(Layout!F203), "", Layout!F203*$K$12/Stocks!$E$4)</f>
        <v/>
      </c>
      <c r="H221" s="83" t="str">
        <f>IF(ISBLANK(Layout!G203), "", Layout!G203*$K$12/Stocks!$E$5)</f>
        <v/>
      </c>
      <c r="I221" s="83" t="str">
        <f>IF(ISBLANK(Layout!H203), "", Layout!H203*$K$12/Stocks!$E$6)</f>
        <v/>
      </c>
      <c r="J221" s="83" t="str">
        <f>IF(ISBLANK(Layout!I203),"",Layout!I203*$K$12/Stocks!$E$7)</f>
        <v/>
      </c>
      <c r="K221" s="83" t="str">
        <f>IF(ISBLANK(Layout!J203), "", Layout!J203*$K$12/Stocks!$E$8)</f>
        <v/>
      </c>
      <c r="L221" s="83" t="str">
        <f>IF(ISBLANK(Layout!K203), "", Layout!K203*$K$12/Stocks!$E$9)</f>
        <v/>
      </c>
      <c r="M221" s="83" t="str">
        <f>IF(ISBLANK(Layout!L203), "", Layout!L203*$K$12/Stocks!$E$10)</f>
        <v/>
      </c>
      <c r="N221" s="83" t="str">
        <f>IF(ISBLANK(Layout!M203), "", Layout!M203*$K$12/Stocks!$E$11)</f>
        <v/>
      </c>
      <c r="O221" s="94" t="str">
        <f>IF(ISBLANK(Layout!N203), "", Layout!N203*$K$12/Stocks!$E$12)</f>
        <v/>
      </c>
      <c r="P221" s="62">
        <f t="shared" si="36"/>
        <v>0</v>
      </c>
    </row>
    <row r="222" spans="1:16" x14ac:dyDescent="0.2">
      <c r="A222" s="103">
        <f t="shared" si="35"/>
        <v>202</v>
      </c>
      <c r="B222" s="104" t="str">
        <f>IF(ISBLANK(Layout!B204), "", Layout!B204)</f>
        <v/>
      </c>
      <c r="C222" s="105" t="str">
        <f>IF(ISBLANK(Layout!C204), "", Layout!C204)</f>
        <v/>
      </c>
      <c r="D222" s="93" t="str">
        <f>IF(Layout!D204 &gt;0, $K$12 - E222 - P222, "")</f>
        <v/>
      </c>
      <c r="E222" s="59">
        <f>IFERROR(Layout!D204*SUM($D$12:$D$17), "")</f>
        <v>0</v>
      </c>
      <c r="F222" s="83" t="str">
        <f>IF(ISBLANK(Layout!E204), "", Layout!E204*$K$12/Stocks!$E$3)</f>
        <v/>
      </c>
      <c r="G222" s="83" t="str">
        <f>IF(ISBLANK(Layout!F204), "", Layout!F204*$K$12/Stocks!$E$4)</f>
        <v/>
      </c>
      <c r="H222" s="83" t="str">
        <f>IF(ISBLANK(Layout!G204), "", Layout!G204*$K$12/Stocks!$E$5)</f>
        <v/>
      </c>
      <c r="I222" s="83" t="str">
        <f>IF(ISBLANK(Layout!H204), "", Layout!H204*$K$12/Stocks!$E$6)</f>
        <v/>
      </c>
      <c r="J222" s="83" t="str">
        <f>IF(ISBLANK(Layout!I204),"",Layout!I204*$K$12/Stocks!$E$7)</f>
        <v/>
      </c>
      <c r="K222" s="83" t="str">
        <f>IF(ISBLANK(Layout!J204), "", Layout!J204*$K$12/Stocks!$E$8)</f>
        <v/>
      </c>
      <c r="L222" s="83" t="str">
        <f>IF(ISBLANK(Layout!K204), "", Layout!K204*$K$12/Stocks!$E$9)</f>
        <v/>
      </c>
      <c r="M222" s="83" t="str">
        <f>IF(ISBLANK(Layout!L204), "", Layout!L204*$K$12/Stocks!$E$10)</f>
        <v/>
      </c>
      <c r="N222" s="83" t="str">
        <f>IF(ISBLANK(Layout!M204), "", Layout!M204*$K$12/Stocks!$E$11)</f>
        <v/>
      </c>
      <c r="O222" s="94" t="str">
        <f>IF(ISBLANK(Layout!N204), "", Layout!N204*$K$12/Stocks!$E$12)</f>
        <v/>
      </c>
      <c r="P222" s="62">
        <f>SUM(F222:O222)</f>
        <v>0</v>
      </c>
    </row>
    <row r="223" spans="1:16" x14ac:dyDescent="0.2">
      <c r="A223" s="103">
        <f t="shared" si="35"/>
        <v>203</v>
      </c>
      <c r="B223" s="104" t="str">
        <f>IF(ISBLANK(Layout!B205), "", Layout!B205)</f>
        <v/>
      </c>
      <c r="C223" s="105" t="str">
        <f>IF(ISBLANK(Layout!C205), "", Layout!C205)</f>
        <v/>
      </c>
      <c r="D223" s="93" t="str">
        <f>IF(Layout!D205 &gt;0, $K$12 - E223 - P223, "")</f>
        <v/>
      </c>
      <c r="E223" s="59">
        <f>IFERROR(Layout!D205*SUM($D$12:$D$17), "")</f>
        <v>0</v>
      </c>
      <c r="F223" s="83" t="str">
        <f>IF(ISBLANK(Layout!E205), "", Layout!E205*$K$12/Stocks!$E$3)</f>
        <v/>
      </c>
      <c r="G223" s="83" t="str">
        <f>IF(ISBLANK(Layout!F205), "", Layout!F205*$K$12/Stocks!$E$4)</f>
        <v/>
      </c>
      <c r="H223" s="83" t="str">
        <f>IF(ISBLANK(Layout!G205), "", Layout!G205*$K$12/Stocks!$E$5)</f>
        <v/>
      </c>
      <c r="I223" s="83" t="str">
        <f>IF(ISBLANK(Layout!H205), "", Layout!H205*$K$12/Stocks!$E$6)</f>
        <v/>
      </c>
      <c r="J223" s="83" t="str">
        <f>IF(ISBLANK(Layout!I205),"",Layout!I205*$K$12/Stocks!$E$7)</f>
        <v/>
      </c>
      <c r="K223" s="83" t="str">
        <f>IF(ISBLANK(Layout!J205), "", Layout!J205*$K$12/Stocks!$E$8)</f>
        <v/>
      </c>
      <c r="L223" s="83" t="str">
        <f>IF(ISBLANK(Layout!K205), "", Layout!K205*$K$12/Stocks!$E$9)</f>
        <v/>
      </c>
      <c r="M223" s="83" t="str">
        <f>IF(ISBLANK(Layout!L205), "", Layout!L205*$K$12/Stocks!$E$10)</f>
        <v/>
      </c>
      <c r="N223" s="83" t="str">
        <f>IF(ISBLANK(Layout!M205), "", Layout!M205*$K$12/Stocks!$E$11)</f>
        <v/>
      </c>
      <c r="O223" s="94" t="str">
        <f>IF(ISBLANK(Layout!N205), "", Layout!N205*$K$12/Stocks!$E$12)</f>
        <v/>
      </c>
      <c r="P223" s="62">
        <f t="shared" ref="P223:P229" si="37">SUM(F223:O223)</f>
        <v>0</v>
      </c>
    </row>
    <row r="224" spans="1:16" x14ac:dyDescent="0.2">
      <c r="A224" s="106">
        <f>A223+1</f>
        <v>204</v>
      </c>
      <c r="B224" s="107" t="str">
        <f>IF(ISBLANK(Layout!B206), "", Layout!B206)</f>
        <v/>
      </c>
      <c r="C224" s="108" t="str">
        <f>IF(ISBLANK(Layout!C206), "", Layout!C206)</f>
        <v/>
      </c>
      <c r="D224" s="95" t="str">
        <f>IF(Layout!D206 &gt;0, $K$12 - E224 - P224, "")</f>
        <v/>
      </c>
      <c r="E224" s="60">
        <f>IFERROR(Layout!D206*SUM($D$12:$D$17), "")</f>
        <v>0</v>
      </c>
      <c r="F224" s="88" t="str">
        <f>IF(ISBLANK(Layout!E206), "", Layout!E206*$K$12/Stocks!$E$3)</f>
        <v/>
      </c>
      <c r="G224" s="88" t="str">
        <f>IF(ISBLANK(Layout!F206), "", Layout!F206*$K$12/Stocks!$E$4)</f>
        <v/>
      </c>
      <c r="H224" s="88" t="str">
        <f>IF(ISBLANK(Layout!G206), "", Layout!G206*$K$12/Stocks!$E$5)</f>
        <v/>
      </c>
      <c r="I224" s="88" t="str">
        <f>IF(ISBLANK(Layout!H206), "", Layout!H206*$K$12/Stocks!$E$6)</f>
        <v/>
      </c>
      <c r="J224" s="88" t="str">
        <f>IF(ISBLANK(Layout!I206),"",Layout!I206*$K$12/Stocks!$E$7)</f>
        <v/>
      </c>
      <c r="K224" s="88" t="str">
        <f>IF(ISBLANK(Layout!J206), "", Layout!J206*$K$12/Stocks!$E$8)</f>
        <v/>
      </c>
      <c r="L224" s="88" t="str">
        <f>IF(ISBLANK(Layout!K206), "", Layout!K206*$K$12/Stocks!$E$9)</f>
        <v/>
      </c>
      <c r="M224" s="88" t="str">
        <f>IF(ISBLANK(Layout!L206), "", Layout!L206*$K$12/Stocks!$E$10)</f>
        <v/>
      </c>
      <c r="N224" s="88" t="str">
        <f>IF(ISBLANK(Layout!M206), "", Layout!M206*$K$12/Stocks!$E$11)</f>
        <v/>
      </c>
      <c r="O224" s="96" t="str">
        <f>IF(ISBLANK(Layout!N206), "", Layout!N206*$K$12/Stocks!$E$12)</f>
        <v/>
      </c>
      <c r="P224" s="63">
        <f t="shared" si="37"/>
        <v>0</v>
      </c>
    </row>
    <row r="225" spans="1:16" x14ac:dyDescent="0.2">
      <c r="A225" s="100">
        <f>A224+1</f>
        <v>205</v>
      </c>
      <c r="B225" s="101" t="str">
        <f>IF(ISBLANK(Layout!B207), "", Layout!B207)</f>
        <v/>
      </c>
      <c r="C225" s="102" t="str">
        <f>IF(ISBLANK(Layout!C207), "", Layout!C207)</f>
        <v/>
      </c>
      <c r="D225" s="91" t="str">
        <f>IF(Layout!D207 &gt;0, $K$12 - E225 - P225, "")</f>
        <v/>
      </c>
      <c r="E225" s="58">
        <f>IFERROR(Layout!D207*SUM($D$12:$D$17), "")</f>
        <v>0</v>
      </c>
      <c r="F225" s="87" t="str">
        <f>IF(ISBLANK(Layout!E207), "", Layout!E207*$K$12/Stocks!$E$3)</f>
        <v/>
      </c>
      <c r="G225" s="87" t="str">
        <f>IF(ISBLANK(Layout!F207), "", Layout!F207*$K$12/Stocks!$E$4)</f>
        <v/>
      </c>
      <c r="H225" s="87" t="str">
        <f>IF(ISBLANK(Layout!G207), "", Layout!G207*$K$12/Stocks!$E$5)</f>
        <v/>
      </c>
      <c r="I225" s="87" t="str">
        <f>IF(ISBLANK(Layout!H207), "", Layout!H207*$K$12/Stocks!$E$6)</f>
        <v/>
      </c>
      <c r="J225" s="87" t="str">
        <f>IF(ISBLANK(Layout!I207),"",Layout!I207*$K$12/Stocks!$E$7)</f>
        <v/>
      </c>
      <c r="K225" s="87" t="str">
        <f>IF(ISBLANK(Layout!J207), "", Layout!J207*$K$12/Stocks!$E$8)</f>
        <v/>
      </c>
      <c r="L225" s="87" t="str">
        <f>IF(ISBLANK(Layout!K207), "", Layout!K207*$K$12/Stocks!$E$9)</f>
        <v/>
      </c>
      <c r="M225" s="87" t="str">
        <f>IF(ISBLANK(Layout!L207), "", Layout!L207*$K$12/Stocks!$E$10)</f>
        <v/>
      </c>
      <c r="N225" s="87" t="str">
        <f>IF(ISBLANK(Layout!M207), "", Layout!M207*$K$12/Stocks!$E$11)</f>
        <v/>
      </c>
      <c r="O225" s="92" t="str">
        <f>IF(ISBLANK(Layout!N207), "", Layout!N207*$K$12/Stocks!$E$12)</f>
        <v/>
      </c>
      <c r="P225" s="61">
        <f t="shared" si="37"/>
        <v>0</v>
      </c>
    </row>
    <row r="226" spans="1:16" x14ac:dyDescent="0.2">
      <c r="A226" s="103">
        <f>A225+1</f>
        <v>206</v>
      </c>
      <c r="B226" s="104" t="str">
        <f>IF(ISBLANK(Layout!B208), "", Layout!B208)</f>
        <v/>
      </c>
      <c r="C226" s="105" t="str">
        <f>IF(ISBLANK(Layout!C208), "", Layout!C208)</f>
        <v/>
      </c>
      <c r="D226" s="93" t="str">
        <f>IF(Layout!D208 &gt;0, $K$12 - E226 - P226, "")</f>
        <v/>
      </c>
      <c r="E226" s="59">
        <f>IFERROR(Layout!D208*SUM($D$12:$D$17), "")</f>
        <v>0</v>
      </c>
      <c r="F226" s="83" t="str">
        <f>IF(ISBLANK(Layout!E208), "", Layout!E208*$K$12/Stocks!$E$3)</f>
        <v/>
      </c>
      <c r="G226" s="83" t="str">
        <f>IF(ISBLANK(Layout!F208), "", Layout!F208*$K$12/Stocks!$E$4)</f>
        <v/>
      </c>
      <c r="H226" s="83" t="str">
        <f>IF(ISBLANK(Layout!G208), "", Layout!G208*$K$12/Stocks!$E$5)</f>
        <v/>
      </c>
      <c r="I226" s="83" t="str">
        <f>IF(ISBLANK(Layout!H208), "", Layout!H208*$K$12/Stocks!$E$6)</f>
        <v/>
      </c>
      <c r="J226" s="83" t="str">
        <f>IF(ISBLANK(Layout!I208),"",Layout!I208*$K$12/Stocks!$E$7)</f>
        <v/>
      </c>
      <c r="K226" s="83" t="str">
        <f>IF(ISBLANK(Layout!J208), "", Layout!J208*$K$12/Stocks!$E$8)</f>
        <v/>
      </c>
      <c r="L226" s="83" t="str">
        <f>IF(ISBLANK(Layout!K208), "", Layout!K208*$K$12/Stocks!$E$9)</f>
        <v/>
      </c>
      <c r="M226" s="83" t="str">
        <f>IF(ISBLANK(Layout!L208), "", Layout!L208*$K$12/Stocks!$E$10)</f>
        <v/>
      </c>
      <c r="N226" s="83" t="str">
        <f>IF(ISBLANK(Layout!M208), "", Layout!M208*$K$12/Stocks!$E$11)</f>
        <v/>
      </c>
      <c r="O226" s="94" t="str">
        <f>IF(ISBLANK(Layout!N208), "", Layout!N208*$K$12/Stocks!$E$12)</f>
        <v/>
      </c>
      <c r="P226" s="62">
        <f t="shared" si="37"/>
        <v>0</v>
      </c>
    </row>
    <row r="227" spans="1:16" x14ac:dyDescent="0.2">
      <c r="A227" s="103">
        <f t="shared" ref="A227:A235" si="38">A226+1</f>
        <v>207</v>
      </c>
      <c r="B227" s="104" t="str">
        <f>IF(ISBLANK(Layout!B209), "", Layout!B209)</f>
        <v/>
      </c>
      <c r="C227" s="105" t="str">
        <f>IF(ISBLANK(Layout!C209), "", Layout!C209)</f>
        <v/>
      </c>
      <c r="D227" s="93" t="str">
        <f>IF(Layout!D209 &gt;0, $K$12 - E227 - P227, "")</f>
        <v/>
      </c>
      <c r="E227" s="59">
        <f>IFERROR(Layout!D209*SUM($D$12:$D$17), "")</f>
        <v>0</v>
      </c>
      <c r="F227" s="83" t="str">
        <f>IF(ISBLANK(Layout!E209), "", Layout!E209*$K$12/Stocks!$E$3)</f>
        <v/>
      </c>
      <c r="G227" s="83" t="str">
        <f>IF(ISBLANK(Layout!F209), "", Layout!F209*$K$12/Stocks!$E$4)</f>
        <v/>
      </c>
      <c r="H227" s="83" t="str">
        <f>IF(ISBLANK(Layout!G209), "", Layout!G209*$K$12/Stocks!$E$5)</f>
        <v/>
      </c>
      <c r="I227" s="83" t="str">
        <f>IF(ISBLANK(Layout!H209), "", Layout!H209*$K$12/Stocks!$E$6)</f>
        <v/>
      </c>
      <c r="J227" s="83" t="str">
        <f>IF(ISBLANK(Layout!I209),"",Layout!I209*$K$12/Stocks!$E$7)</f>
        <v/>
      </c>
      <c r="K227" s="83" t="str">
        <f>IF(ISBLANK(Layout!J209), "", Layout!J209*$K$12/Stocks!$E$8)</f>
        <v/>
      </c>
      <c r="L227" s="83" t="str">
        <f>IF(ISBLANK(Layout!K209), "", Layout!K209*$K$12/Stocks!$E$9)</f>
        <v/>
      </c>
      <c r="M227" s="83" t="str">
        <f>IF(ISBLANK(Layout!L209), "", Layout!L209*$K$12/Stocks!$E$10)</f>
        <v/>
      </c>
      <c r="N227" s="83" t="str">
        <f>IF(ISBLANK(Layout!M209), "", Layout!M209*$K$12/Stocks!$E$11)</f>
        <v/>
      </c>
      <c r="O227" s="94" t="str">
        <f>IF(ISBLANK(Layout!N209), "", Layout!N209*$K$12/Stocks!$E$12)</f>
        <v/>
      </c>
      <c r="P227" s="62">
        <f t="shared" si="37"/>
        <v>0</v>
      </c>
    </row>
    <row r="228" spans="1:16" x14ac:dyDescent="0.2">
      <c r="A228" s="103">
        <f t="shared" si="38"/>
        <v>208</v>
      </c>
      <c r="B228" s="104" t="str">
        <f>IF(ISBLANK(Layout!B210), "", Layout!B210)</f>
        <v/>
      </c>
      <c r="C228" s="105" t="str">
        <f>IF(ISBLANK(Layout!C210), "", Layout!C210)</f>
        <v/>
      </c>
      <c r="D228" s="93" t="str">
        <f>IF(Layout!D210 &gt;0, $K$12 - E228 - P228, "")</f>
        <v/>
      </c>
      <c r="E228" s="59">
        <f>IFERROR(Layout!D210*SUM($D$12:$D$17), "")</f>
        <v>0</v>
      </c>
      <c r="F228" s="83" t="str">
        <f>IF(ISBLANK(Layout!E210), "", Layout!E210*$K$12/Stocks!$E$3)</f>
        <v/>
      </c>
      <c r="G228" s="83" t="str">
        <f>IF(ISBLANK(Layout!F210), "", Layout!F210*$K$12/Stocks!$E$4)</f>
        <v/>
      </c>
      <c r="H228" s="83" t="str">
        <f>IF(ISBLANK(Layout!G210), "", Layout!G210*$K$12/Stocks!$E$5)</f>
        <v/>
      </c>
      <c r="I228" s="83" t="str">
        <f>IF(ISBLANK(Layout!H210), "", Layout!H210*$K$12/Stocks!$E$6)</f>
        <v/>
      </c>
      <c r="J228" s="83" t="str">
        <f>IF(ISBLANK(Layout!I210),"",Layout!I210*$K$12/Stocks!$E$7)</f>
        <v/>
      </c>
      <c r="K228" s="83" t="str">
        <f>IF(ISBLANK(Layout!J210), "", Layout!J210*$K$12/Stocks!$E$8)</f>
        <v/>
      </c>
      <c r="L228" s="83" t="str">
        <f>IF(ISBLANK(Layout!K210), "", Layout!K210*$K$12/Stocks!$E$9)</f>
        <v/>
      </c>
      <c r="M228" s="83" t="str">
        <f>IF(ISBLANK(Layout!L210), "", Layout!L210*$K$12/Stocks!$E$10)</f>
        <v/>
      </c>
      <c r="N228" s="83" t="str">
        <f>IF(ISBLANK(Layout!M210), "", Layout!M210*$K$12/Stocks!$E$11)</f>
        <v/>
      </c>
      <c r="O228" s="94" t="str">
        <f>IF(ISBLANK(Layout!N210), "", Layout!N210*$K$12/Stocks!$E$12)</f>
        <v/>
      </c>
      <c r="P228" s="62">
        <f t="shared" si="37"/>
        <v>0</v>
      </c>
    </row>
    <row r="229" spans="1:16" x14ac:dyDescent="0.2">
      <c r="A229" s="103">
        <f t="shared" si="38"/>
        <v>209</v>
      </c>
      <c r="B229" s="104" t="str">
        <f>IF(ISBLANK(Layout!B211), "", Layout!B211)</f>
        <v/>
      </c>
      <c r="C229" s="105" t="str">
        <f>IF(ISBLANK(Layout!C211), "", Layout!C211)</f>
        <v/>
      </c>
      <c r="D229" s="93" t="str">
        <f>IF(Layout!D211 &gt;0, $K$12 - E229 - P229, "")</f>
        <v/>
      </c>
      <c r="E229" s="59">
        <f>IFERROR(Layout!D211*SUM($D$12:$D$17), "")</f>
        <v>0</v>
      </c>
      <c r="F229" s="83" t="str">
        <f>IF(ISBLANK(Layout!E211), "", Layout!E211*$K$12/Stocks!$E$3)</f>
        <v/>
      </c>
      <c r="G229" s="83" t="str">
        <f>IF(ISBLANK(Layout!F211), "", Layout!F211*$K$12/Stocks!$E$4)</f>
        <v/>
      </c>
      <c r="H229" s="83" t="str">
        <f>IF(ISBLANK(Layout!G211), "", Layout!G211*$K$12/Stocks!$E$5)</f>
        <v/>
      </c>
      <c r="I229" s="83" t="str">
        <f>IF(ISBLANK(Layout!H211), "", Layout!H211*$K$12/Stocks!$E$6)</f>
        <v/>
      </c>
      <c r="J229" s="83" t="str">
        <f>IF(ISBLANK(Layout!I211),"",Layout!I211*$K$12/Stocks!$E$7)</f>
        <v/>
      </c>
      <c r="K229" s="83" t="str">
        <f>IF(ISBLANK(Layout!J211), "", Layout!J211*$K$12/Stocks!$E$8)</f>
        <v/>
      </c>
      <c r="L229" s="83" t="str">
        <f>IF(ISBLANK(Layout!K211), "", Layout!K211*$K$12/Stocks!$E$9)</f>
        <v/>
      </c>
      <c r="M229" s="83" t="str">
        <f>IF(ISBLANK(Layout!L211), "", Layout!L211*$K$12/Stocks!$E$10)</f>
        <v/>
      </c>
      <c r="N229" s="83" t="str">
        <f>IF(ISBLANK(Layout!M211), "", Layout!M211*$K$12/Stocks!$E$11)</f>
        <v/>
      </c>
      <c r="O229" s="94" t="str">
        <f>IF(ISBLANK(Layout!N211), "", Layout!N211*$K$12/Stocks!$E$12)</f>
        <v/>
      </c>
      <c r="P229" s="62">
        <f t="shared" si="37"/>
        <v>0</v>
      </c>
    </row>
    <row r="230" spans="1:16" x14ac:dyDescent="0.2">
      <c r="A230" s="103">
        <f t="shared" si="38"/>
        <v>210</v>
      </c>
      <c r="B230" s="104" t="str">
        <f>IF(ISBLANK(Layout!B212), "", Layout!B212)</f>
        <v/>
      </c>
      <c r="C230" s="105" t="str">
        <f>IF(ISBLANK(Layout!C212), "", Layout!C212)</f>
        <v/>
      </c>
      <c r="D230" s="93" t="str">
        <f>IF(Layout!D212 &gt;0, $K$12 - E230 - P230, "")</f>
        <v/>
      </c>
      <c r="E230" s="59">
        <f>IFERROR(Layout!D212*SUM($D$12:$D$17), "")</f>
        <v>0</v>
      </c>
      <c r="F230" s="83" t="str">
        <f>IF(ISBLANK(Layout!E212), "", Layout!E212*$K$12/Stocks!$E$3)</f>
        <v/>
      </c>
      <c r="G230" s="83" t="str">
        <f>IF(ISBLANK(Layout!F212), "", Layout!F212*$K$12/Stocks!$E$4)</f>
        <v/>
      </c>
      <c r="H230" s="83" t="str">
        <f>IF(ISBLANK(Layout!G212), "", Layout!G212*$K$12/Stocks!$E$5)</f>
        <v/>
      </c>
      <c r="I230" s="83" t="str">
        <f>IF(ISBLANK(Layout!H212), "", Layout!H212*$K$12/Stocks!$E$6)</f>
        <v/>
      </c>
      <c r="J230" s="83" t="str">
        <f>IF(ISBLANK(Layout!I212),"",Layout!I212*$K$12/Stocks!$E$7)</f>
        <v/>
      </c>
      <c r="K230" s="83" t="str">
        <f>IF(ISBLANK(Layout!J212), "", Layout!J212*$K$12/Stocks!$E$8)</f>
        <v/>
      </c>
      <c r="L230" s="83" t="str">
        <f>IF(ISBLANK(Layout!K212), "", Layout!K212*$K$12/Stocks!$E$9)</f>
        <v/>
      </c>
      <c r="M230" s="83" t="str">
        <f>IF(ISBLANK(Layout!L212), "", Layout!L212*$K$12/Stocks!$E$10)</f>
        <v/>
      </c>
      <c r="N230" s="83" t="str">
        <f>IF(ISBLANK(Layout!M212), "", Layout!M212*$K$12/Stocks!$E$11)</f>
        <v/>
      </c>
      <c r="O230" s="94" t="str">
        <f>IF(ISBLANK(Layout!N212), "", Layout!N212*$K$12/Stocks!$E$12)</f>
        <v/>
      </c>
      <c r="P230" s="62">
        <f>SUM(F230:O230)</f>
        <v>0</v>
      </c>
    </row>
    <row r="231" spans="1:16" x14ac:dyDescent="0.2">
      <c r="A231" s="103">
        <f t="shared" si="38"/>
        <v>211</v>
      </c>
      <c r="B231" s="104" t="str">
        <f>IF(ISBLANK(Layout!B213), "", Layout!B213)</f>
        <v/>
      </c>
      <c r="C231" s="105" t="str">
        <f>IF(ISBLANK(Layout!C213), "", Layout!C213)</f>
        <v/>
      </c>
      <c r="D231" s="93" t="str">
        <f>IF(Layout!D213 &gt;0, $K$12 - E231 - P231, "")</f>
        <v/>
      </c>
      <c r="E231" s="59">
        <f>IFERROR(Layout!D213*SUM($D$12:$D$17), "")</f>
        <v>0</v>
      </c>
      <c r="F231" s="83" t="str">
        <f>IF(ISBLANK(Layout!E213), "", Layout!E213*$K$12/Stocks!$E$3)</f>
        <v/>
      </c>
      <c r="G231" s="83" t="str">
        <f>IF(ISBLANK(Layout!F213), "", Layout!F213*$K$12/Stocks!$E$4)</f>
        <v/>
      </c>
      <c r="H231" s="83" t="str">
        <f>IF(ISBLANK(Layout!G213), "", Layout!G213*$K$12/Stocks!$E$5)</f>
        <v/>
      </c>
      <c r="I231" s="83" t="str">
        <f>IF(ISBLANK(Layout!H213), "", Layout!H213*$K$12/Stocks!$E$6)</f>
        <v/>
      </c>
      <c r="J231" s="83" t="str">
        <f>IF(ISBLANK(Layout!I213),"",Layout!I213*$K$12/Stocks!$E$7)</f>
        <v/>
      </c>
      <c r="K231" s="83" t="str">
        <f>IF(ISBLANK(Layout!J213), "", Layout!J213*$K$12/Stocks!$E$8)</f>
        <v/>
      </c>
      <c r="L231" s="83" t="str">
        <f>IF(ISBLANK(Layout!K213), "", Layout!K213*$K$12/Stocks!$E$9)</f>
        <v/>
      </c>
      <c r="M231" s="83" t="str">
        <f>IF(ISBLANK(Layout!L213), "", Layout!L213*$K$12/Stocks!$E$10)</f>
        <v/>
      </c>
      <c r="N231" s="83" t="str">
        <f>IF(ISBLANK(Layout!M213), "", Layout!M213*$K$12/Stocks!$E$11)</f>
        <v/>
      </c>
      <c r="O231" s="94" t="str">
        <f>IF(ISBLANK(Layout!N213), "", Layout!N213*$K$12/Stocks!$E$12)</f>
        <v/>
      </c>
      <c r="P231" s="62">
        <f t="shared" ref="P231:P233" si="39">SUM(F231:O231)</f>
        <v>0</v>
      </c>
    </row>
    <row r="232" spans="1:16" x14ac:dyDescent="0.2">
      <c r="A232" s="103">
        <f t="shared" si="38"/>
        <v>212</v>
      </c>
      <c r="B232" s="104" t="str">
        <f>IF(ISBLANK(Layout!B214), "", Layout!B214)</f>
        <v/>
      </c>
      <c r="C232" s="105" t="str">
        <f>IF(ISBLANK(Layout!C214), "", Layout!C214)</f>
        <v/>
      </c>
      <c r="D232" s="93" t="str">
        <f>IF(Layout!D214 &gt;0, $K$12 - E232 - P232, "")</f>
        <v/>
      </c>
      <c r="E232" s="59">
        <f>IFERROR(Layout!D214*SUM($D$12:$D$17), "")</f>
        <v>0</v>
      </c>
      <c r="F232" s="83" t="str">
        <f>IF(ISBLANK(Layout!E214), "", Layout!E214*$K$12/Stocks!$E$3)</f>
        <v/>
      </c>
      <c r="G232" s="83" t="str">
        <f>IF(ISBLANK(Layout!F214), "", Layout!F214*$K$12/Stocks!$E$4)</f>
        <v/>
      </c>
      <c r="H232" s="83" t="str">
        <f>IF(ISBLANK(Layout!G214), "", Layout!G214*$K$12/Stocks!$E$5)</f>
        <v/>
      </c>
      <c r="I232" s="83" t="str">
        <f>IF(ISBLANK(Layout!H214), "", Layout!H214*$K$12/Stocks!$E$6)</f>
        <v/>
      </c>
      <c r="J232" s="83" t="str">
        <f>IF(ISBLANK(Layout!I214),"",Layout!I214*$K$12/Stocks!$E$7)</f>
        <v/>
      </c>
      <c r="K232" s="83" t="str">
        <f>IF(ISBLANK(Layout!J214), "", Layout!J214*$K$12/Stocks!$E$8)</f>
        <v/>
      </c>
      <c r="L232" s="83" t="str">
        <f>IF(ISBLANK(Layout!K214), "", Layout!K214*$K$12/Stocks!$E$9)</f>
        <v/>
      </c>
      <c r="M232" s="83" t="str">
        <f>IF(ISBLANK(Layout!L214), "", Layout!L214*$K$12/Stocks!$E$10)</f>
        <v/>
      </c>
      <c r="N232" s="83" t="str">
        <f>IF(ISBLANK(Layout!M214), "", Layout!M214*$K$12/Stocks!$E$11)</f>
        <v/>
      </c>
      <c r="O232" s="94" t="str">
        <f>IF(ISBLANK(Layout!N214), "", Layout!N214*$K$12/Stocks!$E$12)</f>
        <v/>
      </c>
      <c r="P232" s="62">
        <f t="shared" si="39"/>
        <v>0</v>
      </c>
    </row>
    <row r="233" spans="1:16" x14ac:dyDescent="0.2">
      <c r="A233" s="103">
        <f t="shared" si="38"/>
        <v>213</v>
      </c>
      <c r="B233" s="104" t="str">
        <f>IF(ISBLANK(Layout!B215), "", Layout!B215)</f>
        <v/>
      </c>
      <c r="C233" s="105" t="str">
        <f>IF(ISBLANK(Layout!C215), "", Layout!C215)</f>
        <v/>
      </c>
      <c r="D233" s="93" t="str">
        <f>IF(Layout!D215 &gt;0, $K$12 - E233 - P233, "")</f>
        <v/>
      </c>
      <c r="E233" s="59">
        <f>IFERROR(Layout!D215*SUM($D$12:$D$17), "")</f>
        <v>0</v>
      </c>
      <c r="F233" s="83" t="str">
        <f>IF(ISBLANK(Layout!E215), "", Layout!E215*$K$12/Stocks!$E$3)</f>
        <v/>
      </c>
      <c r="G233" s="83" t="str">
        <f>IF(ISBLANK(Layout!F215), "", Layout!F215*$K$12/Stocks!$E$4)</f>
        <v/>
      </c>
      <c r="H233" s="83" t="str">
        <f>IF(ISBLANK(Layout!G215), "", Layout!G215*$K$12/Stocks!$E$5)</f>
        <v/>
      </c>
      <c r="I233" s="83" t="str">
        <f>IF(ISBLANK(Layout!H215), "", Layout!H215*$K$12/Stocks!$E$6)</f>
        <v/>
      </c>
      <c r="J233" s="83" t="str">
        <f>IF(ISBLANK(Layout!I215),"",Layout!I215*$K$12/Stocks!$E$7)</f>
        <v/>
      </c>
      <c r="K233" s="83" t="str">
        <f>IF(ISBLANK(Layout!J215), "", Layout!J215*$K$12/Stocks!$E$8)</f>
        <v/>
      </c>
      <c r="L233" s="83" t="str">
        <f>IF(ISBLANK(Layout!K215), "", Layout!K215*$K$12/Stocks!$E$9)</f>
        <v/>
      </c>
      <c r="M233" s="83" t="str">
        <f>IF(ISBLANK(Layout!L215), "", Layout!L215*$K$12/Stocks!$E$10)</f>
        <v/>
      </c>
      <c r="N233" s="83" t="str">
        <f>IF(ISBLANK(Layout!M215), "", Layout!M215*$K$12/Stocks!$E$11)</f>
        <v/>
      </c>
      <c r="O233" s="94" t="str">
        <f>IF(ISBLANK(Layout!N215), "", Layout!N215*$K$12/Stocks!$E$12)</f>
        <v/>
      </c>
      <c r="P233" s="62">
        <f t="shared" si="39"/>
        <v>0</v>
      </c>
    </row>
    <row r="234" spans="1:16" x14ac:dyDescent="0.2">
      <c r="A234" s="103">
        <f t="shared" si="38"/>
        <v>214</v>
      </c>
      <c r="B234" s="104" t="str">
        <f>IF(ISBLANK(Layout!B216), "", Layout!B216)</f>
        <v/>
      </c>
      <c r="C234" s="105" t="str">
        <f>IF(ISBLANK(Layout!C216), "", Layout!C216)</f>
        <v/>
      </c>
      <c r="D234" s="93" t="str">
        <f>IF(Layout!D216 &gt;0, $K$12 - E234 - P234, "")</f>
        <v/>
      </c>
      <c r="E234" s="59">
        <f>IFERROR(Layout!D216*SUM($D$12:$D$17), "")</f>
        <v>0</v>
      </c>
      <c r="F234" s="83" t="str">
        <f>IF(ISBLANK(Layout!E216), "", Layout!E216*$K$12/Stocks!$E$3)</f>
        <v/>
      </c>
      <c r="G234" s="83" t="str">
        <f>IF(ISBLANK(Layout!F216), "", Layout!F216*$K$12/Stocks!$E$4)</f>
        <v/>
      </c>
      <c r="H234" s="83" t="str">
        <f>IF(ISBLANK(Layout!G216), "", Layout!G216*$K$12/Stocks!$E$5)</f>
        <v/>
      </c>
      <c r="I234" s="83" t="str">
        <f>IF(ISBLANK(Layout!H216), "", Layout!H216*$K$12/Stocks!$E$6)</f>
        <v/>
      </c>
      <c r="J234" s="83" t="str">
        <f>IF(ISBLANK(Layout!I216),"",Layout!I216*$K$12/Stocks!$E$7)</f>
        <v/>
      </c>
      <c r="K234" s="83" t="str">
        <f>IF(ISBLANK(Layout!J216), "", Layout!J216*$K$12/Stocks!$E$8)</f>
        <v/>
      </c>
      <c r="L234" s="83" t="str">
        <f>IF(ISBLANK(Layout!K216), "", Layout!K216*$K$12/Stocks!$E$9)</f>
        <v/>
      </c>
      <c r="M234" s="83" t="str">
        <f>IF(ISBLANK(Layout!L216), "", Layout!L216*$K$12/Stocks!$E$10)</f>
        <v/>
      </c>
      <c r="N234" s="83" t="str">
        <f>IF(ISBLANK(Layout!M216), "", Layout!M216*$K$12/Stocks!$E$11)</f>
        <v/>
      </c>
      <c r="O234" s="94" t="str">
        <f>IF(ISBLANK(Layout!N216), "", Layout!N216*$K$12/Stocks!$E$12)</f>
        <v/>
      </c>
      <c r="P234" s="62">
        <f>SUM(F234:O234)</f>
        <v>0</v>
      </c>
    </row>
    <row r="235" spans="1:16" x14ac:dyDescent="0.2">
      <c r="A235" s="103">
        <f t="shared" si="38"/>
        <v>215</v>
      </c>
      <c r="B235" s="104" t="str">
        <f>IF(ISBLANK(Layout!B217), "", Layout!B217)</f>
        <v/>
      </c>
      <c r="C235" s="105" t="str">
        <f>IF(ISBLANK(Layout!C217), "", Layout!C217)</f>
        <v/>
      </c>
      <c r="D235" s="93" t="str">
        <f>IF(Layout!D217 &gt;0, $K$12 - E235 - P235, "")</f>
        <v/>
      </c>
      <c r="E235" s="59">
        <f>IFERROR(Layout!D217*SUM($D$12:$D$17), "")</f>
        <v>0</v>
      </c>
      <c r="F235" s="83" t="str">
        <f>IF(ISBLANK(Layout!E217), "", Layout!E217*$K$12/Stocks!$E$3)</f>
        <v/>
      </c>
      <c r="G235" s="83" t="str">
        <f>IF(ISBLANK(Layout!F217), "", Layout!F217*$K$12/Stocks!$E$4)</f>
        <v/>
      </c>
      <c r="H235" s="83" t="str">
        <f>IF(ISBLANK(Layout!G217), "", Layout!G217*$K$12/Stocks!$E$5)</f>
        <v/>
      </c>
      <c r="I235" s="83" t="str">
        <f>IF(ISBLANK(Layout!H217), "", Layout!H217*$K$12/Stocks!$E$6)</f>
        <v/>
      </c>
      <c r="J235" s="83" t="str">
        <f>IF(ISBLANK(Layout!I217),"",Layout!I217*$K$12/Stocks!$E$7)</f>
        <v/>
      </c>
      <c r="K235" s="83" t="str">
        <f>IF(ISBLANK(Layout!J217), "", Layout!J217*$K$12/Stocks!$E$8)</f>
        <v/>
      </c>
      <c r="L235" s="83" t="str">
        <f>IF(ISBLANK(Layout!K217), "", Layout!K217*$K$12/Stocks!$E$9)</f>
        <v/>
      </c>
      <c r="M235" s="83" t="str">
        <f>IF(ISBLANK(Layout!L217), "", Layout!L217*$K$12/Stocks!$E$10)</f>
        <v/>
      </c>
      <c r="N235" s="83" t="str">
        <f>IF(ISBLANK(Layout!M217), "", Layout!M217*$K$12/Stocks!$E$11)</f>
        <v/>
      </c>
      <c r="O235" s="94" t="str">
        <f>IF(ISBLANK(Layout!N217), "", Layout!N217*$K$12/Stocks!$E$12)</f>
        <v/>
      </c>
      <c r="P235" s="62">
        <f t="shared" ref="P235:P241" si="40">SUM(F235:O235)</f>
        <v>0</v>
      </c>
    </row>
    <row r="236" spans="1:16" x14ac:dyDescent="0.2">
      <c r="A236" s="106">
        <f>A235+1</f>
        <v>216</v>
      </c>
      <c r="B236" s="107" t="str">
        <f>IF(ISBLANK(Layout!B218), "", Layout!B218)</f>
        <v/>
      </c>
      <c r="C236" s="108" t="str">
        <f>IF(ISBLANK(Layout!C218), "", Layout!C218)</f>
        <v/>
      </c>
      <c r="D236" s="95" t="str">
        <f>IF(Layout!D218 &gt;0, $K$12 - E236 - P236, "")</f>
        <v/>
      </c>
      <c r="E236" s="60">
        <f>IFERROR(Layout!D218*SUM($D$12:$D$17), "")</f>
        <v>0</v>
      </c>
      <c r="F236" s="88" t="str">
        <f>IF(ISBLANK(Layout!E218), "", Layout!E218*$K$12/Stocks!$E$3)</f>
        <v/>
      </c>
      <c r="G236" s="88" t="str">
        <f>IF(ISBLANK(Layout!F218), "", Layout!F218*$K$12/Stocks!$E$4)</f>
        <v/>
      </c>
      <c r="H236" s="88" t="str">
        <f>IF(ISBLANK(Layout!G218), "", Layout!G218*$K$12/Stocks!$E$5)</f>
        <v/>
      </c>
      <c r="I236" s="88" t="str">
        <f>IF(ISBLANK(Layout!H218), "", Layout!H218*$K$12/Stocks!$E$6)</f>
        <v/>
      </c>
      <c r="J236" s="88" t="str">
        <f>IF(ISBLANK(Layout!I218),"",Layout!I218*$K$12/Stocks!$E$7)</f>
        <v/>
      </c>
      <c r="K236" s="88" t="str">
        <f>IF(ISBLANK(Layout!J218), "", Layout!J218*$K$12/Stocks!$E$8)</f>
        <v/>
      </c>
      <c r="L236" s="88" t="str">
        <f>IF(ISBLANK(Layout!K218), "", Layout!K218*$K$12/Stocks!$E$9)</f>
        <v/>
      </c>
      <c r="M236" s="88" t="str">
        <f>IF(ISBLANK(Layout!L218), "", Layout!L218*$K$12/Stocks!$E$10)</f>
        <v/>
      </c>
      <c r="N236" s="88" t="str">
        <f>IF(ISBLANK(Layout!M218), "", Layout!M218*$K$12/Stocks!$E$11)</f>
        <v/>
      </c>
      <c r="O236" s="96" t="str">
        <f>IF(ISBLANK(Layout!N218), "", Layout!N218*$K$12/Stocks!$E$12)</f>
        <v/>
      </c>
      <c r="P236" s="63">
        <f t="shared" si="40"/>
        <v>0</v>
      </c>
    </row>
    <row r="237" spans="1:16" x14ac:dyDescent="0.2">
      <c r="A237" s="100">
        <f>A236+1</f>
        <v>217</v>
      </c>
      <c r="B237" s="101" t="str">
        <f>IF(ISBLANK(Layout!B219), "", Layout!B219)</f>
        <v/>
      </c>
      <c r="C237" s="102" t="str">
        <f>IF(ISBLANK(Layout!C219), "", Layout!C219)</f>
        <v/>
      </c>
      <c r="D237" s="91" t="str">
        <f>IF(Layout!D219 &gt;0, $K$12 - E237 - P237, "")</f>
        <v/>
      </c>
      <c r="E237" s="58">
        <f>IFERROR(Layout!D219*SUM($D$12:$D$17), "")</f>
        <v>0</v>
      </c>
      <c r="F237" s="87" t="str">
        <f>IF(ISBLANK(Layout!E219), "", Layout!E219*$K$12/Stocks!$E$3)</f>
        <v/>
      </c>
      <c r="G237" s="87" t="str">
        <f>IF(ISBLANK(Layout!F219), "", Layout!F219*$K$12/Stocks!$E$4)</f>
        <v/>
      </c>
      <c r="H237" s="87" t="str">
        <f>IF(ISBLANK(Layout!G219), "", Layout!G219*$K$12/Stocks!$E$5)</f>
        <v/>
      </c>
      <c r="I237" s="87" t="str">
        <f>IF(ISBLANK(Layout!H219), "", Layout!H219*$K$12/Stocks!$E$6)</f>
        <v/>
      </c>
      <c r="J237" s="87" t="str">
        <f>IF(ISBLANK(Layout!I219),"",Layout!I219*$K$12/Stocks!$E$7)</f>
        <v/>
      </c>
      <c r="K237" s="87" t="str">
        <f>IF(ISBLANK(Layout!J219), "", Layout!J219*$K$12/Stocks!$E$8)</f>
        <v/>
      </c>
      <c r="L237" s="87" t="str">
        <f>IF(ISBLANK(Layout!K219), "", Layout!K219*$K$12/Stocks!$E$9)</f>
        <v/>
      </c>
      <c r="M237" s="87" t="str">
        <f>IF(ISBLANK(Layout!L219), "", Layout!L219*$K$12/Stocks!$E$10)</f>
        <v/>
      </c>
      <c r="N237" s="87" t="str">
        <f>IF(ISBLANK(Layout!M219), "", Layout!M219*$K$12/Stocks!$E$11)</f>
        <v/>
      </c>
      <c r="O237" s="92" t="str">
        <f>IF(ISBLANK(Layout!N219), "", Layout!N219*$K$12/Stocks!$E$12)</f>
        <v/>
      </c>
      <c r="P237" s="61">
        <f t="shared" si="40"/>
        <v>0</v>
      </c>
    </row>
    <row r="238" spans="1:16" x14ac:dyDescent="0.2">
      <c r="A238" s="103">
        <f>A237+1</f>
        <v>218</v>
      </c>
      <c r="B238" s="104" t="str">
        <f>IF(ISBLANK(Layout!B220), "", Layout!B220)</f>
        <v/>
      </c>
      <c r="C238" s="105" t="str">
        <f>IF(ISBLANK(Layout!C220), "", Layout!C220)</f>
        <v/>
      </c>
      <c r="D238" s="93" t="str">
        <f>IF(Layout!D220 &gt;0, $K$12 - E238 - P238, "")</f>
        <v/>
      </c>
      <c r="E238" s="59">
        <f>IFERROR(Layout!D220*SUM($D$12:$D$17), "")</f>
        <v>0</v>
      </c>
      <c r="F238" s="83" t="str">
        <f>IF(ISBLANK(Layout!E220), "", Layout!E220*$K$12/Stocks!$E$3)</f>
        <v/>
      </c>
      <c r="G238" s="83" t="str">
        <f>IF(ISBLANK(Layout!F220), "", Layout!F220*$K$12/Stocks!$E$4)</f>
        <v/>
      </c>
      <c r="H238" s="83" t="str">
        <f>IF(ISBLANK(Layout!G220), "", Layout!G220*$K$12/Stocks!$E$5)</f>
        <v/>
      </c>
      <c r="I238" s="83" t="str">
        <f>IF(ISBLANK(Layout!H220), "", Layout!H220*$K$12/Stocks!$E$6)</f>
        <v/>
      </c>
      <c r="J238" s="83" t="str">
        <f>IF(ISBLANK(Layout!I220),"",Layout!I220*$K$12/Stocks!$E$7)</f>
        <v/>
      </c>
      <c r="K238" s="83" t="str">
        <f>IF(ISBLANK(Layout!J220), "", Layout!J220*$K$12/Stocks!$E$8)</f>
        <v/>
      </c>
      <c r="L238" s="83" t="str">
        <f>IF(ISBLANK(Layout!K220), "", Layout!K220*$K$12/Stocks!$E$9)</f>
        <v/>
      </c>
      <c r="M238" s="83" t="str">
        <f>IF(ISBLANK(Layout!L220), "", Layout!L220*$K$12/Stocks!$E$10)</f>
        <v/>
      </c>
      <c r="N238" s="83" t="str">
        <f>IF(ISBLANK(Layout!M220), "", Layout!M220*$K$12/Stocks!$E$11)</f>
        <v/>
      </c>
      <c r="O238" s="94" t="str">
        <f>IF(ISBLANK(Layout!N220), "", Layout!N220*$K$12/Stocks!$E$12)</f>
        <v/>
      </c>
      <c r="P238" s="62">
        <f t="shared" si="40"/>
        <v>0</v>
      </c>
    </row>
    <row r="239" spans="1:16" x14ac:dyDescent="0.2">
      <c r="A239" s="103">
        <f t="shared" ref="A239:A247" si="41">A238+1</f>
        <v>219</v>
      </c>
      <c r="B239" s="104" t="str">
        <f>IF(ISBLANK(Layout!B221), "", Layout!B221)</f>
        <v/>
      </c>
      <c r="C239" s="105" t="str">
        <f>IF(ISBLANK(Layout!C221), "", Layout!C221)</f>
        <v/>
      </c>
      <c r="D239" s="93" t="str">
        <f>IF(Layout!D221 &gt;0, $K$12 - E239 - P239, "")</f>
        <v/>
      </c>
      <c r="E239" s="59">
        <f>IFERROR(Layout!D221*SUM($D$12:$D$17), "")</f>
        <v>0</v>
      </c>
      <c r="F239" s="83" t="str">
        <f>IF(ISBLANK(Layout!E221), "", Layout!E221*$K$12/Stocks!$E$3)</f>
        <v/>
      </c>
      <c r="G239" s="83" t="str">
        <f>IF(ISBLANK(Layout!F221), "", Layout!F221*$K$12/Stocks!$E$4)</f>
        <v/>
      </c>
      <c r="H239" s="83" t="str">
        <f>IF(ISBLANK(Layout!G221), "", Layout!G221*$K$12/Stocks!$E$5)</f>
        <v/>
      </c>
      <c r="I239" s="83" t="str">
        <f>IF(ISBLANK(Layout!H221), "", Layout!H221*$K$12/Stocks!$E$6)</f>
        <v/>
      </c>
      <c r="J239" s="83" t="str">
        <f>IF(ISBLANK(Layout!I221),"",Layout!I221*$K$12/Stocks!$E$7)</f>
        <v/>
      </c>
      <c r="K239" s="83" t="str">
        <f>IF(ISBLANK(Layout!J221), "", Layout!J221*$K$12/Stocks!$E$8)</f>
        <v/>
      </c>
      <c r="L239" s="83" t="str">
        <f>IF(ISBLANK(Layout!K221), "", Layout!K221*$K$12/Stocks!$E$9)</f>
        <v/>
      </c>
      <c r="M239" s="83" t="str">
        <f>IF(ISBLANK(Layout!L221), "", Layout!L221*$K$12/Stocks!$E$10)</f>
        <v/>
      </c>
      <c r="N239" s="83" t="str">
        <f>IF(ISBLANK(Layout!M221), "", Layout!M221*$K$12/Stocks!$E$11)</f>
        <v/>
      </c>
      <c r="O239" s="94" t="str">
        <f>IF(ISBLANK(Layout!N221), "", Layout!N221*$K$12/Stocks!$E$12)</f>
        <v/>
      </c>
      <c r="P239" s="62">
        <f t="shared" si="40"/>
        <v>0</v>
      </c>
    </row>
    <row r="240" spans="1:16" x14ac:dyDescent="0.2">
      <c r="A240" s="103">
        <f t="shared" si="41"/>
        <v>220</v>
      </c>
      <c r="B240" s="104" t="str">
        <f>IF(ISBLANK(Layout!B222), "", Layout!B222)</f>
        <v/>
      </c>
      <c r="C240" s="105" t="str">
        <f>IF(ISBLANK(Layout!C222), "", Layout!C222)</f>
        <v/>
      </c>
      <c r="D240" s="93" t="str">
        <f>IF(Layout!D222 &gt;0, $K$12 - E240 - P240, "")</f>
        <v/>
      </c>
      <c r="E240" s="59">
        <f>IFERROR(Layout!D222*SUM($D$12:$D$17), "")</f>
        <v>0</v>
      </c>
      <c r="F240" s="83" t="str">
        <f>IF(ISBLANK(Layout!E222), "", Layout!E222*$K$12/Stocks!$E$3)</f>
        <v/>
      </c>
      <c r="G240" s="83" t="str">
        <f>IF(ISBLANK(Layout!F222), "", Layout!F222*$K$12/Stocks!$E$4)</f>
        <v/>
      </c>
      <c r="H240" s="83" t="str">
        <f>IF(ISBLANK(Layout!G222), "", Layout!G222*$K$12/Stocks!$E$5)</f>
        <v/>
      </c>
      <c r="I240" s="83" t="str">
        <f>IF(ISBLANK(Layout!H222), "", Layout!H222*$K$12/Stocks!$E$6)</f>
        <v/>
      </c>
      <c r="J240" s="83" t="str">
        <f>IF(ISBLANK(Layout!I222),"",Layout!I222*$K$12/Stocks!$E$7)</f>
        <v/>
      </c>
      <c r="K240" s="83" t="str">
        <f>IF(ISBLANK(Layout!J222), "", Layout!J222*$K$12/Stocks!$E$8)</f>
        <v/>
      </c>
      <c r="L240" s="83" t="str">
        <f>IF(ISBLANK(Layout!K222), "", Layout!K222*$K$12/Stocks!$E$9)</f>
        <v/>
      </c>
      <c r="M240" s="83" t="str">
        <f>IF(ISBLANK(Layout!L222), "", Layout!L222*$K$12/Stocks!$E$10)</f>
        <v/>
      </c>
      <c r="N240" s="83" t="str">
        <f>IF(ISBLANK(Layout!M222), "", Layout!M222*$K$12/Stocks!$E$11)</f>
        <v/>
      </c>
      <c r="O240" s="94" t="str">
        <f>IF(ISBLANK(Layout!N222), "", Layout!N222*$K$12/Stocks!$E$12)</f>
        <v/>
      </c>
      <c r="P240" s="62">
        <f t="shared" si="40"/>
        <v>0</v>
      </c>
    </row>
    <row r="241" spans="1:16" x14ac:dyDescent="0.2">
      <c r="A241" s="103">
        <f t="shared" si="41"/>
        <v>221</v>
      </c>
      <c r="B241" s="104" t="str">
        <f>IF(ISBLANK(Layout!B223), "", Layout!B223)</f>
        <v/>
      </c>
      <c r="C241" s="105" t="str">
        <f>IF(ISBLANK(Layout!C223), "", Layout!C223)</f>
        <v/>
      </c>
      <c r="D241" s="93" t="str">
        <f>IF(Layout!D223 &gt;0, $K$12 - E241 - P241, "")</f>
        <v/>
      </c>
      <c r="E241" s="59">
        <f>IFERROR(Layout!D223*SUM($D$12:$D$17), "")</f>
        <v>0</v>
      </c>
      <c r="F241" s="83" t="str">
        <f>IF(ISBLANK(Layout!E223), "", Layout!E223*$K$12/Stocks!$E$3)</f>
        <v/>
      </c>
      <c r="G241" s="83" t="str">
        <f>IF(ISBLANK(Layout!F223), "", Layout!F223*$K$12/Stocks!$E$4)</f>
        <v/>
      </c>
      <c r="H241" s="83" t="str">
        <f>IF(ISBLANK(Layout!G223), "", Layout!G223*$K$12/Stocks!$E$5)</f>
        <v/>
      </c>
      <c r="I241" s="83" t="str">
        <f>IF(ISBLANK(Layout!H223), "", Layout!H223*$K$12/Stocks!$E$6)</f>
        <v/>
      </c>
      <c r="J241" s="83" t="str">
        <f>IF(ISBLANK(Layout!I223),"",Layout!I223*$K$12/Stocks!$E$7)</f>
        <v/>
      </c>
      <c r="K241" s="83" t="str">
        <f>IF(ISBLANK(Layout!J223), "", Layout!J223*$K$12/Stocks!$E$8)</f>
        <v/>
      </c>
      <c r="L241" s="83" t="str">
        <f>IF(ISBLANK(Layout!K223), "", Layout!K223*$K$12/Stocks!$E$9)</f>
        <v/>
      </c>
      <c r="M241" s="83" t="str">
        <f>IF(ISBLANK(Layout!L223), "", Layout!L223*$K$12/Stocks!$E$10)</f>
        <v/>
      </c>
      <c r="N241" s="83" t="str">
        <f>IF(ISBLANK(Layout!M223), "", Layout!M223*$K$12/Stocks!$E$11)</f>
        <v/>
      </c>
      <c r="O241" s="94" t="str">
        <f>IF(ISBLANK(Layout!N223), "", Layout!N223*$K$12/Stocks!$E$12)</f>
        <v/>
      </c>
      <c r="P241" s="62">
        <f t="shared" si="40"/>
        <v>0</v>
      </c>
    </row>
    <row r="242" spans="1:16" x14ac:dyDescent="0.2">
      <c r="A242" s="103">
        <f t="shared" si="41"/>
        <v>222</v>
      </c>
      <c r="B242" s="104" t="str">
        <f>IF(ISBLANK(Layout!B224), "", Layout!B224)</f>
        <v/>
      </c>
      <c r="C242" s="105" t="str">
        <f>IF(ISBLANK(Layout!C224), "", Layout!C224)</f>
        <v/>
      </c>
      <c r="D242" s="93" t="str">
        <f>IF(Layout!D224 &gt;0, $K$12 - E242 - P242, "")</f>
        <v/>
      </c>
      <c r="E242" s="59">
        <f>IFERROR(Layout!D224*SUM($D$12:$D$17), "")</f>
        <v>0</v>
      </c>
      <c r="F242" s="83" t="str">
        <f>IF(ISBLANK(Layout!E224), "", Layout!E224*$K$12/Stocks!$E$3)</f>
        <v/>
      </c>
      <c r="G242" s="83" t="str">
        <f>IF(ISBLANK(Layout!F224), "", Layout!F224*$K$12/Stocks!$E$4)</f>
        <v/>
      </c>
      <c r="H242" s="83" t="str">
        <f>IF(ISBLANK(Layout!G224), "", Layout!G224*$K$12/Stocks!$E$5)</f>
        <v/>
      </c>
      <c r="I242" s="83" t="str">
        <f>IF(ISBLANK(Layout!H224), "", Layout!H224*$K$12/Stocks!$E$6)</f>
        <v/>
      </c>
      <c r="J242" s="83" t="str">
        <f>IF(ISBLANK(Layout!I224),"",Layout!I224*$K$12/Stocks!$E$7)</f>
        <v/>
      </c>
      <c r="K242" s="83" t="str">
        <f>IF(ISBLANK(Layout!J224), "", Layout!J224*$K$12/Stocks!$E$8)</f>
        <v/>
      </c>
      <c r="L242" s="83" t="str">
        <f>IF(ISBLANK(Layout!K224), "", Layout!K224*$K$12/Stocks!$E$9)</f>
        <v/>
      </c>
      <c r="M242" s="83" t="str">
        <f>IF(ISBLANK(Layout!L224), "", Layout!L224*$K$12/Stocks!$E$10)</f>
        <v/>
      </c>
      <c r="N242" s="83" t="str">
        <f>IF(ISBLANK(Layout!M224), "", Layout!M224*$K$12/Stocks!$E$11)</f>
        <v/>
      </c>
      <c r="O242" s="94" t="str">
        <f>IF(ISBLANK(Layout!N224), "", Layout!N224*$K$12/Stocks!$E$12)</f>
        <v/>
      </c>
      <c r="P242" s="62">
        <f>SUM(F242:O242)</f>
        <v>0</v>
      </c>
    </row>
    <row r="243" spans="1:16" x14ac:dyDescent="0.2">
      <c r="A243" s="103">
        <f t="shared" si="41"/>
        <v>223</v>
      </c>
      <c r="B243" s="104" t="str">
        <f>IF(ISBLANK(Layout!B225), "", Layout!B225)</f>
        <v/>
      </c>
      <c r="C243" s="105" t="str">
        <f>IF(ISBLANK(Layout!C225), "", Layout!C225)</f>
        <v/>
      </c>
      <c r="D243" s="93" t="str">
        <f>IF(Layout!D225 &gt;0, $K$12 - E243 - P243, "")</f>
        <v/>
      </c>
      <c r="E243" s="59">
        <f>IFERROR(Layout!D225*SUM($D$12:$D$17), "")</f>
        <v>0</v>
      </c>
      <c r="F243" s="83" t="str">
        <f>IF(ISBLANK(Layout!E225), "", Layout!E225*$K$12/Stocks!$E$3)</f>
        <v/>
      </c>
      <c r="G243" s="83" t="str">
        <f>IF(ISBLANK(Layout!F225), "", Layout!F225*$K$12/Stocks!$E$4)</f>
        <v/>
      </c>
      <c r="H243" s="83" t="str">
        <f>IF(ISBLANK(Layout!G225), "", Layout!G225*$K$12/Stocks!$E$5)</f>
        <v/>
      </c>
      <c r="I243" s="83" t="str">
        <f>IF(ISBLANK(Layout!H225), "", Layout!H225*$K$12/Stocks!$E$6)</f>
        <v/>
      </c>
      <c r="J243" s="83" t="str">
        <f>IF(ISBLANK(Layout!I225),"",Layout!I225*$K$12/Stocks!$E$7)</f>
        <v/>
      </c>
      <c r="K243" s="83" t="str">
        <f>IF(ISBLANK(Layout!J225), "", Layout!J225*$K$12/Stocks!$E$8)</f>
        <v/>
      </c>
      <c r="L243" s="83" t="str">
        <f>IF(ISBLANK(Layout!K225), "", Layout!K225*$K$12/Stocks!$E$9)</f>
        <v/>
      </c>
      <c r="M243" s="83" t="str">
        <f>IF(ISBLANK(Layout!L225), "", Layout!L225*$K$12/Stocks!$E$10)</f>
        <v/>
      </c>
      <c r="N243" s="83" t="str">
        <f>IF(ISBLANK(Layout!M225), "", Layout!M225*$K$12/Stocks!$E$11)</f>
        <v/>
      </c>
      <c r="O243" s="94" t="str">
        <f>IF(ISBLANK(Layout!N225), "", Layout!N225*$K$12/Stocks!$E$12)</f>
        <v/>
      </c>
      <c r="P243" s="62">
        <f t="shared" ref="P243:P245" si="42">SUM(F243:O243)</f>
        <v>0</v>
      </c>
    </row>
    <row r="244" spans="1:16" x14ac:dyDescent="0.2">
      <c r="A244" s="103">
        <f t="shared" si="41"/>
        <v>224</v>
      </c>
      <c r="B244" s="104" t="str">
        <f>IF(ISBLANK(Layout!B226), "", Layout!B226)</f>
        <v/>
      </c>
      <c r="C244" s="105" t="str">
        <f>IF(ISBLANK(Layout!C226), "", Layout!C226)</f>
        <v/>
      </c>
      <c r="D244" s="93" t="str">
        <f>IF(Layout!D226 &gt;0, $K$12 - E244 - P244, "")</f>
        <v/>
      </c>
      <c r="E244" s="59">
        <f>IFERROR(Layout!D226*SUM($D$12:$D$17), "")</f>
        <v>0</v>
      </c>
      <c r="F244" s="83" t="str">
        <f>IF(ISBLANK(Layout!E226), "", Layout!E226*$K$12/Stocks!$E$3)</f>
        <v/>
      </c>
      <c r="G244" s="83" t="str">
        <f>IF(ISBLANK(Layout!F226), "", Layout!F226*$K$12/Stocks!$E$4)</f>
        <v/>
      </c>
      <c r="H244" s="83" t="str">
        <f>IF(ISBLANK(Layout!G226), "", Layout!G226*$K$12/Stocks!$E$5)</f>
        <v/>
      </c>
      <c r="I244" s="83" t="str">
        <f>IF(ISBLANK(Layout!H226), "", Layout!H226*$K$12/Stocks!$E$6)</f>
        <v/>
      </c>
      <c r="J244" s="83" t="str">
        <f>IF(ISBLANK(Layout!I226),"",Layout!I226*$K$12/Stocks!$E$7)</f>
        <v/>
      </c>
      <c r="K244" s="83" t="str">
        <f>IF(ISBLANK(Layout!J226), "", Layout!J226*$K$12/Stocks!$E$8)</f>
        <v/>
      </c>
      <c r="L244" s="83" t="str">
        <f>IF(ISBLANK(Layout!K226), "", Layout!K226*$K$12/Stocks!$E$9)</f>
        <v/>
      </c>
      <c r="M244" s="83" t="str">
        <f>IF(ISBLANK(Layout!L226), "", Layout!L226*$K$12/Stocks!$E$10)</f>
        <v/>
      </c>
      <c r="N244" s="83" t="str">
        <f>IF(ISBLANK(Layout!M226), "", Layout!M226*$K$12/Stocks!$E$11)</f>
        <v/>
      </c>
      <c r="O244" s="94" t="str">
        <f>IF(ISBLANK(Layout!N226), "", Layout!N226*$K$12/Stocks!$E$12)</f>
        <v/>
      </c>
      <c r="P244" s="62">
        <f t="shared" si="42"/>
        <v>0</v>
      </c>
    </row>
    <row r="245" spans="1:16" x14ac:dyDescent="0.2">
      <c r="A245" s="103">
        <f t="shared" si="41"/>
        <v>225</v>
      </c>
      <c r="B245" s="104" t="str">
        <f>IF(ISBLANK(Layout!B227), "", Layout!B227)</f>
        <v/>
      </c>
      <c r="C245" s="105" t="str">
        <f>IF(ISBLANK(Layout!C227), "", Layout!C227)</f>
        <v/>
      </c>
      <c r="D245" s="93" t="str">
        <f>IF(Layout!D227 &gt;0, $K$12 - E245 - P245, "")</f>
        <v/>
      </c>
      <c r="E245" s="59">
        <f>IFERROR(Layout!D227*SUM($D$12:$D$17), "")</f>
        <v>0</v>
      </c>
      <c r="F245" s="83" t="str">
        <f>IF(ISBLANK(Layout!E227), "", Layout!E227*$K$12/Stocks!$E$3)</f>
        <v/>
      </c>
      <c r="G245" s="83" t="str">
        <f>IF(ISBLANK(Layout!F227), "", Layout!F227*$K$12/Stocks!$E$4)</f>
        <v/>
      </c>
      <c r="H245" s="83" t="str">
        <f>IF(ISBLANK(Layout!G227), "", Layout!G227*$K$12/Stocks!$E$5)</f>
        <v/>
      </c>
      <c r="I245" s="83" t="str">
        <f>IF(ISBLANK(Layout!H227), "", Layout!H227*$K$12/Stocks!$E$6)</f>
        <v/>
      </c>
      <c r="J245" s="83" t="str">
        <f>IF(ISBLANK(Layout!I227),"",Layout!I227*$K$12/Stocks!$E$7)</f>
        <v/>
      </c>
      <c r="K245" s="83" t="str">
        <f>IF(ISBLANK(Layout!J227), "", Layout!J227*$K$12/Stocks!$E$8)</f>
        <v/>
      </c>
      <c r="L245" s="83" t="str">
        <f>IF(ISBLANK(Layout!K227), "", Layout!K227*$K$12/Stocks!$E$9)</f>
        <v/>
      </c>
      <c r="M245" s="83" t="str">
        <f>IF(ISBLANK(Layout!L227), "", Layout!L227*$K$12/Stocks!$E$10)</f>
        <v/>
      </c>
      <c r="N245" s="83" t="str">
        <f>IF(ISBLANK(Layout!M227), "", Layout!M227*$K$12/Stocks!$E$11)</f>
        <v/>
      </c>
      <c r="O245" s="94" t="str">
        <f>IF(ISBLANK(Layout!N227), "", Layout!N227*$K$12/Stocks!$E$12)</f>
        <v/>
      </c>
      <c r="P245" s="62">
        <f t="shared" si="42"/>
        <v>0</v>
      </c>
    </row>
    <row r="246" spans="1:16" x14ac:dyDescent="0.2">
      <c r="A246" s="103">
        <f t="shared" si="41"/>
        <v>226</v>
      </c>
      <c r="B246" s="104" t="str">
        <f>IF(ISBLANK(Layout!B228), "", Layout!B228)</f>
        <v/>
      </c>
      <c r="C246" s="105" t="str">
        <f>IF(ISBLANK(Layout!C228), "", Layout!C228)</f>
        <v/>
      </c>
      <c r="D246" s="93" t="str">
        <f>IF(Layout!D228 &gt;0, $K$12 - E246 - P246, "")</f>
        <v/>
      </c>
      <c r="E246" s="59">
        <f>IFERROR(Layout!D228*SUM($D$12:$D$17), "")</f>
        <v>0</v>
      </c>
      <c r="F246" s="83" t="str">
        <f>IF(ISBLANK(Layout!E228), "", Layout!E228*$K$12/Stocks!$E$3)</f>
        <v/>
      </c>
      <c r="G246" s="83" t="str">
        <f>IF(ISBLANK(Layout!F228), "", Layout!F228*$K$12/Stocks!$E$4)</f>
        <v/>
      </c>
      <c r="H246" s="83" t="str">
        <f>IF(ISBLANK(Layout!G228), "", Layout!G228*$K$12/Stocks!$E$5)</f>
        <v/>
      </c>
      <c r="I246" s="83" t="str">
        <f>IF(ISBLANK(Layout!H228), "", Layout!H228*$K$12/Stocks!$E$6)</f>
        <v/>
      </c>
      <c r="J246" s="83" t="str">
        <f>IF(ISBLANK(Layout!I228),"",Layout!I228*$K$12/Stocks!$E$7)</f>
        <v/>
      </c>
      <c r="K246" s="83" t="str">
        <f>IF(ISBLANK(Layout!J228), "", Layout!J228*$K$12/Stocks!$E$8)</f>
        <v/>
      </c>
      <c r="L246" s="83" t="str">
        <f>IF(ISBLANK(Layout!K228), "", Layout!K228*$K$12/Stocks!$E$9)</f>
        <v/>
      </c>
      <c r="M246" s="83" t="str">
        <f>IF(ISBLANK(Layout!L228), "", Layout!L228*$K$12/Stocks!$E$10)</f>
        <v/>
      </c>
      <c r="N246" s="83" t="str">
        <f>IF(ISBLANK(Layout!M228), "", Layout!M228*$K$12/Stocks!$E$11)</f>
        <v/>
      </c>
      <c r="O246" s="94" t="str">
        <f>IF(ISBLANK(Layout!N228), "", Layout!N228*$K$12/Stocks!$E$12)</f>
        <v/>
      </c>
      <c r="P246" s="62">
        <f>SUM(F246:O246)</f>
        <v>0</v>
      </c>
    </row>
    <row r="247" spans="1:16" x14ac:dyDescent="0.2">
      <c r="A247" s="103">
        <f t="shared" si="41"/>
        <v>227</v>
      </c>
      <c r="B247" s="104" t="str">
        <f>IF(ISBLANK(Layout!B229), "", Layout!B229)</f>
        <v/>
      </c>
      <c r="C247" s="105" t="str">
        <f>IF(ISBLANK(Layout!C229), "", Layout!C229)</f>
        <v/>
      </c>
      <c r="D247" s="93" t="str">
        <f>IF(Layout!D229 &gt;0, $K$12 - E247 - P247, "")</f>
        <v/>
      </c>
      <c r="E247" s="59">
        <f>IFERROR(Layout!D229*SUM($D$12:$D$17), "")</f>
        <v>0</v>
      </c>
      <c r="F247" s="83" t="str">
        <f>IF(ISBLANK(Layout!E229), "", Layout!E229*$K$12/Stocks!$E$3)</f>
        <v/>
      </c>
      <c r="G247" s="83" t="str">
        <f>IF(ISBLANK(Layout!F229), "", Layout!F229*$K$12/Stocks!$E$4)</f>
        <v/>
      </c>
      <c r="H247" s="83" t="str">
        <f>IF(ISBLANK(Layout!G229), "", Layout!G229*$K$12/Stocks!$E$5)</f>
        <v/>
      </c>
      <c r="I247" s="83" t="str">
        <f>IF(ISBLANK(Layout!H229), "", Layout!H229*$K$12/Stocks!$E$6)</f>
        <v/>
      </c>
      <c r="J247" s="83" t="str">
        <f>IF(ISBLANK(Layout!I229),"",Layout!I229*$K$12/Stocks!$E$7)</f>
        <v/>
      </c>
      <c r="K247" s="83" t="str">
        <f>IF(ISBLANK(Layout!J229), "", Layout!J229*$K$12/Stocks!$E$8)</f>
        <v/>
      </c>
      <c r="L247" s="83" t="str">
        <f>IF(ISBLANK(Layout!K229), "", Layout!K229*$K$12/Stocks!$E$9)</f>
        <v/>
      </c>
      <c r="M247" s="83" t="str">
        <f>IF(ISBLANK(Layout!L229), "", Layout!L229*$K$12/Stocks!$E$10)</f>
        <v/>
      </c>
      <c r="N247" s="83" t="str">
        <f>IF(ISBLANK(Layout!M229), "", Layout!M229*$K$12/Stocks!$E$11)</f>
        <v/>
      </c>
      <c r="O247" s="94" t="str">
        <f>IF(ISBLANK(Layout!N229), "", Layout!N229*$K$12/Stocks!$E$12)</f>
        <v/>
      </c>
      <c r="P247" s="62">
        <f t="shared" ref="P247:P253" si="43">SUM(F247:O247)</f>
        <v>0</v>
      </c>
    </row>
    <row r="248" spans="1:16" x14ac:dyDescent="0.2">
      <c r="A248" s="106">
        <f>A247+1</f>
        <v>228</v>
      </c>
      <c r="B248" s="107" t="str">
        <f>IF(ISBLANK(Layout!B230), "", Layout!B230)</f>
        <v/>
      </c>
      <c r="C248" s="108" t="str">
        <f>IF(ISBLANK(Layout!C230), "", Layout!C230)</f>
        <v/>
      </c>
      <c r="D248" s="95" t="str">
        <f>IF(Layout!D230 &gt;0, $K$12 - E248 - P248, "")</f>
        <v/>
      </c>
      <c r="E248" s="60">
        <f>IFERROR(Layout!D230*SUM($D$12:$D$17), "")</f>
        <v>0</v>
      </c>
      <c r="F248" s="88" t="str">
        <f>IF(ISBLANK(Layout!E230), "", Layout!E230*$K$12/Stocks!$E$3)</f>
        <v/>
      </c>
      <c r="G248" s="88" t="str">
        <f>IF(ISBLANK(Layout!F230), "", Layout!F230*$K$12/Stocks!$E$4)</f>
        <v/>
      </c>
      <c r="H248" s="88" t="str">
        <f>IF(ISBLANK(Layout!G230), "", Layout!G230*$K$12/Stocks!$E$5)</f>
        <v/>
      </c>
      <c r="I248" s="88" t="str">
        <f>IF(ISBLANK(Layout!H230), "", Layout!H230*$K$12/Stocks!$E$6)</f>
        <v/>
      </c>
      <c r="J248" s="88" t="str">
        <f>IF(ISBLANK(Layout!I230),"",Layout!I230*$K$12/Stocks!$E$7)</f>
        <v/>
      </c>
      <c r="K248" s="88" t="str">
        <f>IF(ISBLANK(Layout!J230), "", Layout!J230*$K$12/Stocks!$E$8)</f>
        <v/>
      </c>
      <c r="L248" s="88" t="str">
        <f>IF(ISBLANK(Layout!K230), "", Layout!K230*$K$12/Stocks!$E$9)</f>
        <v/>
      </c>
      <c r="M248" s="88" t="str">
        <f>IF(ISBLANK(Layout!L230), "", Layout!L230*$K$12/Stocks!$E$10)</f>
        <v/>
      </c>
      <c r="N248" s="88" t="str">
        <f>IF(ISBLANK(Layout!M230), "", Layout!M230*$K$12/Stocks!$E$11)</f>
        <v/>
      </c>
      <c r="O248" s="96" t="str">
        <f>IF(ISBLANK(Layout!N230), "", Layout!N230*$K$12/Stocks!$E$12)</f>
        <v/>
      </c>
      <c r="P248" s="63">
        <f t="shared" si="43"/>
        <v>0</v>
      </c>
    </row>
    <row r="249" spans="1:16" x14ac:dyDescent="0.2">
      <c r="A249" s="100">
        <f>A248+1</f>
        <v>229</v>
      </c>
      <c r="B249" s="101" t="str">
        <f>IF(ISBLANK(Layout!B231), "", Layout!B231)</f>
        <v/>
      </c>
      <c r="C249" s="102" t="str">
        <f>IF(ISBLANK(Layout!C231), "", Layout!C231)</f>
        <v/>
      </c>
      <c r="D249" s="91" t="str">
        <f>IF(Layout!D231 &gt;0, $K$12 - E249 - P249, "")</f>
        <v/>
      </c>
      <c r="E249" s="58">
        <f>IFERROR(Layout!D231*SUM($D$12:$D$17), "")</f>
        <v>0</v>
      </c>
      <c r="F249" s="87" t="str">
        <f>IF(ISBLANK(Layout!E231), "", Layout!E231*$K$12/Stocks!$E$3)</f>
        <v/>
      </c>
      <c r="G249" s="87" t="str">
        <f>IF(ISBLANK(Layout!F231), "", Layout!F231*$K$12/Stocks!$E$4)</f>
        <v/>
      </c>
      <c r="H249" s="87" t="str">
        <f>IF(ISBLANK(Layout!G231), "", Layout!G231*$K$12/Stocks!$E$5)</f>
        <v/>
      </c>
      <c r="I249" s="87" t="str">
        <f>IF(ISBLANK(Layout!H231), "", Layout!H231*$K$12/Stocks!$E$6)</f>
        <v/>
      </c>
      <c r="J249" s="87" t="str">
        <f>IF(ISBLANK(Layout!I231),"",Layout!I231*$K$12/Stocks!$E$7)</f>
        <v/>
      </c>
      <c r="K249" s="87" t="str">
        <f>IF(ISBLANK(Layout!J231), "", Layout!J231*$K$12/Stocks!$E$8)</f>
        <v/>
      </c>
      <c r="L249" s="87" t="str">
        <f>IF(ISBLANK(Layout!K231), "", Layout!K231*$K$12/Stocks!$E$9)</f>
        <v/>
      </c>
      <c r="M249" s="87" t="str">
        <f>IF(ISBLANK(Layout!L231), "", Layout!L231*$K$12/Stocks!$E$10)</f>
        <v/>
      </c>
      <c r="N249" s="87" t="str">
        <f>IF(ISBLANK(Layout!M231), "", Layout!M231*$K$12/Stocks!$E$11)</f>
        <v/>
      </c>
      <c r="O249" s="92" t="str">
        <f>IF(ISBLANK(Layout!N231), "", Layout!N231*$K$12/Stocks!$E$12)</f>
        <v/>
      </c>
      <c r="P249" s="61">
        <f t="shared" si="43"/>
        <v>0</v>
      </c>
    </row>
    <row r="250" spans="1:16" x14ac:dyDescent="0.2">
      <c r="A250" s="103">
        <f>A249+1</f>
        <v>230</v>
      </c>
      <c r="B250" s="104" t="str">
        <f>IF(ISBLANK(Layout!B232), "", Layout!B232)</f>
        <v/>
      </c>
      <c r="C250" s="105" t="str">
        <f>IF(ISBLANK(Layout!C232), "", Layout!C232)</f>
        <v/>
      </c>
      <c r="D250" s="93" t="str">
        <f>IF(Layout!D232 &gt;0, $K$12 - E250 - P250, "")</f>
        <v/>
      </c>
      <c r="E250" s="59">
        <f>IFERROR(Layout!D232*SUM($D$12:$D$17), "")</f>
        <v>0</v>
      </c>
      <c r="F250" s="83" t="str">
        <f>IF(ISBLANK(Layout!E232), "", Layout!E232*$K$12/Stocks!$E$3)</f>
        <v/>
      </c>
      <c r="G250" s="83" t="str">
        <f>IF(ISBLANK(Layout!F232), "", Layout!F232*$K$12/Stocks!$E$4)</f>
        <v/>
      </c>
      <c r="H250" s="83" t="str">
        <f>IF(ISBLANK(Layout!G232), "", Layout!G232*$K$12/Stocks!$E$5)</f>
        <v/>
      </c>
      <c r="I250" s="83" t="str">
        <f>IF(ISBLANK(Layout!H232), "", Layout!H232*$K$12/Stocks!$E$6)</f>
        <v/>
      </c>
      <c r="J250" s="83" t="str">
        <f>IF(ISBLANK(Layout!I232),"",Layout!I232*$K$12/Stocks!$E$7)</f>
        <v/>
      </c>
      <c r="K250" s="83" t="str">
        <f>IF(ISBLANK(Layout!J232), "", Layout!J232*$K$12/Stocks!$E$8)</f>
        <v/>
      </c>
      <c r="L250" s="83" t="str">
        <f>IF(ISBLANK(Layout!K232), "", Layout!K232*$K$12/Stocks!$E$9)</f>
        <v/>
      </c>
      <c r="M250" s="83" t="str">
        <f>IF(ISBLANK(Layout!L232), "", Layout!L232*$K$12/Stocks!$E$10)</f>
        <v/>
      </c>
      <c r="N250" s="83" t="str">
        <f>IF(ISBLANK(Layout!M232), "", Layout!M232*$K$12/Stocks!$E$11)</f>
        <v/>
      </c>
      <c r="O250" s="94" t="str">
        <f>IF(ISBLANK(Layout!N232), "", Layout!N232*$K$12/Stocks!$E$12)</f>
        <v/>
      </c>
      <c r="P250" s="62">
        <f t="shared" si="43"/>
        <v>0</v>
      </c>
    </row>
    <row r="251" spans="1:16" x14ac:dyDescent="0.2">
      <c r="A251" s="103">
        <f t="shared" ref="A251:A259" si="44">A250+1</f>
        <v>231</v>
      </c>
      <c r="B251" s="104" t="str">
        <f>IF(ISBLANK(Layout!B233), "", Layout!B233)</f>
        <v/>
      </c>
      <c r="C251" s="105" t="str">
        <f>IF(ISBLANK(Layout!C233), "", Layout!C233)</f>
        <v/>
      </c>
      <c r="D251" s="93" t="str">
        <f>IF(Layout!D233 &gt;0, $K$12 - E251 - P251, "")</f>
        <v/>
      </c>
      <c r="E251" s="59">
        <f>IFERROR(Layout!D233*SUM($D$12:$D$17), "")</f>
        <v>0</v>
      </c>
      <c r="F251" s="83" t="str">
        <f>IF(ISBLANK(Layout!E233), "", Layout!E233*$K$12/Stocks!$E$3)</f>
        <v/>
      </c>
      <c r="G251" s="83" t="str">
        <f>IF(ISBLANK(Layout!F233), "", Layout!F233*$K$12/Stocks!$E$4)</f>
        <v/>
      </c>
      <c r="H251" s="83" t="str">
        <f>IF(ISBLANK(Layout!G233), "", Layout!G233*$K$12/Stocks!$E$5)</f>
        <v/>
      </c>
      <c r="I251" s="83" t="str">
        <f>IF(ISBLANK(Layout!H233), "", Layout!H233*$K$12/Stocks!$E$6)</f>
        <v/>
      </c>
      <c r="J251" s="83" t="str">
        <f>IF(ISBLANK(Layout!I233),"",Layout!I233*$K$12/Stocks!$E$7)</f>
        <v/>
      </c>
      <c r="K251" s="83" t="str">
        <f>IF(ISBLANK(Layout!J233), "", Layout!J233*$K$12/Stocks!$E$8)</f>
        <v/>
      </c>
      <c r="L251" s="83" t="str">
        <f>IF(ISBLANK(Layout!K233), "", Layout!K233*$K$12/Stocks!$E$9)</f>
        <v/>
      </c>
      <c r="M251" s="83" t="str">
        <f>IF(ISBLANK(Layout!L233), "", Layout!L233*$K$12/Stocks!$E$10)</f>
        <v/>
      </c>
      <c r="N251" s="83" t="str">
        <f>IF(ISBLANK(Layout!M233), "", Layout!M233*$K$12/Stocks!$E$11)</f>
        <v/>
      </c>
      <c r="O251" s="94" t="str">
        <f>IF(ISBLANK(Layout!N233), "", Layout!N233*$K$12/Stocks!$E$12)</f>
        <v/>
      </c>
      <c r="P251" s="62">
        <f t="shared" si="43"/>
        <v>0</v>
      </c>
    </row>
    <row r="252" spans="1:16" x14ac:dyDescent="0.2">
      <c r="A252" s="103">
        <f t="shared" si="44"/>
        <v>232</v>
      </c>
      <c r="B252" s="104" t="str">
        <f>IF(ISBLANK(Layout!B234), "", Layout!B234)</f>
        <v/>
      </c>
      <c r="C252" s="105" t="str">
        <f>IF(ISBLANK(Layout!C234), "", Layout!C234)</f>
        <v/>
      </c>
      <c r="D252" s="93" t="str">
        <f>IF(Layout!D234 &gt;0, $K$12 - E252 - P252, "")</f>
        <v/>
      </c>
      <c r="E252" s="59">
        <f>IFERROR(Layout!D234*SUM($D$12:$D$17), "")</f>
        <v>0</v>
      </c>
      <c r="F252" s="83" t="str">
        <f>IF(ISBLANK(Layout!E234), "", Layout!E234*$K$12/Stocks!$E$3)</f>
        <v/>
      </c>
      <c r="G252" s="83" t="str">
        <f>IF(ISBLANK(Layout!F234), "", Layout!F234*$K$12/Stocks!$E$4)</f>
        <v/>
      </c>
      <c r="H252" s="83" t="str">
        <f>IF(ISBLANK(Layout!G234), "", Layout!G234*$K$12/Stocks!$E$5)</f>
        <v/>
      </c>
      <c r="I252" s="83" t="str">
        <f>IF(ISBLANK(Layout!H234), "", Layout!H234*$K$12/Stocks!$E$6)</f>
        <v/>
      </c>
      <c r="J252" s="83" t="str">
        <f>IF(ISBLANK(Layout!I234),"",Layout!I234*$K$12/Stocks!$E$7)</f>
        <v/>
      </c>
      <c r="K252" s="83" t="str">
        <f>IF(ISBLANK(Layout!J234), "", Layout!J234*$K$12/Stocks!$E$8)</f>
        <v/>
      </c>
      <c r="L252" s="83" t="str">
        <f>IF(ISBLANK(Layout!K234), "", Layout!K234*$K$12/Stocks!$E$9)</f>
        <v/>
      </c>
      <c r="M252" s="83" t="str">
        <f>IF(ISBLANK(Layout!L234), "", Layout!L234*$K$12/Stocks!$E$10)</f>
        <v/>
      </c>
      <c r="N252" s="83" t="str">
        <f>IF(ISBLANK(Layout!M234), "", Layout!M234*$K$12/Stocks!$E$11)</f>
        <v/>
      </c>
      <c r="O252" s="94" t="str">
        <f>IF(ISBLANK(Layout!N234), "", Layout!N234*$K$12/Stocks!$E$12)</f>
        <v/>
      </c>
      <c r="P252" s="62">
        <f t="shared" si="43"/>
        <v>0</v>
      </c>
    </row>
    <row r="253" spans="1:16" x14ac:dyDescent="0.2">
      <c r="A253" s="103">
        <f t="shared" si="44"/>
        <v>233</v>
      </c>
      <c r="B253" s="104" t="str">
        <f>IF(ISBLANK(Layout!B235), "", Layout!B235)</f>
        <v/>
      </c>
      <c r="C253" s="105" t="str">
        <f>IF(ISBLANK(Layout!C235), "", Layout!C235)</f>
        <v/>
      </c>
      <c r="D253" s="93" t="str">
        <f>IF(Layout!D235 &gt;0, $K$12 - E253 - P253, "")</f>
        <v/>
      </c>
      <c r="E253" s="59">
        <f>IFERROR(Layout!D235*SUM($D$12:$D$17), "")</f>
        <v>0</v>
      </c>
      <c r="F253" s="83" t="str">
        <f>IF(ISBLANK(Layout!E235), "", Layout!E235*$K$12/Stocks!$E$3)</f>
        <v/>
      </c>
      <c r="G253" s="83" t="str">
        <f>IF(ISBLANK(Layout!F235), "", Layout!F235*$K$12/Stocks!$E$4)</f>
        <v/>
      </c>
      <c r="H253" s="83" t="str">
        <f>IF(ISBLANK(Layout!G235), "", Layout!G235*$K$12/Stocks!$E$5)</f>
        <v/>
      </c>
      <c r="I253" s="83" t="str">
        <f>IF(ISBLANK(Layout!H235), "", Layout!H235*$K$12/Stocks!$E$6)</f>
        <v/>
      </c>
      <c r="J253" s="83" t="str">
        <f>IF(ISBLANK(Layout!I235),"",Layout!I235*$K$12/Stocks!$E$7)</f>
        <v/>
      </c>
      <c r="K253" s="83" t="str">
        <f>IF(ISBLANK(Layout!J235), "", Layout!J235*$K$12/Stocks!$E$8)</f>
        <v/>
      </c>
      <c r="L253" s="83" t="str">
        <f>IF(ISBLANK(Layout!K235), "", Layout!K235*$K$12/Stocks!$E$9)</f>
        <v/>
      </c>
      <c r="M253" s="83" t="str">
        <f>IF(ISBLANK(Layout!L235), "", Layout!L235*$K$12/Stocks!$E$10)</f>
        <v/>
      </c>
      <c r="N253" s="83" t="str">
        <f>IF(ISBLANK(Layout!M235), "", Layout!M235*$K$12/Stocks!$E$11)</f>
        <v/>
      </c>
      <c r="O253" s="94" t="str">
        <f>IF(ISBLANK(Layout!N235), "", Layout!N235*$K$12/Stocks!$E$12)</f>
        <v/>
      </c>
      <c r="P253" s="62">
        <f t="shared" si="43"/>
        <v>0</v>
      </c>
    </row>
    <row r="254" spans="1:16" x14ac:dyDescent="0.2">
      <c r="A254" s="103">
        <f t="shared" si="44"/>
        <v>234</v>
      </c>
      <c r="B254" s="104" t="str">
        <f>IF(ISBLANK(Layout!B236), "", Layout!B236)</f>
        <v/>
      </c>
      <c r="C254" s="105" t="str">
        <f>IF(ISBLANK(Layout!C236), "", Layout!C236)</f>
        <v/>
      </c>
      <c r="D254" s="93" t="str">
        <f>IF(Layout!D236 &gt;0, $K$12 - E254 - P254, "")</f>
        <v/>
      </c>
      <c r="E254" s="59">
        <f>IFERROR(Layout!D236*SUM($D$12:$D$17), "")</f>
        <v>0</v>
      </c>
      <c r="F254" s="83" t="str">
        <f>IF(ISBLANK(Layout!E236), "", Layout!E236*$K$12/Stocks!$E$3)</f>
        <v/>
      </c>
      <c r="G254" s="83" t="str">
        <f>IF(ISBLANK(Layout!F236), "", Layout!F236*$K$12/Stocks!$E$4)</f>
        <v/>
      </c>
      <c r="H254" s="83" t="str">
        <f>IF(ISBLANK(Layout!G236), "", Layout!G236*$K$12/Stocks!$E$5)</f>
        <v/>
      </c>
      <c r="I254" s="83" t="str">
        <f>IF(ISBLANK(Layout!H236), "", Layout!H236*$K$12/Stocks!$E$6)</f>
        <v/>
      </c>
      <c r="J254" s="83" t="str">
        <f>IF(ISBLANK(Layout!I236),"",Layout!I236*$K$12/Stocks!$E$7)</f>
        <v/>
      </c>
      <c r="K254" s="83" t="str">
        <f>IF(ISBLANK(Layout!J236), "", Layout!J236*$K$12/Stocks!$E$8)</f>
        <v/>
      </c>
      <c r="L254" s="83" t="str">
        <f>IF(ISBLANK(Layout!K236), "", Layout!K236*$K$12/Stocks!$E$9)</f>
        <v/>
      </c>
      <c r="M254" s="83" t="str">
        <f>IF(ISBLANK(Layout!L236), "", Layout!L236*$K$12/Stocks!$E$10)</f>
        <v/>
      </c>
      <c r="N254" s="83" t="str">
        <f>IF(ISBLANK(Layout!M236), "", Layout!M236*$K$12/Stocks!$E$11)</f>
        <v/>
      </c>
      <c r="O254" s="94" t="str">
        <f>IF(ISBLANK(Layout!N236), "", Layout!N236*$K$12/Stocks!$E$12)</f>
        <v/>
      </c>
      <c r="P254" s="62">
        <f>SUM(F254:O254)</f>
        <v>0</v>
      </c>
    </row>
    <row r="255" spans="1:16" x14ac:dyDescent="0.2">
      <c r="A255" s="103">
        <f t="shared" si="44"/>
        <v>235</v>
      </c>
      <c r="B255" s="104" t="str">
        <f>IF(ISBLANK(Layout!B237), "", Layout!B237)</f>
        <v/>
      </c>
      <c r="C255" s="105" t="str">
        <f>IF(ISBLANK(Layout!C237), "", Layout!C237)</f>
        <v/>
      </c>
      <c r="D255" s="93" t="str">
        <f>IF(Layout!D237 &gt;0, $K$12 - E255 - P255, "")</f>
        <v/>
      </c>
      <c r="E255" s="59">
        <f>IFERROR(Layout!D237*SUM($D$12:$D$17), "")</f>
        <v>0</v>
      </c>
      <c r="F255" s="83" t="str">
        <f>IF(ISBLANK(Layout!E237), "", Layout!E237*$K$12/Stocks!$E$3)</f>
        <v/>
      </c>
      <c r="G255" s="83" t="str">
        <f>IF(ISBLANK(Layout!F237), "", Layout!F237*$K$12/Stocks!$E$4)</f>
        <v/>
      </c>
      <c r="H255" s="83" t="str">
        <f>IF(ISBLANK(Layout!G237), "", Layout!G237*$K$12/Stocks!$E$5)</f>
        <v/>
      </c>
      <c r="I255" s="83" t="str">
        <f>IF(ISBLANK(Layout!H237), "", Layout!H237*$K$12/Stocks!$E$6)</f>
        <v/>
      </c>
      <c r="J255" s="83" t="str">
        <f>IF(ISBLANK(Layout!I237),"",Layout!I237*$K$12/Stocks!$E$7)</f>
        <v/>
      </c>
      <c r="K255" s="83" t="str">
        <f>IF(ISBLANK(Layout!J237), "", Layout!J237*$K$12/Stocks!$E$8)</f>
        <v/>
      </c>
      <c r="L255" s="83" t="str">
        <f>IF(ISBLANK(Layout!K237), "", Layout!K237*$K$12/Stocks!$E$9)</f>
        <v/>
      </c>
      <c r="M255" s="83" t="str">
        <f>IF(ISBLANK(Layout!L237), "", Layout!L237*$K$12/Stocks!$E$10)</f>
        <v/>
      </c>
      <c r="N255" s="83" t="str">
        <f>IF(ISBLANK(Layout!M237), "", Layout!M237*$K$12/Stocks!$E$11)</f>
        <v/>
      </c>
      <c r="O255" s="94" t="str">
        <f>IF(ISBLANK(Layout!N237), "", Layout!N237*$K$12/Stocks!$E$12)</f>
        <v/>
      </c>
      <c r="P255" s="62">
        <f t="shared" ref="P255:P257" si="45">SUM(F255:O255)</f>
        <v>0</v>
      </c>
    </row>
    <row r="256" spans="1:16" x14ac:dyDescent="0.2">
      <c r="A256" s="103">
        <f t="shared" si="44"/>
        <v>236</v>
      </c>
      <c r="B256" s="104" t="str">
        <f>IF(ISBLANK(Layout!B238), "", Layout!B238)</f>
        <v/>
      </c>
      <c r="C256" s="105" t="str">
        <f>IF(ISBLANK(Layout!C238), "", Layout!C238)</f>
        <v/>
      </c>
      <c r="D256" s="93" t="str">
        <f>IF(Layout!D238 &gt;0, $K$12 - E256 - P256, "")</f>
        <v/>
      </c>
      <c r="E256" s="59">
        <f>IFERROR(Layout!D238*SUM($D$12:$D$17), "")</f>
        <v>0</v>
      </c>
      <c r="F256" s="83" t="str">
        <f>IF(ISBLANK(Layout!E238), "", Layout!E238*$K$12/Stocks!$E$3)</f>
        <v/>
      </c>
      <c r="G256" s="83" t="str">
        <f>IF(ISBLANK(Layout!F238), "", Layout!F238*$K$12/Stocks!$E$4)</f>
        <v/>
      </c>
      <c r="H256" s="83" t="str">
        <f>IF(ISBLANK(Layout!G238), "", Layout!G238*$K$12/Stocks!$E$5)</f>
        <v/>
      </c>
      <c r="I256" s="83" t="str">
        <f>IF(ISBLANK(Layout!H238), "", Layout!H238*$K$12/Stocks!$E$6)</f>
        <v/>
      </c>
      <c r="J256" s="83" t="str">
        <f>IF(ISBLANK(Layout!I238),"",Layout!I238*$K$12/Stocks!$E$7)</f>
        <v/>
      </c>
      <c r="K256" s="83" t="str">
        <f>IF(ISBLANK(Layout!J238), "", Layout!J238*$K$12/Stocks!$E$8)</f>
        <v/>
      </c>
      <c r="L256" s="83" t="str">
        <f>IF(ISBLANK(Layout!K238), "", Layout!K238*$K$12/Stocks!$E$9)</f>
        <v/>
      </c>
      <c r="M256" s="83" t="str">
        <f>IF(ISBLANK(Layout!L238), "", Layout!L238*$K$12/Stocks!$E$10)</f>
        <v/>
      </c>
      <c r="N256" s="83" t="str">
        <f>IF(ISBLANK(Layout!M238), "", Layout!M238*$K$12/Stocks!$E$11)</f>
        <v/>
      </c>
      <c r="O256" s="94" t="str">
        <f>IF(ISBLANK(Layout!N238), "", Layout!N238*$K$12/Stocks!$E$12)</f>
        <v/>
      </c>
      <c r="P256" s="62">
        <f t="shared" si="45"/>
        <v>0</v>
      </c>
    </row>
    <row r="257" spans="1:16" x14ac:dyDescent="0.2">
      <c r="A257" s="103">
        <f t="shared" si="44"/>
        <v>237</v>
      </c>
      <c r="B257" s="104" t="str">
        <f>IF(ISBLANK(Layout!B239), "", Layout!B239)</f>
        <v/>
      </c>
      <c r="C257" s="105" t="str">
        <f>IF(ISBLANK(Layout!C239), "", Layout!C239)</f>
        <v/>
      </c>
      <c r="D257" s="93" t="str">
        <f>IF(Layout!D239 &gt;0, $K$12 - E257 - P257, "")</f>
        <v/>
      </c>
      <c r="E257" s="59">
        <f>IFERROR(Layout!D239*SUM($D$12:$D$17), "")</f>
        <v>0</v>
      </c>
      <c r="F257" s="83" t="str">
        <f>IF(ISBLANK(Layout!E239), "", Layout!E239*$K$12/Stocks!$E$3)</f>
        <v/>
      </c>
      <c r="G257" s="83" t="str">
        <f>IF(ISBLANK(Layout!F239), "", Layout!F239*$K$12/Stocks!$E$4)</f>
        <v/>
      </c>
      <c r="H257" s="83" t="str">
        <f>IF(ISBLANK(Layout!G239), "", Layout!G239*$K$12/Stocks!$E$5)</f>
        <v/>
      </c>
      <c r="I257" s="83" t="str">
        <f>IF(ISBLANK(Layout!H239), "", Layout!H239*$K$12/Stocks!$E$6)</f>
        <v/>
      </c>
      <c r="J257" s="83" t="str">
        <f>IF(ISBLANK(Layout!I239),"",Layout!I239*$K$12/Stocks!$E$7)</f>
        <v/>
      </c>
      <c r="K257" s="83" t="str">
        <f>IF(ISBLANK(Layout!J239), "", Layout!J239*$K$12/Stocks!$E$8)</f>
        <v/>
      </c>
      <c r="L257" s="83" t="str">
        <f>IF(ISBLANK(Layout!K239), "", Layout!K239*$K$12/Stocks!$E$9)</f>
        <v/>
      </c>
      <c r="M257" s="83" t="str">
        <f>IF(ISBLANK(Layout!L239), "", Layout!L239*$K$12/Stocks!$E$10)</f>
        <v/>
      </c>
      <c r="N257" s="83" t="str">
        <f>IF(ISBLANK(Layout!M239), "", Layout!M239*$K$12/Stocks!$E$11)</f>
        <v/>
      </c>
      <c r="O257" s="94" t="str">
        <f>IF(ISBLANK(Layout!N239), "", Layout!N239*$K$12/Stocks!$E$12)</f>
        <v/>
      </c>
      <c r="P257" s="62">
        <f t="shared" si="45"/>
        <v>0</v>
      </c>
    </row>
    <row r="258" spans="1:16" x14ac:dyDescent="0.2">
      <c r="A258" s="103">
        <f t="shared" si="44"/>
        <v>238</v>
      </c>
      <c r="B258" s="104" t="str">
        <f>IF(ISBLANK(Layout!B240), "", Layout!B240)</f>
        <v/>
      </c>
      <c r="C258" s="105" t="str">
        <f>IF(ISBLANK(Layout!C240), "", Layout!C240)</f>
        <v/>
      </c>
      <c r="D258" s="93" t="str">
        <f>IF(Layout!D240 &gt;0, $K$12 - E258 - P258, "")</f>
        <v/>
      </c>
      <c r="E258" s="59">
        <f>IFERROR(Layout!D240*SUM($D$12:$D$17), "")</f>
        <v>0</v>
      </c>
      <c r="F258" s="83" t="str">
        <f>IF(ISBLANK(Layout!E240), "", Layout!E240*$K$12/Stocks!$E$3)</f>
        <v/>
      </c>
      <c r="G258" s="83" t="str">
        <f>IF(ISBLANK(Layout!F240), "", Layout!F240*$K$12/Stocks!$E$4)</f>
        <v/>
      </c>
      <c r="H258" s="83" t="str">
        <f>IF(ISBLANK(Layout!G240), "", Layout!G240*$K$12/Stocks!$E$5)</f>
        <v/>
      </c>
      <c r="I258" s="83" t="str">
        <f>IF(ISBLANK(Layout!H240), "", Layout!H240*$K$12/Stocks!$E$6)</f>
        <v/>
      </c>
      <c r="J258" s="83" t="str">
        <f>IF(ISBLANK(Layout!I240),"",Layout!I240*$K$12/Stocks!$E$7)</f>
        <v/>
      </c>
      <c r="K258" s="83" t="str">
        <f>IF(ISBLANK(Layout!J240), "", Layout!J240*$K$12/Stocks!$E$8)</f>
        <v/>
      </c>
      <c r="L258" s="83" t="str">
        <f>IF(ISBLANK(Layout!K240), "", Layout!K240*$K$12/Stocks!$E$9)</f>
        <v/>
      </c>
      <c r="M258" s="83" t="str">
        <f>IF(ISBLANK(Layout!L240), "", Layout!L240*$K$12/Stocks!$E$10)</f>
        <v/>
      </c>
      <c r="N258" s="83" t="str">
        <f>IF(ISBLANK(Layout!M240), "", Layout!M240*$K$12/Stocks!$E$11)</f>
        <v/>
      </c>
      <c r="O258" s="94" t="str">
        <f>IF(ISBLANK(Layout!N240), "", Layout!N240*$K$12/Stocks!$E$12)</f>
        <v/>
      </c>
      <c r="P258" s="62">
        <f>SUM(F258:O258)</f>
        <v>0</v>
      </c>
    </row>
    <row r="259" spans="1:16" x14ac:dyDescent="0.2">
      <c r="A259" s="103">
        <f t="shared" si="44"/>
        <v>239</v>
      </c>
      <c r="B259" s="104" t="str">
        <f>IF(ISBLANK(Layout!B241), "", Layout!B241)</f>
        <v/>
      </c>
      <c r="C259" s="105" t="str">
        <f>IF(ISBLANK(Layout!C241), "", Layout!C241)</f>
        <v/>
      </c>
      <c r="D259" s="93" t="str">
        <f>IF(Layout!D241 &gt;0, $K$12 - E259 - P259, "")</f>
        <v/>
      </c>
      <c r="E259" s="59">
        <f>IFERROR(Layout!D241*SUM($D$12:$D$17), "")</f>
        <v>0</v>
      </c>
      <c r="F259" s="83" t="str">
        <f>IF(ISBLANK(Layout!E241), "", Layout!E241*$K$12/Stocks!$E$3)</f>
        <v/>
      </c>
      <c r="G259" s="83" t="str">
        <f>IF(ISBLANK(Layout!F241), "", Layout!F241*$K$12/Stocks!$E$4)</f>
        <v/>
      </c>
      <c r="H259" s="83" t="str">
        <f>IF(ISBLANK(Layout!G241), "", Layout!G241*$K$12/Stocks!$E$5)</f>
        <v/>
      </c>
      <c r="I259" s="83" t="str">
        <f>IF(ISBLANK(Layout!H241), "", Layout!H241*$K$12/Stocks!$E$6)</f>
        <v/>
      </c>
      <c r="J259" s="83" t="str">
        <f>IF(ISBLANK(Layout!I241),"",Layout!I241*$K$12/Stocks!$E$7)</f>
        <v/>
      </c>
      <c r="K259" s="83" t="str">
        <f>IF(ISBLANK(Layout!J241), "", Layout!J241*$K$12/Stocks!$E$8)</f>
        <v/>
      </c>
      <c r="L259" s="83" t="str">
        <f>IF(ISBLANK(Layout!K241), "", Layout!K241*$K$12/Stocks!$E$9)</f>
        <v/>
      </c>
      <c r="M259" s="83" t="str">
        <f>IF(ISBLANK(Layout!L241), "", Layout!L241*$K$12/Stocks!$E$10)</f>
        <v/>
      </c>
      <c r="N259" s="83" t="str">
        <f>IF(ISBLANK(Layout!M241), "", Layout!M241*$K$12/Stocks!$E$11)</f>
        <v/>
      </c>
      <c r="O259" s="94" t="str">
        <f>IF(ISBLANK(Layout!N241), "", Layout!N241*$K$12/Stocks!$E$12)</f>
        <v/>
      </c>
      <c r="P259" s="62">
        <f t="shared" ref="P259:P265" si="46">SUM(F259:O259)</f>
        <v>0</v>
      </c>
    </row>
    <row r="260" spans="1:16" x14ac:dyDescent="0.2">
      <c r="A260" s="106">
        <f>A259+1</f>
        <v>240</v>
      </c>
      <c r="B260" s="107" t="str">
        <f>IF(ISBLANK(Layout!B242), "", Layout!B242)</f>
        <v/>
      </c>
      <c r="C260" s="108" t="str">
        <f>IF(ISBLANK(Layout!C242), "", Layout!C242)</f>
        <v/>
      </c>
      <c r="D260" s="95" t="str">
        <f>IF(Layout!D242 &gt;0, $K$12 - E260 - P260, "")</f>
        <v/>
      </c>
      <c r="E260" s="60">
        <f>IFERROR(Layout!D242*SUM($D$12:$D$17), "")</f>
        <v>0</v>
      </c>
      <c r="F260" s="88" t="str">
        <f>IF(ISBLANK(Layout!E242), "", Layout!E242*$K$12/Stocks!$E$3)</f>
        <v/>
      </c>
      <c r="G260" s="88" t="str">
        <f>IF(ISBLANK(Layout!F242), "", Layout!F242*$K$12/Stocks!$E$4)</f>
        <v/>
      </c>
      <c r="H260" s="88" t="str">
        <f>IF(ISBLANK(Layout!G242), "", Layout!G242*$K$12/Stocks!$E$5)</f>
        <v/>
      </c>
      <c r="I260" s="88" t="str">
        <f>IF(ISBLANK(Layout!H242), "", Layout!H242*$K$12/Stocks!$E$6)</f>
        <v/>
      </c>
      <c r="J260" s="88" t="str">
        <f>IF(ISBLANK(Layout!I242),"",Layout!I242*$K$12/Stocks!$E$7)</f>
        <v/>
      </c>
      <c r="K260" s="88" t="str">
        <f>IF(ISBLANK(Layout!J242), "", Layout!J242*$K$12/Stocks!$E$8)</f>
        <v/>
      </c>
      <c r="L260" s="88" t="str">
        <f>IF(ISBLANK(Layout!K242), "", Layout!K242*$K$12/Stocks!$E$9)</f>
        <v/>
      </c>
      <c r="M260" s="88" t="str">
        <f>IF(ISBLANK(Layout!L242), "", Layout!L242*$K$12/Stocks!$E$10)</f>
        <v/>
      </c>
      <c r="N260" s="88" t="str">
        <f>IF(ISBLANK(Layout!M242), "", Layout!M242*$K$12/Stocks!$E$11)</f>
        <v/>
      </c>
      <c r="O260" s="96" t="str">
        <f>IF(ISBLANK(Layout!N242), "", Layout!N242*$K$12/Stocks!$E$12)</f>
        <v/>
      </c>
      <c r="P260" s="63">
        <f t="shared" si="46"/>
        <v>0</v>
      </c>
    </row>
    <row r="261" spans="1:16" x14ac:dyDescent="0.2">
      <c r="A261" s="100">
        <f>A260+1</f>
        <v>241</v>
      </c>
      <c r="B261" s="101" t="str">
        <f>IF(ISBLANK(Layout!B243), "", Layout!B243)</f>
        <v/>
      </c>
      <c r="C261" s="102" t="str">
        <f>IF(ISBLANK(Layout!C243), "", Layout!C243)</f>
        <v/>
      </c>
      <c r="D261" s="91" t="str">
        <f>IF(Layout!D243 &gt;0, $K$12 - E261 - P261, "")</f>
        <v/>
      </c>
      <c r="E261" s="58">
        <f>IFERROR(Layout!D243*SUM($D$12:$D$17), "")</f>
        <v>0</v>
      </c>
      <c r="F261" s="87" t="str">
        <f>IF(ISBLANK(Layout!E243), "", Layout!E243*$K$12/Stocks!$E$3)</f>
        <v/>
      </c>
      <c r="G261" s="87" t="str">
        <f>IF(ISBLANK(Layout!F243), "", Layout!F243*$K$12/Stocks!$E$4)</f>
        <v/>
      </c>
      <c r="H261" s="87" t="str">
        <f>IF(ISBLANK(Layout!G243), "", Layout!G243*$K$12/Stocks!$E$5)</f>
        <v/>
      </c>
      <c r="I261" s="87" t="str">
        <f>IF(ISBLANK(Layout!H243), "", Layout!H243*$K$12/Stocks!$E$6)</f>
        <v/>
      </c>
      <c r="J261" s="87" t="str">
        <f>IF(ISBLANK(Layout!I243),"",Layout!I243*$K$12/Stocks!$E$7)</f>
        <v/>
      </c>
      <c r="K261" s="87" t="str">
        <f>IF(ISBLANK(Layout!J243), "", Layout!J243*$K$12/Stocks!$E$8)</f>
        <v/>
      </c>
      <c r="L261" s="87" t="str">
        <f>IF(ISBLANK(Layout!K243), "", Layout!K243*$K$12/Stocks!$E$9)</f>
        <v/>
      </c>
      <c r="M261" s="87" t="str">
        <f>IF(ISBLANK(Layout!L243), "", Layout!L243*$K$12/Stocks!$E$10)</f>
        <v/>
      </c>
      <c r="N261" s="87" t="str">
        <f>IF(ISBLANK(Layout!M243), "", Layout!M243*$K$12/Stocks!$E$11)</f>
        <v/>
      </c>
      <c r="O261" s="92" t="str">
        <f>IF(ISBLANK(Layout!N243), "", Layout!N243*$K$12/Stocks!$E$12)</f>
        <v/>
      </c>
      <c r="P261" s="61">
        <f t="shared" si="46"/>
        <v>0</v>
      </c>
    </row>
    <row r="262" spans="1:16" x14ac:dyDescent="0.2">
      <c r="A262" s="103">
        <f>A261+1</f>
        <v>242</v>
      </c>
      <c r="B262" s="104" t="str">
        <f>IF(ISBLANK(Layout!B244), "", Layout!B244)</f>
        <v/>
      </c>
      <c r="C262" s="105" t="str">
        <f>IF(ISBLANK(Layout!C244), "", Layout!C244)</f>
        <v/>
      </c>
      <c r="D262" s="93" t="str">
        <f>IF(Layout!D244 &gt;0, $K$12 - E262 - P262, "")</f>
        <v/>
      </c>
      <c r="E262" s="59">
        <f>IFERROR(Layout!D244*SUM($D$12:$D$17), "")</f>
        <v>0</v>
      </c>
      <c r="F262" s="83" t="str">
        <f>IF(ISBLANK(Layout!E244), "", Layout!E244*$K$12/Stocks!$E$3)</f>
        <v/>
      </c>
      <c r="G262" s="83" t="str">
        <f>IF(ISBLANK(Layout!F244), "", Layout!F244*$K$12/Stocks!$E$4)</f>
        <v/>
      </c>
      <c r="H262" s="83" t="str">
        <f>IF(ISBLANK(Layout!G244), "", Layout!G244*$K$12/Stocks!$E$5)</f>
        <v/>
      </c>
      <c r="I262" s="83" t="str">
        <f>IF(ISBLANK(Layout!H244), "", Layout!H244*$K$12/Stocks!$E$6)</f>
        <v/>
      </c>
      <c r="J262" s="83" t="str">
        <f>IF(ISBLANK(Layout!I244),"",Layout!I244*$K$12/Stocks!$E$7)</f>
        <v/>
      </c>
      <c r="K262" s="83" t="str">
        <f>IF(ISBLANK(Layout!J244), "", Layout!J244*$K$12/Stocks!$E$8)</f>
        <v/>
      </c>
      <c r="L262" s="83" t="str">
        <f>IF(ISBLANK(Layout!K244), "", Layout!K244*$K$12/Stocks!$E$9)</f>
        <v/>
      </c>
      <c r="M262" s="83" t="str">
        <f>IF(ISBLANK(Layout!L244), "", Layout!L244*$K$12/Stocks!$E$10)</f>
        <v/>
      </c>
      <c r="N262" s="83" t="str">
        <f>IF(ISBLANK(Layout!M244), "", Layout!M244*$K$12/Stocks!$E$11)</f>
        <v/>
      </c>
      <c r="O262" s="94" t="str">
        <f>IF(ISBLANK(Layout!N244), "", Layout!N244*$K$12/Stocks!$E$12)</f>
        <v/>
      </c>
      <c r="P262" s="62">
        <f t="shared" si="46"/>
        <v>0</v>
      </c>
    </row>
    <row r="263" spans="1:16" x14ac:dyDescent="0.2">
      <c r="A263" s="103">
        <f t="shared" ref="A263:A271" si="47">A262+1</f>
        <v>243</v>
      </c>
      <c r="B263" s="104" t="str">
        <f>IF(ISBLANK(Layout!B245), "", Layout!B245)</f>
        <v/>
      </c>
      <c r="C263" s="105" t="str">
        <f>IF(ISBLANK(Layout!C245), "", Layout!C245)</f>
        <v/>
      </c>
      <c r="D263" s="93" t="str">
        <f>IF(Layout!D245 &gt;0, $K$12 - E263 - P263, "")</f>
        <v/>
      </c>
      <c r="E263" s="59">
        <f>IFERROR(Layout!D245*SUM($D$12:$D$17), "")</f>
        <v>0</v>
      </c>
      <c r="F263" s="83" t="str">
        <f>IF(ISBLANK(Layout!E245), "", Layout!E245*$K$12/Stocks!$E$3)</f>
        <v/>
      </c>
      <c r="G263" s="83" t="str">
        <f>IF(ISBLANK(Layout!F245), "", Layout!F245*$K$12/Stocks!$E$4)</f>
        <v/>
      </c>
      <c r="H263" s="83" t="str">
        <f>IF(ISBLANK(Layout!G245), "", Layout!G245*$K$12/Stocks!$E$5)</f>
        <v/>
      </c>
      <c r="I263" s="83" t="str">
        <f>IF(ISBLANK(Layout!H245), "", Layout!H245*$K$12/Stocks!$E$6)</f>
        <v/>
      </c>
      <c r="J263" s="83" t="str">
        <f>IF(ISBLANK(Layout!I245),"",Layout!I245*$K$12/Stocks!$E$7)</f>
        <v/>
      </c>
      <c r="K263" s="83" t="str">
        <f>IF(ISBLANK(Layout!J245), "", Layout!J245*$K$12/Stocks!$E$8)</f>
        <v/>
      </c>
      <c r="L263" s="83" t="str">
        <f>IF(ISBLANK(Layout!K245), "", Layout!K245*$K$12/Stocks!$E$9)</f>
        <v/>
      </c>
      <c r="M263" s="83" t="str">
        <f>IF(ISBLANK(Layout!L245), "", Layout!L245*$K$12/Stocks!$E$10)</f>
        <v/>
      </c>
      <c r="N263" s="83" t="str">
        <f>IF(ISBLANK(Layout!M245), "", Layout!M245*$K$12/Stocks!$E$11)</f>
        <v/>
      </c>
      <c r="O263" s="94" t="str">
        <f>IF(ISBLANK(Layout!N245), "", Layout!N245*$K$12/Stocks!$E$12)</f>
        <v/>
      </c>
      <c r="P263" s="62">
        <f t="shared" si="46"/>
        <v>0</v>
      </c>
    </row>
    <row r="264" spans="1:16" x14ac:dyDescent="0.2">
      <c r="A264" s="103">
        <f t="shared" si="47"/>
        <v>244</v>
      </c>
      <c r="B264" s="104" t="str">
        <f>IF(ISBLANK(Layout!B246), "", Layout!B246)</f>
        <v/>
      </c>
      <c r="C264" s="105" t="str">
        <f>IF(ISBLANK(Layout!C246), "", Layout!C246)</f>
        <v/>
      </c>
      <c r="D264" s="93" t="str">
        <f>IF(Layout!D246 &gt;0, $K$12 - E264 - P264, "")</f>
        <v/>
      </c>
      <c r="E264" s="59">
        <f>IFERROR(Layout!D246*SUM($D$12:$D$17), "")</f>
        <v>0</v>
      </c>
      <c r="F264" s="83" t="str">
        <f>IF(ISBLANK(Layout!E246), "", Layout!E246*$K$12/Stocks!$E$3)</f>
        <v/>
      </c>
      <c r="G264" s="83" t="str">
        <f>IF(ISBLANK(Layout!F246), "", Layout!F246*$K$12/Stocks!$E$4)</f>
        <v/>
      </c>
      <c r="H264" s="83" t="str">
        <f>IF(ISBLANK(Layout!G246), "", Layout!G246*$K$12/Stocks!$E$5)</f>
        <v/>
      </c>
      <c r="I264" s="83" t="str">
        <f>IF(ISBLANK(Layout!H246), "", Layout!H246*$K$12/Stocks!$E$6)</f>
        <v/>
      </c>
      <c r="J264" s="83" t="str">
        <f>IF(ISBLANK(Layout!I246),"",Layout!I246*$K$12/Stocks!$E$7)</f>
        <v/>
      </c>
      <c r="K264" s="83" t="str">
        <f>IF(ISBLANK(Layout!J246), "", Layout!J246*$K$12/Stocks!$E$8)</f>
        <v/>
      </c>
      <c r="L264" s="83" t="str">
        <f>IF(ISBLANK(Layout!K246), "", Layout!K246*$K$12/Stocks!$E$9)</f>
        <v/>
      </c>
      <c r="M264" s="83" t="str">
        <f>IF(ISBLANK(Layout!L246), "", Layout!L246*$K$12/Stocks!$E$10)</f>
        <v/>
      </c>
      <c r="N264" s="83" t="str">
        <f>IF(ISBLANK(Layout!M246), "", Layout!M246*$K$12/Stocks!$E$11)</f>
        <v/>
      </c>
      <c r="O264" s="94" t="str">
        <f>IF(ISBLANK(Layout!N246), "", Layout!N246*$K$12/Stocks!$E$12)</f>
        <v/>
      </c>
      <c r="P264" s="62">
        <f t="shared" si="46"/>
        <v>0</v>
      </c>
    </row>
    <row r="265" spans="1:16" x14ac:dyDescent="0.2">
      <c r="A265" s="103">
        <f t="shared" si="47"/>
        <v>245</v>
      </c>
      <c r="B265" s="104" t="str">
        <f>IF(ISBLANK(Layout!B247), "", Layout!B247)</f>
        <v/>
      </c>
      <c r="C265" s="105" t="str">
        <f>IF(ISBLANK(Layout!C247), "", Layout!C247)</f>
        <v/>
      </c>
      <c r="D265" s="93" t="str">
        <f>IF(Layout!D247 &gt;0, $K$12 - E265 - P265, "")</f>
        <v/>
      </c>
      <c r="E265" s="59">
        <f>IFERROR(Layout!D247*SUM($D$12:$D$17), "")</f>
        <v>0</v>
      </c>
      <c r="F265" s="83" t="str">
        <f>IF(ISBLANK(Layout!E247), "", Layout!E247*$K$12/Stocks!$E$3)</f>
        <v/>
      </c>
      <c r="G265" s="83" t="str">
        <f>IF(ISBLANK(Layout!F247), "", Layout!F247*$K$12/Stocks!$E$4)</f>
        <v/>
      </c>
      <c r="H265" s="83" t="str">
        <f>IF(ISBLANK(Layout!G247), "", Layout!G247*$K$12/Stocks!$E$5)</f>
        <v/>
      </c>
      <c r="I265" s="83" t="str">
        <f>IF(ISBLANK(Layout!H247), "", Layout!H247*$K$12/Stocks!$E$6)</f>
        <v/>
      </c>
      <c r="J265" s="83" t="str">
        <f>IF(ISBLANK(Layout!I247),"",Layout!I247*$K$12/Stocks!$E$7)</f>
        <v/>
      </c>
      <c r="K265" s="83" t="str">
        <f>IF(ISBLANK(Layout!J247), "", Layout!J247*$K$12/Stocks!$E$8)</f>
        <v/>
      </c>
      <c r="L265" s="83" t="str">
        <f>IF(ISBLANK(Layout!K247), "", Layout!K247*$K$12/Stocks!$E$9)</f>
        <v/>
      </c>
      <c r="M265" s="83" t="str">
        <f>IF(ISBLANK(Layout!L247), "", Layout!L247*$K$12/Stocks!$E$10)</f>
        <v/>
      </c>
      <c r="N265" s="83" t="str">
        <f>IF(ISBLANK(Layout!M247), "", Layout!M247*$K$12/Stocks!$E$11)</f>
        <v/>
      </c>
      <c r="O265" s="94" t="str">
        <f>IF(ISBLANK(Layout!N247), "", Layout!N247*$K$12/Stocks!$E$12)</f>
        <v/>
      </c>
      <c r="P265" s="62">
        <f t="shared" si="46"/>
        <v>0</v>
      </c>
    </row>
    <row r="266" spans="1:16" x14ac:dyDescent="0.2">
      <c r="A266" s="103">
        <f t="shared" si="47"/>
        <v>246</v>
      </c>
      <c r="B266" s="104" t="str">
        <f>IF(ISBLANK(Layout!B248), "", Layout!B248)</f>
        <v/>
      </c>
      <c r="C266" s="105" t="str">
        <f>IF(ISBLANK(Layout!C248), "", Layout!C248)</f>
        <v/>
      </c>
      <c r="D266" s="93" t="str">
        <f>IF(Layout!D248 &gt;0, $K$12 - E266 - P266, "")</f>
        <v/>
      </c>
      <c r="E266" s="59">
        <f>IFERROR(Layout!D248*SUM($D$12:$D$17), "")</f>
        <v>0</v>
      </c>
      <c r="F266" s="83" t="str">
        <f>IF(ISBLANK(Layout!E248), "", Layout!E248*$K$12/Stocks!$E$3)</f>
        <v/>
      </c>
      <c r="G266" s="83" t="str">
        <f>IF(ISBLANK(Layout!F248), "", Layout!F248*$K$12/Stocks!$E$4)</f>
        <v/>
      </c>
      <c r="H266" s="83" t="str">
        <f>IF(ISBLANK(Layout!G248), "", Layout!G248*$K$12/Stocks!$E$5)</f>
        <v/>
      </c>
      <c r="I266" s="83" t="str">
        <f>IF(ISBLANK(Layout!H248), "", Layout!H248*$K$12/Stocks!$E$6)</f>
        <v/>
      </c>
      <c r="J266" s="83" t="str">
        <f>IF(ISBLANK(Layout!I248),"",Layout!I248*$K$12/Stocks!$E$7)</f>
        <v/>
      </c>
      <c r="K266" s="83" t="str">
        <f>IF(ISBLANK(Layout!J248), "", Layout!J248*$K$12/Stocks!$E$8)</f>
        <v/>
      </c>
      <c r="L266" s="83" t="str">
        <f>IF(ISBLANK(Layout!K248), "", Layout!K248*$K$12/Stocks!$E$9)</f>
        <v/>
      </c>
      <c r="M266" s="83" t="str">
        <f>IF(ISBLANK(Layout!L248), "", Layout!L248*$K$12/Stocks!$E$10)</f>
        <v/>
      </c>
      <c r="N266" s="83" t="str">
        <f>IF(ISBLANK(Layout!M248), "", Layout!M248*$K$12/Stocks!$E$11)</f>
        <v/>
      </c>
      <c r="O266" s="94" t="str">
        <f>IF(ISBLANK(Layout!N248), "", Layout!N248*$K$12/Stocks!$E$12)</f>
        <v/>
      </c>
      <c r="P266" s="62">
        <f>SUM(F266:O266)</f>
        <v>0</v>
      </c>
    </row>
    <row r="267" spans="1:16" x14ac:dyDescent="0.2">
      <c r="A267" s="103">
        <f t="shared" si="47"/>
        <v>247</v>
      </c>
      <c r="B267" s="104" t="str">
        <f>IF(ISBLANK(Layout!B249), "", Layout!B249)</f>
        <v/>
      </c>
      <c r="C267" s="105" t="str">
        <f>IF(ISBLANK(Layout!C249), "", Layout!C249)</f>
        <v/>
      </c>
      <c r="D267" s="93" t="str">
        <f>IF(Layout!D249 &gt;0, $K$12 - E267 - P267, "")</f>
        <v/>
      </c>
      <c r="E267" s="59">
        <f>IFERROR(Layout!D249*SUM($D$12:$D$17), "")</f>
        <v>0</v>
      </c>
      <c r="F267" s="83" t="str">
        <f>IF(ISBLANK(Layout!E249), "", Layout!E249*$K$12/Stocks!$E$3)</f>
        <v/>
      </c>
      <c r="G267" s="83" t="str">
        <f>IF(ISBLANK(Layout!F249), "", Layout!F249*$K$12/Stocks!$E$4)</f>
        <v/>
      </c>
      <c r="H267" s="83" t="str">
        <f>IF(ISBLANK(Layout!G249), "", Layout!G249*$K$12/Stocks!$E$5)</f>
        <v/>
      </c>
      <c r="I267" s="83" t="str">
        <f>IF(ISBLANK(Layout!H249), "", Layout!H249*$K$12/Stocks!$E$6)</f>
        <v/>
      </c>
      <c r="J267" s="83" t="str">
        <f>IF(ISBLANK(Layout!I249),"",Layout!I249*$K$12/Stocks!$E$7)</f>
        <v/>
      </c>
      <c r="K267" s="83" t="str">
        <f>IF(ISBLANK(Layout!J249), "", Layout!J249*$K$12/Stocks!$E$8)</f>
        <v/>
      </c>
      <c r="L267" s="83" t="str">
        <f>IF(ISBLANK(Layout!K249), "", Layout!K249*$K$12/Stocks!$E$9)</f>
        <v/>
      </c>
      <c r="M267" s="83" t="str">
        <f>IF(ISBLANK(Layout!L249), "", Layout!L249*$K$12/Stocks!$E$10)</f>
        <v/>
      </c>
      <c r="N267" s="83" t="str">
        <f>IF(ISBLANK(Layout!M249), "", Layout!M249*$K$12/Stocks!$E$11)</f>
        <v/>
      </c>
      <c r="O267" s="94" t="str">
        <f>IF(ISBLANK(Layout!N249), "", Layout!N249*$K$12/Stocks!$E$12)</f>
        <v/>
      </c>
      <c r="P267" s="62">
        <f t="shared" ref="P267:P269" si="48">SUM(F267:O267)</f>
        <v>0</v>
      </c>
    </row>
    <row r="268" spans="1:16" x14ac:dyDescent="0.2">
      <c r="A268" s="103">
        <f t="shared" si="47"/>
        <v>248</v>
      </c>
      <c r="B268" s="104" t="str">
        <f>IF(ISBLANK(Layout!B250), "", Layout!B250)</f>
        <v/>
      </c>
      <c r="C268" s="105" t="str">
        <f>IF(ISBLANK(Layout!C250), "", Layout!C250)</f>
        <v/>
      </c>
      <c r="D268" s="93" t="str">
        <f>IF(Layout!D250 &gt;0, $K$12 - E268 - P268, "")</f>
        <v/>
      </c>
      <c r="E268" s="59">
        <f>IFERROR(Layout!D250*SUM($D$12:$D$17), "")</f>
        <v>0</v>
      </c>
      <c r="F268" s="83" t="str">
        <f>IF(ISBLANK(Layout!E250), "", Layout!E250*$K$12/Stocks!$E$3)</f>
        <v/>
      </c>
      <c r="G268" s="83" t="str">
        <f>IF(ISBLANK(Layout!F250), "", Layout!F250*$K$12/Stocks!$E$4)</f>
        <v/>
      </c>
      <c r="H268" s="83" t="str">
        <f>IF(ISBLANK(Layout!G250), "", Layout!G250*$K$12/Stocks!$E$5)</f>
        <v/>
      </c>
      <c r="I268" s="83" t="str">
        <f>IF(ISBLANK(Layout!H250), "", Layout!H250*$K$12/Stocks!$E$6)</f>
        <v/>
      </c>
      <c r="J268" s="83" t="str">
        <f>IF(ISBLANK(Layout!I250),"",Layout!I250*$K$12/Stocks!$E$7)</f>
        <v/>
      </c>
      <c r="K268" s="83" t="str">
        <f>IF(ISBLANK(Layout!J250), "", Layout!J250*$K$12/Stocks!$E$8)</f>
        <v/>
      </c>
      <c r="L268" s="83" t="str">
        <f>IF(ISBLANK(Layout!K250), "", Layout!K250*$K$12/Stocks!$E$9)</f>
        <v/>
      </c>
      <c r="M268" s="83" t="str">
        <f>IF(ISBLANK(Layout!L250), "", Layout!L250*$K$12/Stocks!$E$10)</f>
        <v/>
      </c>
      <c r="N268" s="83" t="str">
        <f>IF(ISBLANK(Layout!M250), "", Layout!M250*$K$12/Stocks!$E$11)</f>
        <v/>
      </c>
      <c r="O268" s="94" t="str">
        <f>IF(ISBLANK(Layout!N250), "", Layout!N250*$K$12/Stocks!$E$12)</f>
        <v/>
      </c>
      <c r="P268" s="62">
        <f t="shared" si="48"/>
        <v>0</v>
      </c>
    </row>
    <row r="269" spans="1:16" x14ac:dyDescent="0.2">
      <c r="A269" s="103">
        <f t="shared" si="47"/>
        <v>249</v>
      </c>
      <c r="B269" s="104" t="str">
        <f>IF(ISBLANK(Layout!B251), "", Layout!B251)</f>
        <v/>
      </c>
      <c r="C269" s="105" t="str">
        <f>IF(ISBLANK(Layout!C251), "", Layout!C251)</f>
        <v/>
      </c>
      <c r="D269" s="93" t="str">
        <f>IF(Layout!D251 &gt;0, $K$12 - E269 - P269, "")</f>
        <v/>
      </c>
      <c r="E269" s="59">
        <f>IFERROR(Layout!D251*SUM($D$12:$D$17), "")</f>
        <v>0</v>
      </c>
      <c r="F269" s="83" t="str">
        <f>IF(ISBLANK(Layout!E251), "", Layout!E251*$K$12/Stocks!$E$3)</f>
        <v/>
      </c>
      <c r="G269" s="83" t="str">
        <f>IF(ISBLANK(Layout!F251), "", Layout!F251*$K$12/Stocks!$E$4)</f>
        <v/>
      </c>
      <c r="H269" s="83" t="str">
        <f>IF(ISBLANK(Layout!G251), "", Layout!G251*$K$12/Stocks!$E$5)</f>
        <v/>
      </c>
      <c r="I269" s="83" t="str">
        <f>IF(ISBLANK(Layout!H251), "", Layout!H251*$K$12/Stocks!$E$6)</f>
        <v/>
      </c>
      <c r="J269" s="83" t="str">
        <f>IF(ISBLANK(Layout!I251),"",Layout!I251*$K$12/Stocks!$E$7)</f>
        <v/>
      </c>
      <c r="K269" s="83" t="str">
        <f>IF(ISBLANK(Layout!J251), "", Layout!J251*$K$12/Stocks!$E$8)</f>
        <v/>
      </c>
      <c r="L269" s="83" t="str">
        <f>IF(ISBLANK(Layout!K251), "", Layout!K251*$K$12/Stocks!$E$9)</f>
        <v/>
      </c>
      <c r="M269" s="83" t="str">
        <f>IF(ISBLANK(Layout!L251), "", Layout!L251*$K$12/Stocks!$E$10)</f>
        <v/>
      </c>
      <c r="N269" s="83" t="str">
        <f>IF(ISBLANK(Layout!M251), "", Layout!M251*$K$12/Stocks!$E$11)</f>
        <v/>
      </c>
      <c r="O269" s="94" t="str">
        <f>IF(ISBLANK(Layout!N251), "", Layout!N251*$K$12/Stocks!$E$12)</f>
        <v/>
      </c>
      <c r="P269" s="62">
        <f t="shared" si="48"/>
        <v>0</v>
      </c>
    </row>
    <row r="270" spans="1:16" x14ac:dyDescent="0.2">
      <c r="A270" s="103">
        <f t="shared" si="47"/>
        <v>250</v>
      </c>
      <c r="B270" s="104" t="str">
        <f>IF(ISBLANK(Layout!B252), "", Layout!B252)</f>
        <v/>
      </c>
      <c r="C270" s="105" t="str">
        <f>IF(ISBLANK(Layout!C252), "", Layout!C252)</f>
        <v/>
      </c>
      <c r="D270" s="93" t="str">
        <f>IF(Layout!D252 &gt;0, $K$12 - E270 - P270, "")</f>
        <v/>
      </c>
      <c r="E270" s="59">
        <f>IFERROR(Layout!D252*SUM($D$12:$D$17), "")</f>
        <v>0</v>
      </c>
      <c r="F270" s="83" t="str">
        <f>IF(ISBLANK(Layout!E252), "", Layout!E252*$K$12/Stocks!$E$3)</f>
        <v/>
      </c>
      <c r="G270" s="83" t="str">
        <f>IF(ISBLANK(Layout!F252), "", Layout!F252*$K$12/Stocks!$E$4)</f>
        <v/>
      </c>
      <c r="H270" s="83" t="str">
        <f>IF(ISBLANK(Layout!G252), "", Layout!G252*$K$12/Stocks!$E$5)</f>
        <v/>
      </c>
      <c r="I270" s="83" t="str">
        <f>IF(ISBLANK(Layout!H252), "", Layout!H252*$K$12/Stocks!$E$6)</f>
        <v/>
      </c>
      <c r="J270" s="83" t="str">
        <f>IF(ISBLANK(Layout!I252),"",Layout!I252*$K$12/Stocks!$E$7)</f>
        <v/>
      </c>
      <c r="K270" s="83" t="str">
        <f>IF(ISBLANK(Layout!J252), "", Layout!J252*$K$12/Stocks!$E$8)</f>
        <v/>
      </c>
      <c r="L270" s="83" t="str">
        <f>IF(ISBLANK(Layout!K252), "", Layout!K252*$K$12/Stocks!$E$9)</f>
        <v/>
      </c>
      <c r="M270" s="83" t="str">
        <f>IF(ISBLANK(Layout!L252), "", Layout!L252*$K$12/Stocks!$E$10)</f>
        <v/>
      </c>
      <c r="N270" s="83" t="str">
        <f>IF(ISBLANK(Layout!M252), "", Layout!M252*$K$12/Stocks!$E$11)</f>
        <v/>
      </c>
      <c r="O270" s="94" t="str">
        <f>IF(ISBLANK(Layout!N252), "", Layout!N252*$K$12/Stocks!$E$12)</f>
        <v/>
      </c>
      <c r="P270" s="62">
        <f>SUM(F270:O270)</f>
        <v>0</v>
      </c>
    </row>
    <row r="271" spans="1:16" x14ac:dyDescent="0.2">
      <c r="A271" s="103">
        <f t="shared" si="47"/>
        <v>251</v>
      </c>
      <c r="B271" s="104" t="str">
        <f>IF(ISBLANK(Layout!B253), "", Layout!B253)</f>
        <v/>
      </c>
      <c r="C271" s="105" t="str">
        <f>IF(ISBLANK(Layout!C253), "", Layout!C253)</f>
        <v/>
      </c>
      <c r="D271" s="93" t="str">
        <f>IF(Layout!D253 &gt;0, $K$12 - E271 - P271, "")</f>
        <v/>
      </c>
      <c r="E271" s="59">
        <f>IFERROR(Layout!D253*SUM($D$12:$D$17), "")</f>
        <v>0</v>
      </c>
      <c r="F271" s="83" t="str">
        <f>IF(ISBLANK(Layout!E253), "", Layout!E253*$K$12/Stocks!$E$3)</f>
        <v/>
      </c>
      <c r="G271" s="83" t="str">
        <f>IF(ISBLANK(Layout!F253), "", Layout!F253*$K$12/Stocks!$E$4)</f>
        <v/>
      </c>
      <c r="H271" s="83" t="str">
        <f>IF(ISBLANK(Layout!G253), "", Layout!G253*$K$12/Stocks!$E$5)</f>
        <v/>
      </c>
      <c r="I271" s="83" t="str">
        <f>IF(ISBLANK(Layout!H253), "", Layout!H253*$K$12/Stocks!$E$6)</f>
        <v/>
      </c>
      <c r="J271" s="83" t="str">
        <f>IF(ISBLANK(Layout!I253),"",Layout!I253*$K$12/Stocks!$E$7)</f>
        <v/>
      </c>
      <c r="K271" s="83" t="str">
        <f>IF(ISBLANK(Layout!J253), "", Layout!J253*$K$12/Stocks!$E$8)</f>
        <v/>
      </c>
      <c r="L271" s="83" t="str">
        <f>IF(ISBLANK(Layout!K253), "", Layout!K253*$K$12/Stocks!$E$9)</f>
        <v/>
      </c>
      <c r="M271" s="83" t="str">
        <f>IF(ISBLANK(Layout!L253), "", Layout!L253*$K$12/Stocks!$E$10)</f>
        <v/>
      </c>
      <c r="N271" s="83" t="str">
        <f>IF(ISBLANK(Layout!M253), "", Layout!M253*$K$12/Stocks!$E$11)</f>
        <v/>
      </c>
      <c r="O271" s="94" t="str">
        <f>IF(ISBLANK(Layout!N253), "", Layout!N253*$K$12/Stocks!$E$12)</f>
        <v/>
      </c>
      <c r="P271" s="62">
        <f t="shared" ref="P271:P277" si="49">SUM(F271:O271)</f>
        <v>0</v>
      </c>
    </row>
    <row r="272" spans="1:16" x14ac:dyDescent="0.2">
      <c r="A272" s="106">
        <f>A271+1</f>
        <v>252</v>
      </c>
      <c r="B272" s="107" t="str">
        <f>IF(ISBLANK(Layout!B254), "", Layout!B254)</f>
        <v/>
      </c>
      <c r="C272" s="108" t="str">
        <f>IF(ISBLANK(Layout!C254), "", Layout!C254)</f>
        <v/>
      </c>
      <c r="D272" s="95" t="str">
        <f>IF(Layout!D254 &gt;0, $K$12 - E272 - P272, "")</f>
        <v/>
      </c>
      <c r="E272" s="60">
        <f>IFERROR(Layout!D254*SUM($D$12:$D$17), "")</f>
        <v>0</v>
      </c>
      <c r="F272" s="88" t="str">
        <f>IF(ISBLANK(Layout!E254), "", Layout!E254*$K$12/Stocks!$E$3)</f>
        <v/>
      </c>
      <c r="G272" s="88" t="str">
        <f>IF(ISBLANK(Layout!F254), "", Layout!F254*$K$12/Stocks!$E$4)</f>
        <v/>
      </c>
      <c r="H272" s="88" t="str">
        <f>IF(ISBLANK(Layout!G254), "", Layout!G254*$K$12/Stocks!$E$5)</f>
        <v/>
      </c>
      <c r="I272" s="88" t="str">
        <f>IF(ISBLANK(Layout!H254), "", Layout!H254*$K$12/Stocks!$E$6)</f>
        <v/>
      </c>
      <c r="J272" s="88" t="str">
        <f>IF(ISBLANK(Layout!I254),"",Layout!I254*$K$12/Stocks!$E$7)</f>
        <v/>
      </c>
      <c r="K272" s="88" t="str">
        <f>IF(ISBLANK(Layout!J254), "", Layout!J254*$K$12/Stocks!$E$8)</f>
        <v/>
      </c>
      <c r="L272" s="88" t="str">
        <f>IF(ISBLANK(Layout!K254), "", Layout!K254*$K$12/Stocks!$E$9)</f>
        <v/>
      </c>
      <c r="M272" s="88" t="str">
        <f>IF(ISBLANK(Layout!L254), "", Layout!L254*$K$12/Stocks!$E$10)</f>
        <v/>
      </c>
      <c r="N272" s="88" t="str">
        <f>IF(ISBLANK(Layout!M254), "", Layout!M254*$K$12/Stocks!$E$11)</f>
        <v/>
      </c>
      <c r="O272" s="96" t="str">
        <f>IF(ISBLANK(Layout!N254), "", Layout!N254*$K$12/Stocks!$E$12)</f>
        <v/>
      </c>
      <c r="P272" s="63">
        <f t="shared" si="49"/>
        <v>0</v>
      </c>
    </row>
    <row r="273" spans="1:16" x14ac:dyDescent="0.2">
      <c r="A273" s="100">
        <f>A272+1</f>
        <v>253</v>
      </c>
      <c r="B273" s="101" t="str">
        <f>IF(ISBLANK(Layout!B255), "", Layout!B255)</f>
        <v/>
      </c>
      <c r="C273" s="102" t="str">
        <f>IF(ISBLANK(Layout!C255), "", Layout!C255)</f>
        <v/>
      </c>
      <c r="D273" s="91" t="str">
        <f>IF(Layout!D255 &gt;0, $K$12 - E273 - P273, "")</f>
        <v/>
      </c>
      <c r="E273" s="58">
        <f>IFERROR(Layout!D255*SUM($D$12:$D$17), "")</f>
        <v>0</v>
      </c>
      <c r="F273" s="87" t="str">
        <f>IF(ISBLANK(Layout!E255), "", Layout!E255*$K$12/Stocks!$E$3)</f>
        <v/>
      </c>
      <c r="G273" s="87" t="str">
        <f>IF(ISBLANK(Layout!F255), "", Layout!F255*$K$12/Stocks!$E$4)</f>
        <v/>
      </c>
      <c r="H273" s="87" t="str">
        <f>IF(ISBLANK(Layout!G255), "", Layout!G255*$K$12/Stocks!$E$5)</f>
        <v/>
      </c>
      <c r="I273" s="87" t="str">
        <f>IF(ISBLANK(Layout!H255), "", Layout!H255*$K$12/Stocks!$E$6)</f>
        <v/>
      </c>
      <c r="J273" s="87" t="str">
        <f>IF(ISBLANK(Layout!I255),"",Layout!I255*$K$12/Stocks!$E$7)</f>
        <v/>
      </c>
      <c r="K273" s="87" t="str">
        <f>IF(ISBLANK(Layout!J255), "", Layout!J255*$K$12/Stocks!$E$8)</f>
        <v/>
      </c>
      <c r="L273" s="87" t="str">
        <f>IF(ISBLANK(Layout!K255), "", Layout!K255*$K$12/Stocks!$E$9)</f>
        <v/>
      </c>
      <c r="M273" s="87" t="str">
        <f>IF(ISBLANK(Layout!L255), "", Layout!L255*$K$12/Stocks!$E$10)</f>
        <v/>
      </c>
      <c r="N273" s="87" t="str">
        <f>IF(ISBLANK(Layout!M255), "", Layout!M255*$K$12/Stocks!$E$11)</f>
        <v/>
      </c>
      <c r="O273" s="92" t="str">
        <f>IF(ISBLANK(Layout!N255), "", Layout!N255*$K$12/Stocks!$E$12)</f>
        <v/>
      </c>
      <c r="P273" s="61">
        <f t="shared" si="49"/>
        <v>0</v>
      </c>
    </row>
    <row r="274" spans="1:16" x14ac:dyDescent="0.2">
      <c r="A274" s="103">
        <f>A273+1</f>
        <v>254</v>
      </c>
      <c r="B274" s="104" t="str">
        <f>IF(ISBLANK(Layout!B256), "", Layout!B256)</f>
        <v/>
      </c>
      <c r="C274" s="105" t="str">
        <f>IF(ISBLANK(Layout!C256), "", Layout!C256)</f>
        <v/>
      </c>
      <c r="D274" s="93" t="str">
        <f>IF(Layout!D256 &gt;0, $K$12 - E274 - P274, "")</f>
        <v/>
      </c>
      <c r="E274" s="59">
        <f>IFERROR(Layout!D256*SUM($D$12:$D$17), "")</f>
        <v>0</v>
      </c>
      <c r="F274" s="83" t="str">
        <f>IF(ISBLANK(Layout!E256), "", Layout!E256*$K$12/Stocks!$E$3)</f>
        <v/>
      </c>
      <c r="G274" s="83" t="str">
        <f>IF(ISBLANK(Layout!F256), "", Layout!F256*$K$12/Stocks!$E$4)</f>
        <v/>
      </c>
      <c r="H274" s="83" t="str">
        <f>IF(ISBLANK(Layout!G256), "", Layout!G256*$K$12/Stocks!$E$5)</f>
        <v/>
      </c>
      <c r="I274" s="83" t="str">
        <f>IF(ISBLANK(Layout!H256), "", Layout!H256*$K$12/Stocks!$E$6)</f>
        <v/>
      </c>
      <c r="J274" s="83" t="str">
        <f>IF(ISBLANK(Layout!I256),"",Layout!I256*$K$12/Stocks!$E$7)</f>
        <v/>
      </c>
      <c r="K274" s="83" t="str">
        <f>IF(ISBLANK(Layout!J256), "", Layout!J256*$K$12/Stocks!$E$8)</f>
        <v/>
      </c>
      <c r="L274" s="83" t="str">
        <f>IF(ISBLANK(Layout!K256), "", Layout!K256*$K$12/Stocks!$E$9)</f>
        <v/>
      </c>
      <c r="M274" s="83" t="str">
        <f>IF(ISBLANK(Layout!L256), "", Layout!L256*$K$12/Stocks!$E$10)</f>
        <v/>
      </c>
      <c r="N274" s="83" t="str">
        <f>IF(ISBLANK(Layout!M256), "", Layout!M256*$K$12/Stocks!$E$11)</f>
        <v/>
      </c>
      <c r="O274" s="94" t="str">
        <f>IF(ISBLANK(Layout!N256), "", Layout!N256*$K$12/Stocks!$E$12)</f>
        <v/>
      </c>
      <c r="P274" s="62">
        <f t="shared" si="49"/>
        <v>0</v>
      </c>
    </row>
    <row r="275" spans="1:16" x14ac:dyDescent="0.2">
      <c r="A275" s="103">
        <f t="shared" ref="A275:A283" si="50">A274+1</f>
        <v>255</v>
      </c>
      <c r="B275" s="104" t="str">
        <f>IF(ISBLANK(Layout!B257), "", Layout!B257)</f>
        <v/>
      </c>
      <c r="C275" s="105" t="str">
        <f>IF(ISBLANK(Layout!C257), "", Layout!C257)</f>
        <v/>
      </c>
      <c r="D275" s="93" t="str">
        <f>IF(Layout!D257 &gt;0, $K$12 - E275 - P275, "")</f>
        <v/>
      </c>
      <c r="E275" s="59">
        <f>IFERROR(Layout!D257*SUM($D$12:$D$17), "")</f>
        <v>0</v>
      </c>
      <c r="F275" s="83" t="str">
        <f>IF(ISBLANK(Layout!E257), "", Layout!E257*$K$12/Stocks!$E$3)</f>
        <v/>
      </c>
      <c r="G275" s="83" t="str">
        <f>IF(ISBLANK(Layout!F257), "", Layout!F257*$K$12/Stocks!$E$4)</f>
        <v/>
      </c>
      <c r="H275" s="83" t="str">
        <f>IF(ISBLANK(Layout!G257), "", Layout!G257*$K$12/Stocks!$E$5)</f>
        <v/>
      </c>
      <c r="I275" s="83" t="str">
        <f>IF(ISBLANK(Layout!H257), "", Layout!H257*$K$12/Stocks!$E$6)</f>
        <v/>
      </c>
      <c r="J275" s="83" t="str">
        <f>IF(ISBLANK(Layout!I257),"",Layout!I257*$K$12/Stocks!$E$7)</f>
        <v/>
      </c>
      <c r="K275" s="83" t="str">
        <f>IF(ISBLANK(Layout!J257), "", Layout!J257*$K$12/Stocks!$E$8)</f>
        <v/>
      </c>
      <c r="L275" s="83" t="str">
        <f>IF(ISBLANK(Layout!K257), "", Layout!K257*$K$12/Stocks!$E$9)</f>
        <v/>
      </c>
      <c r="M275" s="83" t="str">
        <f>IF(ISBLANK(Layout!L257), "", Layout!L257*$K$12/Stocks!$E$10)</f>
        <v/>
      </c>
      <c r="N275" s="83" t="str">
        <f>IF(ISBLANK(Layout!M257), "", Layout!M257*$K$12/Stocks!$E$11)</f>
        <v/>
      </c>
      <c r="O275" s="94" t="str">
        <f>IF(ISBLANK(Layout!N257), "", Layout!N257*$K$12/Stocks!$E$12)</f>
        <v/>
      </c>
      <c r="P275" s="62">
        <f t="shared" si="49"/>
        <v>0</v>
      </c>
    </row>
    <row r="276" spans="1:16" x14ac:dyDescent="0.2">
      <c r="A276" s="103">
        <f t="shared" si="50"/>
        <v>256</v>
      </c>
      <c r="B276" s="104" t="str">
        <f>IF(ISBLANK(Layout!B258), "", Layout!B258)</f>
        <v/>
      </c>
      <c r="C276" s="105" t="str">
        <f>IF(ISBLANK(Layout!C258), "", Layout!C258)</f>
        <v/>
      </c>
      <c r="D276" s="93" t="str">
        <f>IF(Layout!D258 &gt;0, $K$12 - E276 - P276, "")</f>
        <v/>
      </c>
      <c r="E276" s="59">
        <f>IFERROR(Layout!D258*SUM($D$12:$D$17), "")</f>
        <v>0</v>
      </c>
      <c r="F276" s="83" t="str">
        <f>IF(ISBLANK(Layout!E258), "", Layout!E258*$K$12/Stocks!$E$3)</f>
        <v/>
      </c>
      <c r="G276" s="83" t="str">
        <f>IF(ISBLANK(Layout!F258), "", Layout!F258*$K$12/Stocks!$E$4)</f>
        <v/>
      </c>
      <c r="H276" s="83" t="str">
        <f>IF(ISBLANK(Layout!G258), "", Layout!G258*$K$12/Stocks!$E$5)</f>
        <v/>
      </c>
      <c r="I276" s="83" t="str">
        <f>IF(ISBLANK(Layout!H258), "", Layout!H258*$K$12/Stocks!$E$6)</f>
        <v/>
      </c>
      <c r="J276" s="83" t="str">
        <f>IF(ISBLANK(Layout!I258),"",Layout!I258*$K$12/Stocks!$E$7)</f>
        <v/>
      </c>
      <c r="K276" s="83" t="str">
        <f>IF(ISBLANK(Layout!J258), "", Layout!J258*$K$12/Stocks!$E$8)</f>
        <v/>
      </c>
      <c r="L276" s="83" t="str">
        <f>IF(ISBLANK(Layout!K258), "", Layout!K258*$K$12/Stocks!$E$9)</f>
        <v/>
      </c>
      <c r="M276" s="83" t="str">
        <f>IF(ISBLANK(Layout!L258), "", Layout!L258*$K$12/Stocks!$E$10)</f>
        <v/>
      </c>
      <c r="N276" s="83" t="str">
        <f>IF(ISBLANK(Layout!M258), "", Layout!M258*$K$12/Stocks!$E$11)</f>
        <v/>
      </c>
      <c r="O276" s="94" t="str">
        <f>IF(ISBLANK(Layout!N258), "", Layout!N258*$K$12/Stocks!$E$12)</f>
        <v/>
      </c>
      <c r="P276" s="62">
        <f t="shared" si="49"/>
        <v>0</v>
      </c>
    </row>
    <row r="277" spans="1:16" x14ac:dyDescent="0.2">
      <c r="A277" s="103">
        <f t="shared" si="50"/>
        <v>257</v>
      </c>
      <c r="B277" s="104" t="str">
        <f>IF(ISBLANK(Layout!B259), "", Layout!B259)</f>
        <v/>
      </c>
      <c r="C277" s="105" t="str">
        <f>IF(ISBLANK(Layout!C259), "", Layout!C259)</f>
        <v/>
      </c>
      <c r="D277" s="93" t="str">
        <f>IF(Layout!D259 &gt;0, $K$12 - E277 - P277, "")</f>
        <v/>
      </c>
      <c r="E277" s="59">
        <f>IFERROR(Layout!D259*SUM($D$12:$D$17), "")</f>
        <v>0</v>
      </c>
      <c r="F277" s="83" t="str">
        <f>IF(ISBLANK(Layout!E259), "", Layout!E259*$K$12/Stocks!$E$3)</f>
        <v/>
      </c>
      <c r="G277" s="83" t="str">
        <f>IF(ISBLANK(Layout!F259), "", Layout!F259*$K$12/Stocks!$E$4)</f>
        <v/>
      </c>
      <c r="H277" s="83" t="str">
        <f>IF(ISBLANK(Layout!G259), "", Layout!G259*$K$12/Stocks!$E$5)</f>
        <v/>
      </c>
      <c r="I277" s="83" t="str">
        <f>IF(ISBLANK(Layout!H259), "", Layout!H259*$K$12/Stocks!$E$6)</f>
        <v/>
      </c>
      <c r="J277" s="83" t="str">
        <f>IF(ISBLANK(Layout!I259),"",Layout!I259*$K$12/Stocks!$E$7)</f>
        <v/>
      </c>
      <c r="K277" s="83" t="str">
        <f>IF(ISBLANK(Layout!J259), "", Layout!J259*$K$12/Stocks!$E$8)</f>
        <v/>
      </c>
      <c r="L277" s="83" t="str">
        <f>IF(ISBLANK(Layout!K259), "", Layout!K259*$K$12/Stocks!$E$9)</f>
        <v/>
      </c>
      <c r="M277" s="83" t="str">
        <f>IF(ISBLANK(Layout!L259), "", Layout!L259*$K$12/Stocks!$E$10)</f>
        <v/>
      </c>
      <c r="N277" s="83" t="str">
        <f>IF(ISBLANK(Layout!M259), "", Layout!M259*$K$12/Stocks!$E$11)</f>
        <v/>
      </c>
      <c r="O277" s="94" t="str">
        <f>IF(ISBLANK(Layout!N259), "", Layout!N259*$K$12/Stocks!$E$12)</f>
        <v/>
      </c>
      <c r="P277" s="62">
        <f t="shared" si="49"/>
        <v>0</v>
      </c>
    </row>
    <row r="278" spans="1:16" x14ac:dyDescent="0.2">
      <c r="A278" s="103">
        <f t="shared" si="50"/>
        <v>258</v>
      </c>
      <c r="B278" s="104" t="str">
        <f>IF(ISBLANK(Layout!B260), "", Layout!B260)</f>
        <v/>
      </c>
      <c r="C278" s="105" t="str">
        <f>IF(ISBLANK(Layout!C260), "", Layout!C260)</f>
        <v/>
      </c>
      <c r="D278" s="93" t="str">
        <f>IF(Layout!D260 &gt;0, $K$12 - E278 - P278, "")</f>
        <v/>
      </c>
      <c r="E278" s="59">
        <f>IFERROR(Layout!D260*SUM($D$12:$D$17), "")</f>
        <v>0</v>
      </c>
      <c r="F278" s="83" t="str">
        <f>IF(ISBLANK(Layout!E260), "", Layout!E260*$K$12/Stocks!$E$3)</f>
        <v/>
      </c>
      <c r="G278" s="83" t="str">
        <f>IF(ISBLANK(Layout!F260), "", Layout!F260*$K$12/Stocks!$E$4)</f>
        <v/>
      </c>
      <c r="H278" s="83" t="str">
        <f>IF(ISBLANK(Layout!G260), "", Layout!G260*$K$12/Stocks!$E$5)</f>
        <v/>
      </c>
      <c r="I278" s="83" t="str">
        <f>IF(ISBLANK(Layout!H260), "", Layout!H260*$K$12/Stocks!$E$6)</f>
        <v/>
      </c>
      <c r="J278" s="83" t="str">
        <f>IF(ISBLANK(Layout!I260),"",Layout!I260*$K$12/Stocks!$E$7)</f>
        <v/>
      </c>
      <c r="K278" s="83" t="str">
        <f>IF(ISBLANK(Layout!J260), "", Layout!J260*$K$12/Stocks!$E$8)</f>
        <v/>
      </c>
      <c r="L278" s="83" t="str">
        <f>IF(ISBLANK(Layout!K260), "", Layout!K260*$K$12/Stocks!$E$9)</f>
        <v/>
      </c>
      <c r="M278" s="83" t="str">
        <f>IF(ISBLANK(Layout!L260), "", Layout!L260*$K$12/Stocks!$E$10)</f>
        <v/>
      </c>
      <c r="N278" s="83" t="str">
        <f>IF(ISBLANK(Layout!M260), "", Layout!M260*$K$12/Stocks!$E$11)</f>
        <v/>
      </c>
      <c r="O278" s="94" t="str">
        <f>IF(ISBLANK(Layout!N260), "", Layout!N260*$K$12/Stocks!$E$12)</f>
        <v/>
      </c>
      <c r="P278" s="62">
        <f>SUM(F278:O278)</f>
        <v>0</v>
      </c>
    </row>
    <row r="279" spans="1:16" x14ac:dyDescent="0.2">
      <c r="A279" s="103">
        <f t="shared" si="50"/>
        <v>259</v>
      </c>
      <c r="B279" s="104" t="str">
        <f>IF(ISBLANK(Layout!B261), "", Layout!B261)</f>
        <v/>
      </c>
      <c r="C279" s="105" t="str">
        <f>IF(ISBLANK(Layout!C261), "", Layout!C261)</f>
        <v/>
      </c>
      <c r="D279" s="93" t="str">
        <f>IF(Layout!D261 &gt;0, $K$12 - E279 - P279, "")</f>
        <v/>
      </c>
      <c r="E279" s="59">
        <f>IFERROR(Layout!D261*SUM($D$12:$D$17), "")</f>
        <v>0</v>
      </c>
      <c r="F279" s="83" t="str">
        <f>IF(ISBLANK(Layout!E261), "", Layout!E261*$K$12/Stocks!$E$3)</f>
        <v/>
      </c>
      <c r="G279" s="83" t="str">
        <f>IF(ISBLANK(Layout!F261), "", Layout!F261*$K$12/Stocks!$E$4)</f>
        <v/>
      </c>
      <c r="H279" s="83" t="str">
        <f>IF(ISBLANK(Layout!G261), "", Layout!G261*$K$12/Stocks!$E$5)</f>
        <v/>
      </c>
      <c r="I279" s="83" t="str">
        <f>IF(ISBLANK(Layout!H261), "", Layout!H261*$K$12/Stocks!$E$6)</f>
        <v/>
      </c>
      <c r="J279" s="83" t="str">
        <f>IF(ISBLANK(Layout!I261),"",Layout!I261*$K$12/Stocks!$E$7)</f>
        <v/>
      </c>
      <c r="K279" s="83" t="str">
        <f>IF(ISBLANK(Layout!J261), "", Layout!J261*$K$12/Stocks!$E$8)</f>
        <v/>
      </c>
      <c r="L279" s="83" t="str">
        <f>IF(ISBLANK(Layout!K261), "", Layout!K261*$K$12/Stocks!$E$9)</f>
        <v/>
      </c>
      <c r="M279" s="83" t="str">
        <f>IF(ISBLANK(Layout!L261), "", Layout!L261*$K$12/Stocks!$E$10)</f>
        <v/>
      </c>
      <c r="N279" s="83" t="str">
        <f>IF(ISBLANK(Layout!M261), "", Layout!M261*$K$12/Stocks!$E$11)</f>
        <v/>
      </c>
      <c r="O279" s="94" t="str">
        <f>IF(ISBLANK(Layout!N261), "", Layout!N261*$K$12/Stocks!$E$12)</f>
        <v/>
      </c>
      <c r="P279" s="62">
        <f t="shared" ref="P279:P281" si="51">SUM(F279:O279)</f>
        <v>0</v>
      </c>
    </row>
    <row r="280" spans="1:16" x14ac:dyDescent="0.2">
      <c r="A280" s="103">
        <f t="shared" si="50"/>
        <v>260</v>
      </c>
      <c r="B280" s="104" t="str">
        <f>IF(ISBLANK(Layout!B262), "", Layout!B262)</f>
        <v/>
      </c>
      <c r="C280" s="105" t="str">
        <f>IF(ISBLANK(Layout!C262), "", Layout!C262)</f>
        <v/>
      </c>
      <c r="D280" s="93" t="str">
        <f>IF(Layout!D262 &gt;0, $K$12 - E280 - P280, "")</f>
        <v/>
      </c>
      <c r="E280" s="59">
        <f>IFERROR(Layout!D262*SUM($D$12:$D$17), "")</f>
        <v>0</v>
      </c>
      <c r="F280" s="83" t="str">
        <f>IF(ISBLANK(Layout!E262), "", Layout!E262*$K$12/Stocks!$E$3)</f>
        <v/>
      </c>
      <c r="G280" s="83" t="str">
        <f>IF(ISBLANK(Layout!F262), "", Layout!F262*$K$12/Stocks!$E$4)</f>
        <v/>
      </c>
      <c r="H280" s="83" t="str">
        <f>IF(ISBLANK(Layout!G262), "", Layout!G262*$K$12/Stocks!$E$5)</f>
        <v/>
      </c>
      <c r="I280" s="83" t="str">
        <f>IF(ISBLANK(Layout!H262), "", Layout!H262*$K$12/Stocks!$E$6)</f>
        <v/>
      </c>
      <c r="J280" s="83" t="str">
        <f>IF(ISBLANK(Layout!I262),"",Layout!I262*$K$12/Stocks!$E$7)</f>
        <v/>
      </c>
      <c r="K280" s="83" t="str">
        <f>IF(ISBLANK(Layout!J262), "", Layout!J262*$K$12/Stocks!$E$8)</f>
        <v/>
      </c>
      <c r="L280" s="83" t="str">
        <f>IF(ISBLANK(Layout!K262), "", Layout!K262*$K$12/Stocks!$E$9)</f>
        <v/>
      </c>
      <c r="M280" s="83" t="str">
        <f>IF(ISBLANK(Layout!L262), "", Layout!L262*$K$12/Stocks!$E$10)</f>
        <v/>
      </c>
      <c r="N280" s="83" t="str">
        <f>IF(ISBLANK(Layout!M262), "", Layout!M262*$K$12/Stocks!$E$11)</f>
        <v/>
      </c>
      <c r="O280" s="94" t="str">
        <f>IF(ISBLANK(Layout!N262), "", Layout!N262*$K$12/Stocks!$E$12)</f>
        <v/>
      </c>
      <c r="P280" s="62">
        <f t="shared" si="51"/>
        <v>0</v>
      </c>
    </row>
    <row r="281" spans="1:16" x14ac:dyDescent="0.2">
      <c r="A281" s="103">
        <f t="shared" si="50"/>
        <v>261</v>
      </c>
      <c r="B281" s="104" t="str">
        <f>IF(ISBLANK(Layout!B263), "", Layout!B263)</f>
        <v/>
      </c>
      <c r="C281" s="105" t="str">
        <f>IF(ISBLANK(Layout!C263), "", Layout!C263)</f>
        <v/>
      </c>
      <c r="D281" s="93" t="str">
        <f>IF(Layout!D263 &gt;0, $K$12 - E281 - P281, "")</f>
        <v/>
      </c>
      <c r="E281" s="59">
        <f>IFERROR(Layout!D263*SUM($D$12:$D$17), "")</f>
        <v>0</v>
      </c>
      <c r="F281" s="83" t="str">
        <f>IF(ISBLANK(Layout!E263), "", Layout!E263*$K$12/Stocks!$E$3)</f>
        <v/>
      </c>
      <c r="G281" s="83" t="str">
        <f>IF(ISBLANK(Layout!F263), "", Layout!F263*$K$12/Stocks!$E$4)</f>
        <v/>
      </c>
      <c r="H281" s="83" t="str">
        <f>IF(ISBLANK(Layout!G263), "", Layout!G263*$K$12/Stocks!$E$5)</f>
        <v/>
      </c>
      <c r="I281" s="83" t="str">
        <f>IF(ISBLANK(Layout!H263), "", Layout!H263*$K$12/Stocks!$E$6)</f>
        <v/>
      </c>
      <c r="J281" s="83" t="str">
        <f>IF(ISBLANK(Layout!I263),"",Layout!I263*$K$12/Stocks!$E$7)</f>
        <v/>
      </c>
      <c r="K281" s="83" t="str">
        <f>IF(ISBLANK(Layout!J263), "", Layout!J263*$K$12/Stocks!$E$8)</f>
        <v/>
      </c>
      <c r="L281" s="83" t="str">
        <f>IF(ISBLANK(Layout!K263), "", Layout!K263*$K$12/Stocks!$E$9)</f>
        <v/>
      </c>
      <c r="M281" s="83" t="str">
        <f>IF(ISBLANK(Layout!L263), "", Layout!L263*$K$12/Stocks!$E$10)</f>
        <v/>
      </c>
      <c r="N281" s="83" t="str">
        <f>IF(ISBLANK(Layout!M263), "", Layout!M263*$K$12/Stocks!$E$11)</f>
        <v/>
      </c>
      <c r="O281" s="94" t="str">
        <f>IF(ISBLANK(Layout!N263), "", Layout!N263*$K$12/Stocks!$E$12)</f>
        <v/>
      </c>
      <c r="P281" s="62">
        <f t="shared" si="51"/>
        <v>0</v>
      </c>
    </row>
    <row r="282" spans="1:16" x14ac:dyDescent="0.2">
      <c r="A282" s="103">
        <f t="shared" si="50"/>
        <v>262</v>
      </c>
      <c r="B282" s="104" t="str">
        <f>IF(ISBLANK(Layout!B264), "", Layout!B264)</f>
        <v/>
      </c>
      <c r="C282" s="105" t="str">
        <f>IF(ISBLANK(Layout!C264), "", Layout!C264)</f>
        <v/>
      </c>
      <c r="D282" s="93" t="str">
        <f>IF(Layout!D264 &gt;0, $K$12 - E282 - P282, "")</f>
        <v/>
      </c>
      <c r="E282" s="59">
        <f>IFERROR(Layout!D264*SUM($D$12:$D$17), "")</f>
        <v>0</v>
      </c>
      <c r="F282" s="83" t="str">
        <f>IF(ISBLANK(Layout!E264), "", Layout!E264*$K$12/Stocks!$E$3)</f>
        <v/>
      </c>
      <c r="G282" s="83" t="str">
        <f>IF(ISBLANK(Layout!F264), "", Layout!F264*$K$12/Stocks!$E$4)</f>
        <v/>
      </c>
      <c r="H282" s="83" t="str">
        <f>IF(ISBLANK(Layout!G264), "", Layout!G264*$K$12/Stocks!$E$5)</f>
        <v/>
      </c>
      <c r="I282" s="83" t="str">
        <f>IF(ISBLANK(Layout!H264), "", Layout!H264*$K$12/Stocks!$E$6)</f>
        <v/>
      </c>
      <c r="J282" s="83" t="str">
        <f>IF(ISBLANK(Layout!I264),"",Layout!I264*$K$12/Stocks!$E$7)</f>
        <v/>
      </c>
      <c r="K282" s="83" t="str">
        <f>IF(ISBLANK(Layout!J264), "", Layout!J264*$K$12/Stocks!$E$8)</f>
        <v/>
      </c>
      <c r="L282" s="83" t="str">
        <f>IF(ISBLANK(Layout!K264), "", Layout!K264*$K$12/Stocks!$E$9)</f>
        <v/>
      </c>
      <c r="M282" s="83" t="str">
        <f>IF(ISBLANK(Layout!L264), "", Layout!L264*$K$12/Stocks!$E$10)</f>
        <v/>
      </c>
      <c r="N282" s="83" t="str">
        <f>IF(ISBLANK(Layout!M264), "", Layout!M264*$K$12/Stocks!$E$11)</f>
        <v/>
      </c>
      <c r="O282" s="94" t="str">
        <f>IF(ISBLANK(Layout!N264), "", Layout!N264*$K$12/Stocks!$E$12)</f>
        <v/>
      </c>
      <c r="P282" s="62">
        <f>SUM(F282:O282)</f>
        <v>0</v>
      </c>
    </row>
    <row r="283" spans="1:16" x14ac:dyDescent="0.2">
      <c r="A283" s="103">
        <f t="shared" si="50"/>
        <v>263</v>
      </c>
      <c r="B283" s="104" t="str">
        <f>IF(ISBLANK(Layout!B265), "", Layout!B265)</f>
        <v/>
      </c>
      <c r="C283" s="105" t="str">
        <f>IF(ISBLANK(Layout!C265), "", Layout!C265)</f>
        <v/>
      </c>
      <c r="D283" s="93" t="str">
        <f>IF(Layout!D265 &gt;0, $K$12 - E283 - P283, "")</f>
        <v/>
      </c>
      <c r="E283" s="59">
        <f>IFERROR(Layout!D265*SUM($D$12:$D$17), "")</f>
        <v>0</v>
      </c>
      <c r="F283" s="83" t="str">
        <f>IF(ISBLANK(Layout!E265), "", Layout!E265*$K$12/Stocks!$E$3)</f>
        <v/>
      </c>
      <c r="G283" s="83" t="str">
        <f>IF(ISBLANK(Layout!F265), "", Layout!F265*$K$12/Stocks!$E$4)</f>
        <v/>
      </c>
      <c r="H283" s="83" t="str">
        <f>IF(ISBLANK(Layout!G265), "", Layout!G265*$K$12/Stocks!$E$5)</f>
        <v/>
      </c>
      <c r="I283" s="83" t="str">
        <f>IF(ISBLANK(Layout!H265), "", Layout!H265*$K$12/Stocks!$E$6)</f>
        <v/>
      </c>
      <c r="J283" s="83" t="str">
        <f>IF(ISBLANK(Layout!I265),"",Layout!I265*$K$12/Stocks!$E$7)</f>
        <v/>
      </c>
      <c r="K283" s="83" t="str">
        <f>IF(ISBLANK(Layout!J265), "", Layout!J265*$K$12/Stocks!$E$8)</f>
        <v/>
      </c>
      <c r="L283" s="83" t="str">
        <f>IF(ISBLANK(Layout!K265), "", Layout!K265*$K$12/Stocks!$E$9)</f>
        <v/>
      </c>
      <c r="M283" s="83" t="str">
        <f>IF(ISBLANK(Layout!L265), "", Layout!L265*$K$12/Stocks!$E$10)</f>
        <v/>
      </c>
      <c r="N283" s="83" t="str">
        <f>IF(ISBLANK(Layout!M265), "", Layout!M265*$K$12/Stocks!$E$11)</f>
        <v/>
      </c>
      <c r="O283" s="94" t="str">
        <f>IF(ISBLANK(Layout!N265), "", Layout!N265*$K$12/Stocks!$E$12)</f>
        <v/>
      </c>
      <c r="P283" s="62">
        <f t="shared" ref="P283:P289" si="52">SUM(F283:O283)</f>
        <v>0</v>
      </c>
    </row>
    <row r="284" spans="1:16" x14ac:dyDescent="0.2">
      <c r="A284" s="106">
        <f>A283+1</f>
        <v>264</v>
      </c>
      <c r="B284" s="107" t="str">
        <f>IF(ISBLANK(Layout!B266), "", Layout!B266)</f>
        <v/>
      </c>
      <c r="C284" s="108" t="str">
        <f>IF(ISBLANK(Layout!C266), "", Layout!C266)</f>
        <v/>
      </c>
      <c r="D284" s="95" t="str">
        <f>IF(Layout!D266 &gt;0, $K$12 - E284 - P284, "")</f>
        <v/>
      </c>
      <c r="E284" s="60">
        <f>IFERROR(Layout!D266*SUM($D$12:$D$17), "")</f>
        <v>0</v>
      </c>
      <c r="F284" s="88" t="str">
        <f>IF(ISBLANK(Layout!E266), "", Layout!E266*$K$12/Stocks!$E$3)</f>
        <v/>
      </c>
      <c r="G284" s="88" t="str">
        <f>IF(ISBLANK(Layout!F266), "", Layout!F266*$K$12/Stocks!$E$4)</f>
        <v/>
      </c>
      <c r="H284" s="88" t="str">
        <f>IF(ISBLANK(Layout!G266), "", Layout!G266*$K$12/Stocks!$E$5)</f>
        <v/>
      </c>
      <c r="I284" s="88" t="str">
        <f>IF(ISBLANK(Layout!H266), "", Layout!H266*$K$12/Stocks!$E$6)</f>
        <v/>
      </c>
      <c r="J284" s="88" t="str">
        <f>IF(ISBLANK(Layout!I266),"",Layout!I266*$K$12/Stocks!$E$7)</f>
        <v/>
      </c>
      <c r="K284" s="88" t="str">
        <f>IF(ISBLANK(Layout!J266), "", Layout!J266*$K$12/Stocks!$E$8)</f>
        <v/>
      </c>
      <c r="L284" s="88" t="str">
        <f>IF(ISBLANK(Layout!K266), "", Layout!K266*$K$12/Stocks!$E$9)</f>
        <v/>
      </c>
      <c r="M284" s="88" t="str">
        <f>IF(ISBLANK(Layout!L266), "", Layout!L266*$K$12/Stocks!$E$10)</f>
        <v/>
      </c>
      <c r="N284" s="88" t="str">
        <f>IF(ISBLANK(Layout!M266), "", Layout!M266*$K$12/Stocks!$E$11)</f>
        <v/>
      </c>
      <c r="O284" s="96" t="str">
        <f>IF(ISBLANK(Layout!N266), "", Layout!N266*$K$12/Stocks!$E$12)</f>
        <v/>
      </c>
      <c r="P284" s="63">
        <f t="shared" si="52"/>
        <v>0</v>
      </c>
    </row>
    <row r="285" spans="1:16" x14ac:dyDescent="0.2">
      <c r="A285" s="100">
        <f>A284+1</f>
        <v>265</v>
      </c>
      <c r="B285" s="101" t="str">
        <f>IF(ISBLANK(Layout!B267), "", Layout!B267)</f>
        <v/>
      </c>
      <c r="C285" s="102" t="str">
        <f>IF(ISBLANK(Layout!C267), "", Layout!C267)</f>
        <v/>
      </c>
      <c r="D285" s="91" t="str">
        <f>IF(Layout!D267 &gt;0, $K$12 - E285 - P285, "")</f>
        <v/>
      </c>
      <c r="E285" s="58">
        <f>IFERROR(Layout!D267*SUM($D$12:$D$17), "")</f>
        <v>0</v>
      </c>
      <c r="F285" s="87" t="str">
        <f>IF(ISBLANK(Layout!E267), "", Layout!E267*$K$12/Stocks!$E$3)</f>
        <v/>
      </c>
      <c r="G285" s="87" t="str">
        <f>IF(ISBLANK(Layout!F267), "", Layout!F267*$K$12/Stocks!$E$4)</f>
        <v/>
      </c>
      <c r="H285" s="87" t="str">
        <f>IF(ISBLANK(Layout!G267), "", Layout!G267*$K$12/Stocks!$E$5)</f>
        <v/>
      </c>
      <c r="I285" s="87" t="str">
        <f>IF(ISBLANK(Layout!H267), "", Layout!H267*$K$12/Stocks!$E$6)</f>
        <v/>
      </c>
      <c r="J285" s="87" t="str">
        <f>IF(ISBLANK(Layout!I267),"",Layout!I267*$K$12/Stocks!$E$7)</f>
        <v/>
      </c>
      <c r="K285" s="87" t="str">
        <f>IF(ISBLANK(Layout!J267), "", Layout!J267*$K$12/Stocks!$E$8)</f>
        <v/>
      </c>
      <c r="L285" s="87" t="str">
        <f>IF(ISBLANK(Layout!K267), "", Layout!K267*$K$12/Stocks!$E$9)</f>
        <v/>
      </c>
      <c r="M285" s="87" t="str">
        <f>IF(ISBLANK(Layout!L267), "", Layout!L267*$K$12/Stocks!$E$10)</f>
        <v/>
      </c>
      <c r="N285" s="87" t="str">
        <f>IF(ISBLANK(Layout!M267), "", Layout!M267*$K$12/Stocks!$E$11)</f>
        <v/>
      </c>
      <c r="O285" s="92" t="str">
        <f>IF(ISBLANK(Layout!N267), "", Layout!N267*$K$12/Stocks!$E$12)</f>
        <v/>
      </c>
      <c r="P285" s="61">
        <f t="shared" si="52"/>
        <v>0</v>
      </c>
    </row>
    <row r="286" spans="1:16" x14ac:dyDescent="0.2">
      <c r="A286" s="103">
        <f>A285+1</f>
        <v>266</v>
      </c>
      <c r="B286" s="104" t="str">
        <f>IF(ISBLANK(Layout!B268), "", Layout!B268)</f>
        <v/>
      </c>
      <c r="C286" s="105" t="str">
        <f>IF(ISBLANK(Layout!C268), "", Layout!C268)</f>
        <v/>
      </c>
      <c r="D286" s="93" t="str">
        <f>IF(Layout!D268 &gt;0, $K$12 - E286 - P286, "")</f>
        <v/>
      </c>
      <c r="E286" s="59">
        <f>IFERROR(Layout!D268*SUM($D$12:$D$17), "")</f>
        <v>0</v>
      </c>
      <c r="F286" s="83" t="str">
        <f>IF(ISBLANK(Layout!E268), "", Layout!E268*$K$12/Stocks!$E$3)</f>
        <v/>
      </c>
      <c r="G286" s="83" t="str">
        <f>IF(ISBLANK(Layout!F268), "", Layout!F268*$K$12/Stocks!$E$4)</f>
        <v/>
      </c>
      <c r="H286" s="83" t="str">
        <f>IF(ISBLANK(Layout!G268), "", Layout!G268*$K$12/Stocks!$E$5)</f>
        <v/>
      </c>
      <c r="I286" s="83" t="str">
        <f>IF(ISBLANK(Layout!H268), "", Layout!H268*$K$12/Stocks!$E$6)</f>
        <v/>
      </c>
      <c r="J286" s="83" t="str">
        <f>IF(ISBLANK(Layout!I268),"",Layout!I268*$K$12/Stocks!$E$7)</f>
        <v/>
      </c>
      <c r="K286" s="83" t="str">
        <f>IF(ISBLANK(Layout!J268), "", Layout!J268*$K$12/Stocks!$E$8)</f>
        <v/>
      </c>
      <c r="L286" s="83" t="str">
        <f>IF(ISBLANK(Layout!K268), "", Layout!K268*$K$12/Stocks!$E$9)</f>
        <v/>
      </c>
      <c r="M286" s="83" t="str">
        <f>IF(ISBLANK(Layout!L268), "", Layout!L268*$K$12/Stocks!$E$10)</f>
        <v/>
      </c>
      <c r="N286" s="83" t="str">
        <f>IF(ISBLANK(Layout!M268), "", Layout!M268*$K$12/Stocks!$E$11)</f>
        <v/>
      </c>
      <c r="O286" s="94" t="str">
        <f>IF(ISBLANK(Layout!N268), "", Layout!N268*$K$12/Stocks!$E$12)</f>
        <v/>
      </c>
      <c r="P286" s="62">
        <f t="shared" si="52"/>
        <v>0</v>
      </c>
    </row>
    <row r="287" spans="1:16" x14ac:dyDescent="0.2">
      <c r="A287" s="103">
        <f t="shared" ref="A287:A295" si="53">A286+1</f>
        <v>267</v>
      </c>
      <c r="B287" s="104" t="str">
        <f>IF(ISBLANK(Layout!B269), "", Layout!B269)</f>
        <v/>
      </c>
      <c r="C287" s="105" t="str">
        <f>IF(ISBLANK(Layout!C269), "", Layout!C269)</f>
        <v/>
      </c>
      <c r="D287" s="93" t="str">
        <f>IF(Layout!D269 &gt;0, $K$12 - E287 - P287, "")</f>
        <v/>
      </c>
      <c r="E287" s="59">
        <f>IFERROR(Layout!D269*SUM($D$12:$D$17), "")</f>
        <v>0</v>
      </c>
      <c r="F287" s="83" t="str">
        <f>IF(ISBLANK(Layout!E269), "", Layout!E269*$K$12/Stocks!$E$3)</f>
        <v/>
      </c>
      <c r="G287" s="83" t="str">
        <f>IF(ISBLANK(Layout!F269), "", Layout!F269*$K$12/Stocks!$E$4)</f>
        <v/>
      </c>
      <c r="H287" s="83" t="str">
        <f>IF(ISBLANK(Layout!G269), "", Layout!G269*$K$12/Stocks!$E$5)</f>
        <v/>
      </c>
      <c r="I287" s="83" t="str">
        <f>IF(ISBLANK(Layout!H269), "", Layout!H269*$K$12/Stocks!$E$6)</f>
        <v/>
      </c>
      <c r="J287" s="83" t="str">
        <f>IF(ISBLANK(Layout!I269),"",Layout!I269*$K$12/Stocks!$E$7)</f>
        <v/>
      </c>
      <c r="K287" s="83" t="str">
        <f>IF(ISBLANK(Layout!J269), "", Layout!J269*$K$12/Stocks!$E$8)</f>
        <v/>
      </c>
      <c r="L287" s="83" t="str">
        <f>IF(ISBLANK(Layout!K269), "", Layout!K269*$K$12/Stocks!$E$9)</f>
        <v/>
      </c>
      <c r="M287" s="83" t="str">
        <f>IF(ISBLANK(Layout!L269), "", Layout!L269*$K$12/Stocks!$E$10)</f>
        <v/>
      </c>
      <c r="N287" s="83" t="str">
        <f>IF(ISBLANK(Layout!M269), "", Layout!M269*$K$12/Stocks!$E$11)</f>
        <v/>
      </c>
      <c r="O287" s="94" t="str">
        <f>IF(ISBLANK(Layout!N269), "", Layout!N269*$K$12/Stocks!$E$12)</f>
        <v/>
      </c>
      <c r="P287" s="62">
        <f t="shared" si="52"/>
        <v>0</v>
      </c>
    </row>
    <row r="288" spans="1:16" x14ac:dyDescent="0.2">
      <c r="A288" s="103">
        <f t="shared" si="53"/>
        <v>268</v>
      </c>
      <c r="B288" s="104" t="str">
        <f>IF(ISBLANK(Layout!B270), "", Layout!B270)</f>
        <v/>
      </c>
      <c r="C288" s="105" t="str">
        <f>IF(ISBLANK(Layout!C270), "", Layout!C270)</f>
        <v/>
      </c>
      <c r="D288" s="93" t="str">
        <f>IF(Layout!D270 &gt;0, $K$12 - E288 - P288, "")</f>
        <v/>
      </c>
      <c r="E288" s="59">
        <f>IFERROR(Layout!D270*SUM($D$12:$D$17), "")</f>
        <v>0</v>
      </c>
      <c r="F288" s="83" t="str">
        <f>IF(ISBLANK(Layout!E270), "", Layout!E270*$K$12/Stocks!$E$3)</f>
        <v/>
      </c>
      <c r="G288" s="83" t="str">
        <f>IF(ISBLANK(Layout!F270), "", Layout!F270*$K$12/Stocks!$E$4)</f>
        <v/>
      </c>
      <c r="H288" s="83" t="str">
        <f>IF(ISBLANK(Layout!G270), "", Layout!G270*$K$12/Stocks!$E$5)</f>
        <v/>
      </c>
      <c r="I288" s="83" t="str">
        <f>IF(ISBLANK(Layout!H270), "", Layout!H270*$K$12/Stocks!$E$6)</f>
        <v/>
      </c>
      <c r="J288" s="83" t="str">
        <f>IF(ISBLANK(Layout!I270),"",Layout!I270*$K$12/Stocks!$E$7)</f>
        <v/>
      </c>
      <c r="K288" s="83" t="str">
        <f>IF(ISBLANK(Layout!J270), "", Layout!J270*$K$12/Stocks!$E$8)</f>
        <v/>
      </c>
      <c r="L288" s="83" t="str">
        <f>IF(ISBLANK(Layout!K270), "", Layout!K270*$K$12/Stocks!$E$9)</f>
        <v/>
      </c>
      <c r="M288" s="83" t="str">
        <f>IF(ISBLANK(Layout!L270), "", Layout!L270*$K$12/Stocks!$E$10)</f>
        <v/>
      </c>
      <c r="N288" s="83" t="str">
        <f>IF(ISBLANK(Layout!M270), "", Layout!M270*$K$12/Stocks!$E$11)</f>
        <v/>
      </c>
      <c r="O288" s="94" t="str">
        <f>IF(ISBLANK(Layout!N270), "", Layout!N270*$K$12/Stocks!$E$12)</f>
        <v/>
      </c>
      <c r="P288" s="62">
        <f t="shared" si="52"/>
        <v>0</v>
      </c>
    </row>
    <row r="289" spans="1:16" x14ac:dyDescent="0.2">
      <c r="A289" s="103">
        <f t="shared" si="53"/>
        <v>269</v>
      </c>
      <c r="B289" s="104" t="str">
        <f>IF(ISBLANK(Layout!B271), "", Layout!B271)</f>
        <v/>
      </c>
      <c r="C289" s="105" t="str">
        <f>IF(ISBLANK(Layout!C271), "", Layout!C271)</f>
        <v/>
      </c>
      <c r="D289" s="93" t="str">
        <f>IF(Layout!D271 &gt;0, $K$12 - E289 - P289, "")</f>
        <v/>
      </c>
      <c r="E289" s="59">
        <f>IFERROR(Layout!D271*SUM($D$12:$D$17), "")</f>
        <v>0</v>
      </c>
      <c r="F289" s="83" t="str">
        <f>IF(ISBLANK(Layout!E271), "", Layout!E271*$K$12/Stocks!$E$3)</f>
        <v/>
      </c>
      <c r="G289" s="83" t="str">
        <f>IF(ISBLANK(Layout!F271), "", Layout!F271*$K$12/Stocks!$E$4)</f>
        <v/>
      </c>
      <c r="H289" s="83" t="str">
        <f>IF(ISBLANK(Layout!G271), "", Layout!G271*$K$12/Stocks!$E$5)</f>
        <v/>
      </c>
      <c r="I289" s="83" t="str">
        <f>IF(ISBLANK(Layout!H271), "", Layout!H271*$K$12/Stocks!$E$6)</f>
        <v/>
      </c>
      <c r="J289" s="83" t="str">
        <f>IF(ISBLANK(Layout!I271),"",Layout!I271*$K$12/Stocks!$E$7)</f>
        <v/>
      </c>
      <c r="K289" s="83" t="str">
        <f>IF(ISBLANK(Layout!J271), "", Layout!J271*$K$12/Stocks!$E$8)</f>
        <v/>
      </c>
      <c r="L289" s="83" t="str">
        <f>IF(ISBLANK(Layout!K271), "", Layout!K271*$K$12/Stocks!$E$9)</f>
        <v/>
      </c>
      <c r="M289" s="83" t="str">
        <f>IF(ISBLANK(Layout!L271), "", Layout!L271*$K$12/Stocks!$E$10)</f>
        <v/>
      </c>
      <c r="N289" s="83" t="str">
        <f>IF(ISBLANK(Layout!M271), "", Layout!M271*$K$12/Stocks!$E$11)</f>
        <v/>
      </c>
      <c r="O289" s="94" t="str">
        <f>IF(ISBLANK(Layout!N271), "", Layout!N271*$K$12/Stocks!$E$12)</f>
        <v/>
      </c>
      <c r="P289" s="62">
        <f t="shared" si="52"/>
        <v>0</v>
      </c>
    </row>
    <row r="290" spans="1:16" x14ac:dyDescent="0.2">
      <c r="A290" s="103">
        <f t="shared" si="53"/>
        <v>270</v>
      </c>
      <c r="B290" s="104" t="str">
        <f>IF(ISBLANK(Layout!B272), "", Layout!B272)</f>
        <v/>
      </c>
      <c r="C290" s="105" t="str">
        <f>IF(ISBLANK(Layout!C272), "", Layout!C272)</f>
        <v/>
      </c>
      <c r="D290" s="93" t="str">
        <f>IF(Layout!D272 &gt;0, $K$12 - E290 - P290, "")</f>
        <v/>
      </c>
      <c r="E290" s="59">
        <f>IFERROR(Layout!D272*SUM($D$12:$D$17), "")</f>
        <v>0</v>
      </c>
      <c r="F290" s="83" t="str">
        <f>IF(ISBLANK(Layout!E272), "", Layout!E272*$K$12/Stocks!$E$3)</f>
        <v/>
      </c>
      <c r="G290" s="83" t="str">
        <f>IF(ISBLANK(Layout!F272), "", Layout!F272*$K$12/Stocks!$E$4)</f>
        <v/>
      </c>
      <c r="H290" s="83" t="str">
        <f>IF(ISBLANK(Layout!G272), "", Layout!G272*$K$12/Stocks!$E$5)</f>
        <v/>
      </c>
      <c r="I290" s="83" t="str">
        <f>IF(ISBLANK(Layout!H272), "", Layout!H272*$K$12/Stocks!$E$6)</f>
        <v/>
      </c>
      <c r="J290" s="83" t="str">
        <f>IF(ISBLANK(Layout!I272),"",Layout!I272*$K$12/Stocks!$E$7)</f>
        <v/>
      </c>
      <c r="K290" s="83" t="str">
        <f>IF(ISBLANK(Layout!J272), "", Layout!J272*$K$12/Stocks!$E$8)</f>
        <v/>
      </c>
      <c r="L290" s="83" t="str">
        <f>IF(ISBLANK(Layout!K272), "", Layout!K272*$K$12/Stocks!$E$9)</f>
        <v/>
      </c>
      <c r="M290" s="83" t="str">
        <f>IF(ISBLANK(Layout!L272), "", Layout!L272*$K$12/Stocks!$E$10)</f>
        <v/>
      </c>
      <c r="N290" s="83" t="str">
        <f>IF(ISBLANK(Layout!M272), "", Layout!M272*$K$12/Stocks!$E$11)</f>
        <v/>
      </c>
      <c r="O290" s="94" t="str">
        <f>IF(ISBLANK(Layout!N272), "", Layout!N272*$K$12/Stocks!$E$12)</f>
        <v/>
      </c>
      <c r="P290" s="62">
        <f>SUM(F290:O290)</f>
        <v>0</v>
      </c>
    </row>
    <row r="291" spans="1:16" x14ac:dyDescent="0.2">
      <c r="A291" s="103">
        <f t="shared" si="53"/>
        <v>271</v>
      </c>
      <c r="B291" s="104" t="str">
        <f>IF(ISBLANK(Layout!B273), "", Layout!B273)</f>
        <v/>
      </c>
      <c r="C291" s="105" t="str">
        <f>IF(ISBLANK(Layout!C273), "", Layout!C273)</f>
        <v/>
      </c>
      <c r="D291" s="93" t="str">
        <f>IF(Layout!D273 &gt;0, $K$12 - E291 - P291, "")</f>
        <v/>
      </c>
      <c r="E291" s="59">
        <f>IFERROR(Layout!D273*SUM($D$12:$D$17), "")</f>
        <v>0</v>
      </c>
      <c r="F291" s="83" t="str">
        <f>IF(ISBLANK(Layout!E273), "", Layout!E273*$K$12/Stocks!$E$3)</f>
        <v/>
      </c>
      <c r="G291" s="83" t="str">
        <f>IF(ISBLANK(Layout!F273), "", Layout!F273*$K$12/Stocks!$E$4)</f>
        <v/>
      </c>
      <c r="H291" s="83" t="str">
        <f>IF(ISBLANK(Layout!G273), "", Layout!G273*$K$12/Stocks!$E$5)</f>
        <v/>
      </c>
      <c r="I291" s="83" t="str">
        <f>IF(ISBLANK(Layout!H273), "", Layout!H273*$K$12/Stocks!$E$6)</f>
        <v/>
      </c>
      <c r="J291" s="83" t="str">
        <f>IF(ISBLANK(Layout!I273),"",Layout!I273*$K$12/Stocks!$E$7)</f>
        <v/>
      </c>
      <c r="K291" s="83" t="str">
        <f>IF(ISBLANK(Layout!J273), "", Layout!J273*$K$12/Stocks!$E$8)</f>
        <v/>
      </c>
      <c r="L291" s="83" t="str">
        <f>IF(ISBLANK(Layout!K273), "", Layout!K273*$K$12/Stocks!$E$9)</f>
        <v/>
      </c>
      <c r="M291" s="83" t="str">
        <f>IF(ISBLANK(Layout!L273), "", Layout!L273*$K$12/Stocks!$E$10)</f>
        <v/>
      </c>
      <c r="N291" s="83" t="str">
        <f>IF(ISBLANK(Layout!M273), "", Layout!M273*$K$12/Stocks!$E$11)</f>
        <v/>
      </c>
      <c r="O291" s="94" t="str">
        <f>IF(ISBLANK(Layout!N273), "", Layout!N273*$K$12/Stocks!$E$12)</f>
        <v/>
      </c>
      <c r="P291" s="62">
        <f t="shared" ref="P291:P293" si="54">SUM(F291:O291)</f>
        <v>0</v>
      </c>
    </row>
    <row r="292" spans="1:16" x14ac:dyDescent="0.2">
      <c r="A292" s="103">
        <f t="shared" si="53"/>
        <v>272</v>
      </c>
      <c r="B292" s="104" t="str">
        <f>IF(ISBLANK(Layout!B274), "", Layout!B274)</f>
        <v/>
      </c>
      <c r="C292" s="105" t="str">
        <f>IF(ISBLANK(Layout!C274), "", Layout!C274)</f>
        <v/>
      </c>
      <c r="D292" s="93" t="str">
        <f>IF(Layout!D274 &gt;0, $K$12 - E292 - P292, "")</f>
        <v/>
      </c>
      <c r="E292" s="59">
        <f>IFERROR(Layout!D274*SUM($D$12:$D$17), "")</f>
        <v>0</v>
      </c>
      <c r="F292" s="83" t="str">
        <f>IF(ISBLANK(Layout!E274), "", Layout!E274*$K$12/Stocks!$E$3)</f>
        <v/>
      </c>
      <c r="G292" s="83" t="str">
        <f>IF(ISBLANK(Layout!F274), "", Layout!F274*$K$12/Stocks!$E$4)</f>
        <v/>
      </c>
      <c r="H292" s="83" t="str">
        <f>IF(ISBLANK(Layout!G274), "", Layout!G274*$K$12/Stocks!$E$5)</f>
        <v/>
      </c>
      <c r="I292" s="83" t="str">
        <f>IF(ISBLANK(Layout!H274), "", Layout!H274*$K$12/Stocks!$E$6)</f>
        <v/>
      </c>
      <c r="J292" s="83" t="str">
        <f>IF(ISBLANK(Layout!I274),"",Layout!I274*$K$12/Stocks!$E$7)</f>
        <v/>
      </c>
      <c r="K292" s="83" t="str">
        <f>IF(ISBLANK(Layout!J274), "", Layout!J274*$K$12/Stocks!$E$8)</f>
        <v/>
      </c>
      <c r="L292" s="83" t="str">
        <f>IF(ISBLANK(Layout!K274), "", Layout!K274*$K$12/Stocks!$E$9)</f>
        <v/>
      </c>
      <c r="M292" s="83" t="str">
        <f>IF(ISBLANK(Layout!L274), "", Layout!L274*$K$12/Stocks!$E$10)</f>
        <v/>
      </c>
      <c r="N292" s="83" t="str">
        <f>IF(ISBLANK(Layout!M274), "", Layout!M274*$K$12/Stocks!$E$11)</f>
        <v/>
      </c>
      <c r="O292" s="94" t="str">
        <f>IF(ISBLANK(Layout!N274), "", Layout!N274*$K$12/Stocks!$E$12)</f>
        <v/>
      </c>
      <c r="P292" s="62">
        <f t="shared" si="54"/>
        <v>0</v>
      </c>
    </row>
    <row r="293" spans="1:16" x14ac:dyDescent="0.2">
      <c r="A293" s="103">
        <f t="shared" si="53"/>
        <v>273</v>
      </c>
      <c r="B293" s="104" t="str">
        <f>IF(ISBLANK(Layout!B275), "", Layout!B275)</f>
        <v/>
      </c>
      <c r="C293" s="105" t="str">
        <f>IF(ISBLANK(Layout!C275), "", Layout!C275)</f>
        <v/>
      </c>
      <c r="D293" s="93" t="str">
        <f>IF(Layout!D275 &gt;0, $K$12 - E293 - P293, "")</f>
        <v/>
      </c>
      <c r="E293" s="59">
        <f>IFERROR(Layout!D275*SUM($D$12:$D$17), "")</f>
        <v>0</v>
      </c>
      <c r="F293" s="83" t="str">
        <f>IF(ISBLANK(Layout!E275), "", Layout!E275*$K$12/Stocks!$E$3)</f>
        <v/>
      </c>
      <c r="G293" s="83" t="str">
        <f>IF(ISBLANK(Layout!F275), "", Layout!F275*$K$12/Stocks!$E$4)</f>
        <v/>
      </c>
      <c r="H293" s="83" t="str">
        <f>IF(ISBLANK(Layout!G275), "", Layout!G275*$K$12/Stocks!$E$5)</f>
        <v/>
      </c>
      <c r="I293" s="83" t="str">
        <f>IF(ISBLANK(Layout!H275), "", Layout!H275*$K$12/Stocks!$E$6)</f>
        <v/>
      </c>
      <c r="J293" s="83" t="str">
        <f>IF(ISBLANK(Layout!I275),"",Layout!I275*$K$12/Stocks!$E$7)</f>
        <v/>
      </c>
      <c r="K293" s="83" t="str">
        <f>IF(ISBLANK(Layout!J275), "", Layout!J275*$K$12/Stocks!$E$8)</f>
        <v/>
      </c>
      <c r="L293" s="83" t="str">
        <f>IF(ISBLANK(Layout!K275), "", Layout!K275*$K$12/Stocks!$E$9)</f>
        <v/>
      </c>
      <c r="M293" s="83" t="str">
        <f>IF(ISBLANK(Layout!L275), "", Layout!L275*$K$12/Stocks!$E$10)</f>
        <v/>
      </c>
      <c r="N293" s="83" t="str">
        <f>IF(ISBLANK(Layout!M275), "", Layout!M275*$K$12/Stocks!$E$11)</f>
        <v/>
      </c>
      <c r="O293" s="94" t="str">
        <f>IF(ISBLANK(Layout!N275), "", Layout!N275*$K$12/Stocks!$E$12)</f>
        <v/>
      </c>
      <c r="P293" s="62">
        <f t="shared" si="54"/>
        <v>0</v>
      </c>
    </row>
    <row r="294" spans="1:16" x14ac:dyDescent="0.2">
      <c r="A294" s="103">
        <f t="shared" si="53"/>
        <v>274</v>
      </c>
      <c r="B294" s="104" t="str">
        <f>IF(ISBLANK(Layout!B276), "", Layout!B276)</f>
        <v/>
      </c>
      <c r="C294" s="105" t="str">
        <f>IF(ISBLANK(Layout!C276), "", Layout!C276)</f>
        <v/>
      </c>
      <c r="D294" s="93" t="str">
        <f>IF(Layout!D276 &gt;0, $K$12 - E294 - P294, "")</f>
        <v/>
      </c>
      <c r="E294" s="59">
        <f>IFERROR(Layout!D276*SUM($D$12:$D$17), "")</f>
        <v>0</v>
      </c>
      <c r="F294" s="83" t="str">
        <f>IF(ISBLANK(Layout!E276), "", Layout!E276*$K$12/Stocks!$E$3)</f>
        <v/>
      </c>
      <c r="G294" s="83" t="str">
        <f>IF(ISBLANK(Layout!F276), "", Layout!F276*$K$12/Stocks!$E$4)</f>
        <v/>
      </c>
      <c r="H294" s="83" t="str">
        <f>IF(ISBLANK(Layout!G276), "", Layout!G276*$K$12/Stocks!$E$5)</f>
        <v/>
      </c>
      <c r="I294" s="83" t="str">
        <f>IF(ISBLANK(Layout!H276), "", Layout!H276*$K$12/Stocks!$E$6)</f>
        <v/>
      </c>
      <c r="J294" s="83" t="str">
        <f>IF(ISBLANK(Layout!I276),"",Layout!I276*$K$12/Stocks!$E$7)</f>
        <v/>
      </c>
      <c r="K294" s="83" t="str">
        <f>IF(ISBLANK(Layout!J276), "", Layout!J276*$K$12/Stocks!$E$8)</f>
        <v/>
      </c>
      <c r="L294" s="83" t="str">
        <f>IF(ISBLANK(Layout!K276), "", Layout!K276*$K$12/Stocks!$E$9)</f>
        <v/>
      </c>
      <c r="M294" s="83" t="str">
        <f>IF(ISBLANK(Layout!L276), "", Layout!L276*$K$12/Stocks!$E$10)</f>
        <v/>
      </c>
      <c r="N294" s="83" t="str">
        <f>IF(ISBLANK(Layout!M276), "", Layout!M276*$K$12/Stocks!$E$11)</f>
        <v/>
      </c>
      <c r="O294" s="94" t="str">
        <f>IF(ISBLANK(Layout!N276), "", Layout!N276*$K$12/Stocks!$E$12)</f>
        <v/>
      </c>
      <c r="P294" s="62">
        <f>SUM(F294:O294)</f>
        <v>0</v>
      </c>
    </row>
    <row r="295" spans="1:16" x14ac:dyDescent="0.2">
      <c r="A295" s="103">
        <f t="shared" si="53"/>
        <v>275</v>
      </c>
      <c r="B295" s="104" t="str">
        <f>IF(ISBLANK(Layout!B277), "", Layout!B277)</f>
        <v/>
      </c>
      <c r="C295" s="105" t="str">
        <f>IF(ISBLANK(Layout!C277), "", Layout!C277)</f>
        <v/>
      </c>
      <c r="D295" s="93" t="str">
        <f>IF(Layout!D277 &gt;0, $K$12 - E295 - P295, "")</f>
        <v/>
      </c>
      <c r="E295" s="59">
        <f>IFERROR(Layout!D277*SUM($D$12:$D$17), "")</f>
        <v>0</v>
      </c>
      <c r="F295" s="83" t="str">
        <f>IF(ISBLANK(Layout!E277), "", Layout!E277*$K$12/Stocks!$E$3)</f>
        <v/>
      </c>
      <c r="G295" s="83" t="str">
        <f>IF(ISBLANK(Layout!F277), "", Layout!F277*$K$12/Stocks!$E$4)</f>
        <v/>
      </c>
      <c r="H295" s="83" t="str">
        <f>IF(ISBLANK(Layout!G277), "", Layout!G277*$K$12/Stocks!$E$5)</f>
        <v/>
      </c>
      <c r="I295" s="83" t="str">
        <f>IF(ISBLANK(Layout!H277), "", Layout!H277*$K$12/Stocks!$E$6)</f>
        <v/>
      </c>
      <c r="J295" s="83" t="str">
        <f>IF(ISBLANK(Layout!I277),"",Layout!I277*$K$12/Stocks!$E$7)</f>
        <v/>
      </c>
      <c r="K295" s="83" t="str">
        <f>IF(ISBLANK(Layout!J277), "", Layout!J277*$K$12/Stocks!$E$8)</f>
        <v/>
      </c>
      <c r="L295" s="83" t="str">
        <f>IF(ISBLANK(Layout!K277), "", Layout!K277*$K$12/Stocks!$E$9)</f>
        <v/>
      </c>
      <c r="M295" s="83" t="str">
        <f>IF(ISBLANK(Layout!L277), "", Layout!L277*$K$12/Stocks!$E$10)</f>
        <v/>
      </c>
      <c r="N295" s="83" t="str">
        <f>IF(ISBLANK(Layout!M277), "", Layout!M277*$K$12/Stocks!$E$11)</f>
        <v/>
      </c>
      <c r="O295" s="94" t="str">
        <f>IF(ISBLANK(Layout!N277), "", Layout!N277*$K$12/Stocks!$E$12)</f>
        <v/>
      </c>
      <c r="P295" s="62">
        <f t="shared" ref="P295:P301" si="55">SUM(F295:O295)</f>
        <v>0</v>
      </c>
    </row>
    <row r="296" spans="1:16" x14ac:dyDescent="0.2">
      <c r="A296" s="106">
        <f>A295+1</f>
        <v>276</v>
      </c>
      <c r="B296" s="107" t="str">
        <f>IF(ISBLANK(Layout!B278), "", Layout!B278)</f>
        <v/>
      </c>
      <c r="C296" s="108" t="str">
        <f>IF(ISBLANK(Layout!C278), "", Layout!C278)</f>
        <v/>
      </c>
      <c r="D296" s="95" t="str">
        <f>IF(Layout!D278 &gt;0, $K$12 - E296 - P296, "")</f>
        <v/>
      </c>
      <c r="E296" s="60">
        <f>IFERROR(Layout!D278*SUM($D$12:$D$17), "")</f>
        <v>0</v>
      </c>
      <c r="F296" s="88" t="str">
        <f>IF(ISBLANK(Layout!E278), "", Layout!E278*$K$12/Stocks!$E$3)</f>
        <v/>
      </c>
      <c r="G296" s="88" t="str">
        <f>IF(ISBLANK(Layout!F278), "", Layout!F278*$K$12/Stocks!$E$4)</f>
        <v/>
      </c>
      <c r="H296" s="88" t="str">
        <f>IF(ISBLANK(Layout!G278), "", Layout!G278*$K$12/Stocks!$E$5)</f>
        <v/>
      </c>
      <c r="I296" s="88" t="str">
        <f>IF(ISBLANK(Layout!H278), "", Layout!H278*$K$12/Stocks!$E$6)</f>
        <v/>
      </c>
      <c r="J296" s="88" t="str">
        <f>IF(ISBLANK(Layout!I278),"",Layout!I278*$K$12/Stocks!$E$7)</f>
        <v/>
      </c>
      <c r="K296" s="88" t="str">
        <f>IF(ISBLANK(Layout!J278), "", Layout!J278*$K$12/Stocks!$E$8)</f>
        <v/>
      </c>
      <c r="L296" s="88" t="str">
        <f>IF(ISBLANK(Layout!K278), "", Layout!K278*$K$12/Stocks!$E$9)</f>
        <v/>
      </c>
      <c r="M296" s="88" t="str">
        <f>IF(ISBLANK(Layout!L278), "", Layout!L278*$K$12/Stocks!$E$10)</f>
        <v/>
      </c>
      <c r="N296" s="88" t="str">
        <f>IF(ISBLANK(Layout!M278), "", Layout!M278*$K$12/Stocks!$E$11)</f>
        <v/>
      </c>
      <c r="O296" s="96" t="str">
        <f>IF(ISBLANK(Layout!N278), "", Layout!N278*$K$12/Stocks!$E$12)</f>
        <v/>
      </c>
      <c r="P296" s="63">
        <f t="shared" si="55"/>
        <v>0</v>
      </c>
    </row>
    <row r="297" spans="1:16" x14ac:dyDescent="0.2">
      <c r="A297" s="100">
        <f>A296+1</f>
        <v>277</v>
      </c>
      <c r="B297" s="101" t="str">
        <f>IF(ISBLANK(Layout!B279), "", Layout!B279)</f>
        <v/>
      </c>
      <c r="C297" s="102" t="str">
        <f>IF(ISBLANK(Layout!C279), "", Layout!C279)</f>
        <v/>
      </c>
      <c r="D297" s="91" t="str">
        <f>IF(Layout!D279 &gt;0, $K$12 - E297 - P297, "")</f>
        <v/>
      </c>
      <c r="E297" s="58">
        <f>IFERROR(Layout!D279*SUM($D$12:$D$17), "")</f>
        <v>0</v>
      </c>
      <c r="F297" s="87" t="str">
        <f>IF(ISBLANK(Layout!E279), "", Layout!E279*$K$12/Stocks!$E$3)</f>
        <v/>
      </c>
      <c r="G297" s="87" t="str">
        <f>IF(ISBLANK(Layout!F279), "", Layout!F279*$K$12/Stocks!$E$4)</f>
        <v/>
      </c>
      <c r="H297" s="87" t="str">
        <f>IF(ISBLANK(Layout!G279), "", Layout!G279*$K$12/Stocks!$E$5)</f>
        <v/>
      </c>
      <c r="I297" s="87" t="str">
        <f>IF(ISBLANK(Layout!H279), "", Layout!H279*$K$12/Stocks!$E$6)</f>
        <v/>
      </c>
      <c r="J297" s="87" t="str">
        <f>IF(ISBLANK(Layout!I279),"",Layout!I279*$K$12/Stocks!$E$7)</f>
        <v/>
      </c>
      <c r="K297" s="87" t="str">
        <f>IF(ISBLANK(Layout!J279), "", Layout!J279*$K$12/Stocks!$E$8)</f>
        <v/>
      </c>
      <c r="L297" s="87" t="str">
        <f>IF(ISBLANK(Layout!K279), "", Layout!K279*$K$12/Stocks!$E$9)</f>
        <v/>
      </c>
      <c r="M297" s="87" t="str">
        <f>IF(ISBLANK(Layout!L279), "", Layout!L279*$K$12/Stocks!$E$10)</f>
        <v/>
      </c>
      <c r="N297" s="87" t="str">
        <f>IF(ISBLANK(Layout!M279), "", Layout!M279*$K$12/Stocks!$E$11)</f>
        <v/>
      </c>
      <c r="O297" s="92" t="str">
        <f>IF(ISBLANK(Layout!N279), "", Layout!N279*$K$12/Stocks!$E$12)</f>
        <v/>
      </c>
      <c r="P297" s="61">
        <f t="shared" si="55"/>
        <v>0</v>
      </c>
    </row>
    <row r="298" spans="1:16" x14ac:dyDescent="0.2">
      <c r="A298" s="103">
        <f>A297+1</f>
        <v>278</v>
      </c>
      <c r="B298" s="104" t="str">
        <f>IF(ISBLANK(Layout!B280), "", Layout!B280)</f>
        <v/>
      </c>
      <c r="C298" s="105" t="str">
        <f>IF(ISBLANK(Layout!C280), "", Layout!C280)</f>
        <v/>
      </c>
      <c r="D298" s="93" t="str">
        <f>IF(Layout!D280 &gt;0, $K$12 - E298 - P298, "")</f>
        <v/>
      </c>
      <c r="E298" s="59">
        <f>IFERROR(Layout!D280*SUM($D$12:$D$17), "")</f>
        <v>0</v>
      </c>
      <c r="F298" s="83" t="str">
        <f>IF(ISBLANK(Layout!E280), "", Layout!E280*$K$12/Stocks!$E$3)</f>
        <v/>
      </c>
      <c r="G298" s="83" t="str">
        <f>IF(ISBLANK(Layout!F280), "", Layout!F280*$K$12/Stocks!$E$4)</f>
        <v/>
      </c>
      <c r="H298" s="83" t="str">
        <f>IF(ISBLANK(Layout!G280), "", Layout!G280*$K$12/Stocks!$E$5)</f>
        <v/>
      </c>
      <c r="I298" s="83" t="str">
        <f>IF(ISBLANK(Layout!H280), "", Layout!H280*$K$12/Stocks!$E$6)</f>
        <v/>
      </c>
      <c r="J298" s="83" t="str">
        <f>IF(ISBLANK(Layout!I280),"",Layout!I280*$K$12/Stocks!$E$7)</f>
        <v/>
      </c>
      <c r="K298" s="83" t="str">
        <f>IF(ISBLANK(Layout!J280), "", Layout!J280*$K$12/Stocks!$E$8)</f>
        <v/>
      </c>
      <c r="L298" s="83" t="str">
        <f>IF(ISBLANK(Layout!K280), "", Layout!K280*$K$12/Stocks!$E$9)</f>
        <v/>
      </c>
      <c r="M298" s="83" t="str">
        <f>IF(ISBLANK(Layout!L280), "", Layout!L280*$K$12/Stocks!$E$10)</f>
        <v/>
      </c>
      <c r="N298" s="83" t="str">
        <f>IF(ISBLANK(Layout!M280), "", Layout!M280*$K$12/Stocks!$E$11)</f>
        <v/>
      </c>
      <c r="O298" s="94" t="str">
        <f>IF(ISBLANK(Layout!N280), "", Layout!N280*$K$12/Stocks!$E$12)</f>
        <v/>
      </c>
      <c r="P298" s="62">
        <f t="shared" si="55"/>
        <v>0</v>
      </c>
    </row>
    <row r="299" spans="1:16" x14ac:dyDescent="0.2">
      <c r="A299" s="103">
        <f t="shared" ref="A299:A307" si="56">A298+1</f>
        <v>279</v>
      </c>
      <c r="B299" s="104" t="str">
        <f>IF(ISBLANK(Layout!B281), "", Layout!B281)</f>
        <v/>
      </c>
      <c r="C299" s="105" t="str">
        <f>IF(ISBLANK(Layout!C281), "", Layout!C281)</f>
        <v/>
      </c>
      <c r="D299" s="93" t="str">
        <f>IF(Layout!D281 &gt;0, $K$12 - E299 - P299, "")</f>
        <v/>
      </c>
      <c r="E299" s="59">
        <f>IFERROR(Layout!D281*SUM($D$12:$D$17), "")</f>
        <v>0</v>
      </c>
      <c r="F299" s="83" t="str">
        <f>IF(ISBLANK(Layout!E281), "", Layout!E281*$K$12/Stocks!$E$3)</f>
        <v/>
      </c>
      <c r="G299" s="83" t="str">
        <f>IF(ISBLANK(Layout!F281), "", Layout!F281*$K$12/Stocks!$E$4)</f>
        <v/>
      </c>
      <c r="H299" s="83" t="str">
        <f>IF(ISBLANK(Layout!G281), "", Layout!G281*$K$12/Stocks!$E$5)</f>
        <v/>
      </c>
      <c r="I299" s="83" t="str">
        <f>IF(ISBLANK(Layout!H281), "", Layout!H281*$K$12/Stocks!$E$6)</f>
        <v/>
      </c>
      <c r="J299" s="83" t="str">
        <f>IF(ISBLANK(Layout!I281),"",Layout!I281*$K$12/Stocks!$E$7)</f>
        <v/>
      </c>
      <c r="K299" s="83" t="str">
        <f>IF(ISBLANK(Layout!J281), "", Layout!J281*$K$12/Stocks!$E$8)</f>
        <v/>
      </c>
      <c r="L299" s="83" t="str">
        <f>IF(ISBLANK(Layout!K281), "", Layout!K281*$K$12/Stocks!$E$9)</f>
        <v/>
      </c>
      <c r="M299" s="83" t="str">
        <f>IF(ISBLANK(Layout!L281), "", Layout!L281*$K$12/Stocks!$E$10)</f>
        <v/>
      </c>
      <c r="N299" s="83" t="str">
        <f>IF(ISBLANK(Layout!M281), "", Layout!M281*$K$12/Stocks!$E$11)</f>
        <v/>
      </c>
      <c r="O299" s="94" t="str">
        <f>IF(ISBLANK(Layout!N281), "", Layout!N281*$K$12/Stocks!$E$12)</f>
        <v/>
      </c>
      <c r="P299" s="62">
        <f t="shared" si="55"/>
        <v>0</v>
      </c>
    </row>
    <row r="300" spans="1:16" x14ac:dyDescent="0.2">
      <c r="A300" s="103">
        <f t="shared" si="56"/>
        <v>280</v>
      </c>
      <c r="B300" s="104" t="str">
        <f>IF(ISBLANK(Layout!B282), "", Layout!B282)</f>
        <v/>
      </c>
      <c r="C300" s="105" t="str">
        <f>IF(ISBLANK(Layout!C282), "", Layout!C282)</f>
        <v/>
      </c>
      <c r="D300" s="93" t="str">
        <f>IF(Layout!D282 &gt;0, $K$12 - E300 - P300, "")</f>
        <v/>
      </c>
      <c r="E300" s="59">
        <f>IFERROR(Layout!D282*SUM($D$12:$D$17), "")</f>
        <v>0</v>
      </c>
      <c r="F300" s="83" t="str">
        <f>IF(ISBLANK(Layout!E282), "", Layout!E282*$K$12/Stocks!$E$3)</f>
        <v/>
      </c>
      <c r="G300" s="83" t="str">
        <f>IF(ISBLANK(Layout!F282), "", Layout!F282*$K$12/Stocks!$E$4)</f>
        <v/>
      </c>
      <c r="H300" s="83" t="str">
        <f>IF(ISBLANK(Layout!G282), "", Layout!G282*$K$12/Stocks!$E$5)</f>
        <v/>
      </c>
      <c r="I300" s="83" t="str">
        <f>IF(ISBLANK(Layout!H282), "", Layout!H282*$K$12/Stocks!$E$6)</f>
        <v/>
      </c>
      <c r="J300" s="83" t="str">
        <f>IF(ISBLANK(Layout!I282),"",Layout!I282*$K$12/Stocks!$E$7)</f>
        <v/>
      </c>
      <c r="K300" s="83" t="str">
        <f>IF(ISBLANK(Layout!J282), "", Layout!J282*$K$12/Stocks!$E$8)</f>
        <v/>
      </c>
      <c r="L300" s="83" t="str">
        <f>IF(ISBLANK(Layout!K282), "", Layout!K282*$K$12/Stocks!$E$9)</f>
        <v/>
      </c>
      <c r="M300" s="83" t="str">
        <f>IF(ISBLANK(Layout!L282), "", Layout!L282*$K$12/Stocks!$E$10)</f>
        <v/>
      </c>
      <c r="N300" s="83" t="str">
        <f>IF(ISBLANK(Layout!M282), "", Layout!M282*$K$12/Stocks!$E$11)</f>
        <v/>
      </c>
      <c r="O300" s="94" t="str">
        <f>IF(ISBLANK(Layout!N282), "", Layout!N282*$K$12/Stocks!$E$12)</f>
        <v/>
      </c>
      <c r="P300" s="62">
        <f t="shared" si="55"/>
        <v>0</v>
      </c>
    </row>
    <row r="301" spans="1:16" x14ac:dyDescent="0.2">
      <c r="A301" s="103">
        <f t="shared" si="56"/>
        <v>281</v>
      </c>
      <c r="B301" s="104" t="str">
        <f>IF(ISBLANK(Layout!B283), "", Layout!B283)</f>
        <v/>
      </c>
      <c r="C301" s="105" t="str">
        <f>IF(ISBLANK(Layout!C283), "", Layout!C283)</f>
        <v/>
      </c>
      <c r="D301" s="93" t="str">
        <f>IF(Layout!D283 &gt;0, $K$12 - E301 - P301, "")</f>
        <v/>
      </c>
      <c r="E301" s="59">
        <f>IFERROR(Layout!D283*SUM($D$12:$D$17), "")</f>
        <v>0</v>
      </c>
      <c r="F301" s="83" t="str">
        <f>IF(ISBLANK(Layout!E283), "", Layout!E283*$K$12/Stocks!$E$3)</f>
        <v/>
      </c>
      <c r="G301" s="83" t="str">
        <f>IF(ISBLANK(Layout!F283), "", Layout!F283*$K$12/Stocks!$E$4)</f>
        <v/>
      </c>
      <c r="H301" s="83" t="str">
        <f>IF(ISBLANK(Layout!G283), "", Layout!G283*$K$12/Stocks!$E$5)</f>
        <v/>
      </c>
      <c r="I301" s="83" t="str">
        <f>IF(ISBLANK(Layout!H283), "", Layout!H283*$K$12/Stocks!$E$6)</f>
        <v/>
      </c>
      <c r="J301" s="83" t="str">
        <f>IF(ISBLANK(Layout!I283),"",Layout!I283*$K$12/Stocks!$E$7)</f>
        <v/>
      </c>
      <c r="K301" s="83" t="str">
        <f>IF(ISBLANK(Layout!J283), "", Layout!J283*$K$12/Stocks!$E$8)</f>
        <v/>
      </c>
      <c r="L301" s="83" t="str">
        <f>IF(ISBLANK(Layout!K283), "", Layout!K283*$K$12/Stocks!$E$9)</f>
        <v/>
      </c>
      <c r="M301" s="83" t="str">
        <f>IF(ISBLANK(Layout!L283), "", Layout!L283*$K$12/Stocks!$E$10)</f>
        <v/>
      </c>
      <c r="N301" s="83" t="str">
        <f>IF(ISBLANK(Layout!M283), "", Layout!M283*$K$12/Stocks!$E$11)</f>
        <v/>
      </c>
      <c r="O301" s="94" t="str">
        <f>IF(ISBLANK(Layout!N283), "", Layout!N283*$K$12/Stocks!$E$12)</f>
        <v/>
      </c>
      <c r="P301" s="62">
        <f t="shared" si="55"/>
        <v>0</v>
      </c>
    </row>
    <row r="302" spans="1:16" x14ac:dyDescent="0.2">
      <c r="A302" s="103">
        <f t="shared" si="56"/>
        <v>282</v>
      </c>
      <c r="B302" s="104" t="str">
        <f>IF(ISBLANK(Layout!B284), "", Layout!B284)</f>
        <v/>
      </c>
      <c r="C302" s="105" t="str">
        <f>IF(ISBLANK(Layout!C284), "", Layout!C284)</f>
        <v/>
      </c>
      <c r="D302" s="93" t="str">
        <f>IF(Layout!D284 &gt;0, $K$12 - E302 - P302, "")</f>
        <v/>
      </c>
      <c r="E302" s="59">
        <f>IFERROR(Layout!D284*SUM($D$12:$D$17), "")</f>
        <v>0</v>
      </c>
      <c r="F302" s="83" t="str">
        <f>IF(ISBLANK(Layout!E284), "", Layout!E284*$K$12/Stocks!$E$3)</f>
        <v/>
      </c>
      <c r="G302" s="83" t="str">
        <f>IF(ISBLANK(Layout!F284), "", Layout!F284*$K$12/Stocks!$E$4)</f>
        <v/>
      </c>
      <c r="H302" s="83" t="str">
        <f>IF(ISBLANK(Layout!G284), "", Layout!G284*$K$12/Stocks!$E$5)</f>
        <v/>
      </c>
      <c r="I302" s="83" t="str">
        <f>IF(ISBLANK(Layout!H284), "", Layout!H284*$K$12/Stocks!$E$6)</f>
        <v/>
      </c>
      <c r="J302" s="83" t="str">
        <f>IF(ISBLANK(Layout!I284),"",Layout!I284*$K$12/Stocks!$E$7)</f>
        <v/>
      </c>
      <c r="K302" s="83" t="str">
        <f>IF(ISBLANK(Layout!J284), "", Layout!J284*$K$12/Stocks!$E$8)</f>
        <v/>
      </c>
      <c r="L302" s="83" t="str">
        <f>IF(ISBLANK(Layout!K284), "", Layout!K284*$K$12/Stocks!$E$9)</f>
        <v/>
      </c>
      <c r="M302" s="83" t="str">
        <f>IF(ISBLANK(Layout!L284), "", Layout!L284*$K$12/Stocks!$E$10)</f>
        <v/>
      </c>
      <c r="N302" s="83" t="str">
        <f>IF(ISBLANK(Layout!M284), "", Layout!M284*$K$12/Stocks!$E$11)</f>
        <v/>
      </c>
      <c r="O302" s="94" t="str">
        <f>IF(ISBLANK(Layout!N284), "", Layout!N284*$K$12/Stocks!$E$12)</f>
        <v/>
      </c>
      <c r="P302" s="62">
        <f>SUM(F302:O302)</f>
        <v>0</v>
      </c>
    </row>
    <row r="303" spans="1:16" x14ac:dyDescent="0.2">
      <c r="A303" s="103">
        <f t="shared" si="56"/>
        <v>283</v>
      </c>
      <c r="B303" s="104" t="str">
        <f>IF(ISBLANK(Layout!B285), "", Layout!B285)</f>
        <v/>
      </c>
      <c r="C303" s="105" t="str">
        <f>IF(ISBLANK(Layout!C285), "", Layout!C285)</f>
        <v/>
      </c>
      <c r="D303" s="93" t="str">
        <f>IF(Layout!D285 &gt;0, $K$12 - E303 - P303, "")</f>
        <v/>
      </c>
      <c r="E303" s="59">
        <f>IFERROR(Layout!D285*SUM($D$12:$D$17), "")</f>
        <v>0</v>
      </c>
      <c r="F303" s="83" t="str">
        <f>IF(ISBLANK(Layout!E285), "", Layout!E285*$K$12/Stocks!$E$3)</f>
        <v/>
      </c>
      <c r="G303" s="83" t="str">
        <f>IF(ISBLANK(Layout!F285), "", Layout!F285*$K$12/Stocks!$E$4)</f>
        <v/>
      </c>
      <c r="H303" s="83" t="str">
        <f>IF(ISBLANK(Layout!G285), "", Layout!G285*$K$12/Stocks!$E$5)</f>
        <v/>
      </c>
      <c r="I303" s="83" t="str">
        <f>IF(ISBLANK(Layout!H285), "", Layout!H285*$K$12/Stocks!$E$6)</f>
        <v/>
      </c>
      <c r="J303" s="83" t="str">
        <f>IF(ISBLANK(Layout!I285),"",Layout!I285*$K$12/Stocks!$E$7)</f>
        <v/>
      </c>
      <c r="K303" s="83" t="str">
        <f>IF(ISBLANK(Layout!J285), "", Layout!J285*$K$12/Stocks!$E$8)</f>
        <v/>
      </c>
      <c r="L303" s="83" t="str">
        <f>IF(ISBLANK(Layout!K285), "", Layout!K285*$K$12/Stocks!$E$9)</f>
        <v/>
      </c>
      <c r="M303" s="83" t="str">
        <f>IF(ISBLANK(Layout!L285), "", Layout!L285*$K$12/Stocks!$E$10)</f>
        <v/>
      </c>
      <c r="N303" s="83" t="str">
        <f>IF(ISBLANK(Layout!M285), "", Layout!M285*$K$12/Stocks!$E$11)</f>
        <v/>
      </c>
      <c r="O303" s="94" t="str">
        <f>IF(ISBLANK(Layout!N285), "", Layout!N285*$K$12/Stocks!$E$12)</f>
        <v/>
      </c>
      <c r="P303" s="62">
        <f t="shared" ref="P303:P305" si="57">SUM(F303:O303)</f>
        <v>0</v>
      </c>
    </row>
    <row r="304" spans="1:16" x14ac:dyDescent="0.2">
      <c r="A304" s="103">
        <f t="shared" si="56"/>
        <v>284</v>
      </c>
      <c r="B304" s="104" t="str">
        <f>IF(ISBLANK(Layout!B286), "", Layout!B286)</f>
        <v/>
      </c>
      <c r="C304" s="105" t="str">
        <f>IF(ISBLANK(Layout!C286), "", Layout!C286)</f>
        <v/>
      </c>
      <c r="D304" s="93" t="str">
        <f>IF(Layout!D286 &gt;0, $K$12 - E304 - P304, "")</f>
        <v/>
      </c>
      <c r="E304" s="59">
        <f>IFERROR(Layout!D286*SUM($D$12:$D$17), "")</f>
        <v>0</v>
      </c>
      <c r="F304" s="83" t="str">
        <f>IF(ISBLANK(Layout!E286), "", Layout!E286*$K$12/Stocks!$E$3)</f>
        <v/>
      </c>
      <c r="G304" s="83" t="str">
        <f>IF(ISBLANK(Layout!F286), "", Layout!F286*$K$12/Stocks!$E$4)</f>
        <v/>
      </c>
      <c r="H304" s="83" t="str">
        <f>IF(ISBLANK(Layout!G286), "", Layout!G286*$K$12/Stocks!$E$5)</f>
        <v/>
      </c>
      <c r="I304" s="83" t="str">
        <f>IF(ISBLANK(Layout!H286), "", Layout!H286*$K$12/Stocks!$E$6)</f>
        <v/>
      </c>
      <c r="J304" s="83" t="str">
        <f>IF(ISBLANK(Layout!I286),"",Layout!I286*$K$12/Stocks!$E$7)</f>
        <v/>
      </c>
      <c r="K304" s="83" t="str">
        <f>IF(ISBLANK(Layout!J286), "", Layout!J286*$K$12/Stocks!$E$8)</f>
        <v/>
      </c>
      <c r="L304" s="83" t="str">
        <f>IF(ISBLANK(Layout!K286), "", Layout!K286*$K$12/Stocks!$E$9)</f>
        <v/>
      </c>
      <c r="M304" s="83" t="str">
        <f>IF(ISBLANK(Layout!L286), "", Layout!L286*$K$12/Stocks!$E$10)</f>
        <v/>
      </c>
      <c r="N304" s="83" t="str">
        <f>IF(ISBLANK(Layout!M286), "", Layout!M286*$K$12/Stocks!$E$11)</f>
        <v/>
      </c>
      <c r="O304" s="94" t="str">
        <f>IF(ISBLANK(Layout!N286), "", Layout!N286*$K$12/Stocks!$E$12)</f>
        <v/>
      </c>
      <c r="P304" s="62">
        <f t="shared" si="57"/>
        <v>0</v>
      </c>
    </row>
    <row r="305" spans="1:16" x14ac:dyDescent="0.2">
      <c r="A305" s="103">
        <f t="shared" si="56"/>
        <v>285</v>
      </c>
      <c r="B305" s="104" t="str">
        <f>IF(ISBLANK(Layout!B287), "", Layout!B287)</f>
        <v/>
      </c>
      <c r="C305" s="105" t="str">
        <f>IF(ISBLANK(Layout!C287), "", Layout!C287)</f>
        <v/>
      </c>
      <c r="D305" s="93" t="str">
        <f>IF(Layout!D287 &gt;0, $K$12 - E305 - P305, "")</f>
        <v/>
      </c>
      <c r="E305" s="59">
        <f>IFERROR(Layout!D287*SUM($D$12:$D$17), "")</f>
        <v>0</v>
      </c>
      <c r="F305" s="83" t="str">
        <f>IF(ISBLANK(Layout!E287), "", Layout!E287*$K$12/Stocks!$E$3)</f>
        <v/>
      </c>
      <c r="G305" s="83" t="str">
        <f>IF(ISBLANK(Layout!F287), "", Layout!F287*$K$12/Stocks!$E$4)</f>
        <v/>
      </c>
      <c r="H305" s="83" t="str">
        <f>IF(ISBLANK(Layout!G287), "", Layout!G287*$K$12/Stocks!$E$5)</f>
        <v/>
      </c>
      <c r="I305" s="83" t="str">
        <f>IF(ISBLANK(Layout!H287), "", Layout!H287*$K$12/Stocks!$E$6)</f>
        <v/>
      </c>
      <c r="J305" s="83" t="str">
        <f>IF(ISBLANK(Layout!I287),"",Layout!I287*$K$12/Stocks!$E$7)</f>
        <v/>
      </c>
      <c r="K305" s="83" t="str">
        <f>IF(ISBLANK(Layout!J287), "", Layout!J287*$K$12/Stocks!$E$8)</f>
        <v/>
      </c>
      <c r="L305" s="83" t="str">
        <f>IF(ISBLANK(Layout!K287), "", Layout!K287*$K$12/Stocks!$E$9)</f>
        <v/>
      </c>
      <c r="M305" s="83" t="str">
        <f>IF(ISBLANK(Layout!L287), "", Layout!L287*$K$12/Stocks!$E$10)</f>
        <v/>
      </c>
      <c r="N305" s="83" t="str">
        <f>IF(ISBLANK(Layout!M287), "", Layout!M287*$K$12/Stocks!$E$11)</f>
        <v/>
      </c>
      <c r="O305" s="94" t="str">
        <f>IF(ISBLANK(Layout!N287), "", Layout!N287*$K$12/Stocks!$E$12)</f>
        <v/>
      </c>
      <c r="P305" s="62">
        <f t="shared" si="57"/>
        <v>0</v>
      </c>
    </row>
    <row r="306" spans="1:16" x14ac:dyDescent="0.2">
      <c r="A306" s="103">
        <f t="shared" si="56"/>
        <v>286</v>
      </c>
      <c r="B306" s="104" t="str">
        <f>IF(ISBLANK(Layout!B288), "", Layout!B288)</f>
        <v/>
      </c>
      <c r="C306" s="105" t="str">
        <f>IF(ISBLANK(Layout!C288), "", Layout!C288)</f>
        <v/>
      </c>
      <c r="D306" s="93" t="str">
        <f>IF(Layout!D288 &gt;0, $K$12 - E306 - P306, "")</f>
        <v/>
      </c>
      <c r="E306" s="59">
        <f>IFERROR(Layout!D288*SUM($D$12:$D$17), "")</f>
        <v>0</v>
      </c>
      <c r="F306" s="83" t="str">
        <f>IF(ISBLANK(Layout!E288), "", Layout!E288*$K$12/Stocks!$E$3)</f>
        <v/>
      </c>
      <c r="G306" s="83" t="str">
        <f>IF(ISBLANK(Layout!F288), "", Layout!F288*$K$12/Stocks!$E$4)</f>
        <v/>
      </c>
      <c r="H306" s="83" t="str">
        <f>IF(ISBLANK(Layout!G288), "", Layout!G288*$K$12/Stocks!$E$5)</f>
        <v/>
      </c>
      <c r="I306" s="83" t="str">
        <f>IF(ISBLANK(Layout!H288), "", Layout!H288*$K$12/Stocks!$E$6)</f>
        <v/>
      </c>
      <c r="J306" s="83" t="str">
        <f>IF(ISBLANK(Layout!I288),"",Layout!I288*$K$12/Stocks!$E$7)</f>
        <v/>
      </c>
      <c r="K306" s="83" t="str">
        <f>IF(ISBLANK(Layout!J288), "", Layout!J288*$K$12/Stocks!$E$8)</f>
        <v/>
      </c>
      <c r="L306" s="83" t="str">
        <f>IF(ISBLANK(Layout!K288), "", Layout!K288*$K$12/Stocks!$E$9)</f>
        <v/>
      </c>
      <c r="M306" s="83" t="str">
        <f>IF(ISBLANK(Layout!L288), "", Layout!L288*$K$12/Stocks!$E$10)</f>
        <v/>
      </c>
      <c r="N306" s="83" t="str">
        <f>IF(ISBLANK(Layout!M288), "", Layout!M288*$K$12/Stocks!$E$11)</f>
        <v/>
      </c>
      <c r="O306" s="94" t="str">
        <f>IF(ISBLANK(Layout!N288), "", Layout!N288*$K$12/Stocks!$E$12)</f>
        <v/>
      </c>
      <c r="P306" s="62">
        <f>SUM(F306:O306)</f>
        <v>0</v>
      </c>
    </row>
    <row r="307" spans="1:16" x14ac:dyDescent="0.2">
      <c r="A307" s="103">
        <f t="shared" si="56"/>
        <v>287</v>
      </c>
      <c r="B307" s="104" t="str">
        <f>IF(ISBLANK(Layout!B289), "", Layout!B289)</f>
        <v/>
      </c>
      <c r="C307" s="105" t="str">
        <f>IF(ISBLANK(Layout!C289), "", Layout!C289)</f>
        <v/>
      </c>
      <c r="D307" s="93" t="str">
        <f>IF(Layout!D289 &gt;0, $K$12 - E307 - P307, "")</f>
        <v/>
      </c>
      <c r="E307" s="59">
        <f>IFERROR(Layout!D289*SUM($D$12:$D$17), "")</f>
        <v>0</v>
      </c>
      <c r="F307" s="83" t="str">
        <f>IF(ISBLANK(Layout!E289), "", Layout!E289*$K$12/Stocks!$E$3)</f>
        <v/>
      </c>
      <c r="G307" s="83" t="str">
        <f>IF(ISBLANK(Layout!F289), "", Layout!F289*$K$12/Stocks!$E$4)</f>
        <v/>
      </c>
      <c r="H307" s="83" t="str">
        <f>IF(ISBLANK(Layout!G289), "", Layout!G289*$K$12/Stocks!$E$5)</f>
        <v/>
      </c>
      <c r="I307" s="83" t="str">
        <f>IF(ISBLANK(Layout!H289), "", Layout!H289*$K$12/Stocks!$E$6)</f>
        <v/>
      </c>
      <c r="J307" s="83" t="str">
        <f>IF(ISBLANK(Layout!I289),"",Layout!I289*$K$12/Stocks!$E$7)</f>
        <v/>
      </c>
      <c r="K307" s="83" t="str">
        <f>IF(ISBLANK(Layout!J289), "", Layout!J289*$K$12/Stocks!$E$8)</f>
        <v/>
      </c>
      <c r="L307" s="83" t="str">
        <f>IF(ISBLANK(Layout!K289), "", Layout!K289*$K$12/Stocks!$E$9)</f>
        <v/>
      </c>
      <c r="M307" s="83" t="str">
        <f>IF(ISBLANK(Layout!L289), "", Layout!L289*$K$12/Stocks!$E$10)</f>
        <v/>
      </c>
      <c r="N307" s="83" t="str">
        <f>IF(ISBLANK(Layout!M289), "", Layout!M289*$K$12/Stocks!$E$11)</f>
        <v/>
      </c>
      <c r="O307" s="94" t="str">
        <f>IF(ISBLANK(Layout!N289), "", Layout!N289*$K$12/Stocks!$E$12)</f>
        <v/>
      </c>
      <c r="P307" s="62">
        <f t="shared" ref="P307:P313" si="58">SUM(F307:O307)</f>
        <v>0</v>
      </c>
    </row>
    <row r="308" spans="1:16" x14ac:dyDescent="0.2">
      <c r="A308" s="106">
        <f>A307+1</f>
        <v>288</v>
      </c>
      <c r="B308" s="107" t="str">
        <f>IF(ISBLANK(Layout!B290), "", Layout!B290)</f>
        <v/>
      </c>
      <c r="C308" s="108" t="str">
        <f>IF(ISBLANK(Layout!C290), "", Layout!C290)</f>
        <v/>
      </c>
      <c r="D308" s="95" t="str">
        <f>IF(Layout!D290 &gt;0, $K$12 - E308 - P308, "")</f>
        <v/>
      </c>
      <c r="E308" s="60">
        <f>IFERROR(Layout!D290*SUM($D$12:$D$17), "")</f>
        <v>0</v>
      </c>
      <c r="F308" s="88" t="str">
        <f>IF(ISBLANK(Layout!E290), "", Layout!E290*$K$12/Stocks!$E$3)</f>
        <v/>
      </c>
      <c r="G308" s="88" t="str">
        <f>IF(ISBLANK(Layout!F290), "", Layout!F290*$K$12/Stocks!$E$4)</f>
        <v/>
      </c>
      <c r="H308" s="88" t="str">
        <f>IF(ISBLANK(Layout!G290), "", Layout!G290*$K$12/Stocks!$E$5)</f>
        <v/>
      </c>
      <c r="I308" s="88" t="str">
        <f>IF(ISBLANK(Layout!H290), "", Layout!H290*$K$12/Stocks!$E$6)</f>
        <v/>
      </c>
      <c r="J308" s="88" t="str">
        <f>IF(ISBLANK(Layout!I290),"",Layout!I290*$K$12/Stocks!$E$7)</f>
        <v/>
      </c>
      <c r="K308" s="88" t="str">
        <f>IF(ISBLANK(Layout!J290), "", Layout!J290*$K$12/Stocks!$E$8)</f>
        <v/>
      </c>
      <c r="L308" s="88" t="str">
        <f>IF(ISBLANK(Layout!K290), "", Layout!K290*$K$12/Stocks!$E$9)</f>
        <v/>
      </c>
      <c r="M308" s="88" t="str">
        <f>IF(ISBLANK(Layout!L290), "", Layout!L290*$K$12/Stocks!$E$10)</f>
        <v/>
      </c>
      <c r="N308" s="88" t="str">
        <f>IF(ISBLANK(Layout!M290), "", Layout!M290*$K$12/Stocks!$E$11)</f>
        <v/>
      </c>
      <c r="O308" s="96" t="str">
        <f>IF(ISBLANK(Layout!N290), "", Layout!N290*$K$12/Stocks!$E$12)</f>
        <v/>
      </c>
      <c r="P308" s="63">
        <f t="shared" si="58"/>
        <v>0</v>
      </c>
    </row>
    <row r="309" spans="1:16" x14ac:dyDescent="0.2">
      <c r="A309" s="100">
        <f>A308+1</f>
        <v>289</v>
      </c>
      <c r="B309" s="101" t="str">
        <f>IF(ISBLANK(Layout!B291), "", Layout!B291)</f>
        <v/>
      </c>
      <c r="C309" s="102" t="str">
        <f>IF(ISBLANK(Layout!C291), "", Layout!C291)</f>
        <v/>
      </c>
      <c r="D309" s="91" t="str">
        <f>IF(Layout!D291 &gt;0, $K$12 - E309 - P309, "")</f>
        <v/>
      </c>
      <c r="E309" s="58">
        <f>IFERROR(Layout!D291*SUM($D$12:$D$17), "")</f>
        <v>0</v>
      </c>
      <c r="F309" s="87" t="str">
        <f>IF(ISBLANK(Layout!E291), "", Layout!E291*$K$12/Stocks!$E$3)</f>
        <v/>
      </c>
      <c r="G309" s="87" t="str">
        <f>IF(ISBLANK(Layout!F291), "", Layout!F291*$K$12/Stocks!$E$4)</f>
        <v/>
      </c>
      <c r="H309" s="87" t="str">
        <f>IF(ISBLANK(Layout!G291), "", Layout!G291*$K$12/Stocks!$E$5)</f>
        <v/>
      </c>
      <c r="I309" s="87" t="str">
        <f>IF(ISBLANK(Layout!H291), "", Layout!H291*$K$12/Stocks!$E$6)</f>
        <v/>
      </c>
      <c r="J309" s="87" t="str">
        <f>IF(ISBLANK(Layout!I291),"",Layout!I291*$K$12/Stocks!$E$7)</f>
        <v/>
      </c>
      <c r="K309" s="87" t="str">
        <f>IF(ISBLANK(Layout!J291), "", Layout!J291*$K$12/Stocks!$E$8)</f>
        <v/>
      </c>
      <c r="L309" s="87" t="str">
        <f>IF(ISBLANK(Layout!K291), "", Layout!K291*$K$12/Stocks!$E$9)</f>
        <v/>
      </c>
      <c r="M309" s="87" t="str">
        <f>IF(ISBLANK(Layout!L291), "", Layout!L291*$K$12/Stocks!$E$10)</f>
        <v/>
      </c>
      <c r="N309" s="87" t="str">
        <f>IF(ISBLANK(Layout!M291), "", Layout!M291*$K$12/Stocks!$E$11)</f>
        <v/>
      </c>
      <c r="O309" s="92" t="str">
        <f>IF(ISBLANK(Layout!N291), "", Layout!N291*$K$12/Stocks!$E$12)</f>
        <v/>
      </c>
      <c r="P309" s="61">
        <f t="shared" si="58"/>
        <v>0</v>
      </c>
    </row>
    <row r="310" spans="1:16" x14ac:dyDescent="0.2">
      <c r="A310" s="103">
        <f>A309+1</f>
        <v>290</v>
      </c>
      <c r="B310" s="104" t="str">
        <f>IF(ISBLANK(Layout!B292), "", Layout!B292)</f>
        <v/>
      </c>
      <c r="C310" s="105" t="str">
        <f>IF(ISBLANK(Layout!C292), "", Layout!C292)</f>
        <v/>
      </c>
      <c r="D310" s="93" t="str">
        <f>IF(Layout!D292 &gt;0, $K$12 - E310 - P310, "")</f>
        <v/>
      </c>
      <c r="E310" s="59">
        <f>IFERROR(Layout!D292*SUM($D$12:$D$17), "")</f>
        <v>0</v>
      </c>
      <c r="F310" s="83" t="str">
        <f>IF(ISBLANK(Layout!E292), "", Layout!E292*$K$12/Stocks!$E$3)</f>
        <v/>
      </c>
      <c r="G310" s="83" t="str">
        <f>IF(ISBLANK(Layout!F292), "", Layout!F292*$K$12/Stocks!$E$4)</f>
        <v/>
      </c>
      <c r="H310" s="83" t="str">
        <f>IF(ISBLANK(Layout!G292), "", Layout!G292*$K$12/Stocks!$E$5)</f>
        <v/>
      </c>
      <c r="I310" s="83" t="str">
        <f>IF(ISBLANK(Layout!H292), "", Layout!H292*$K$12/Stocks!$E$6)</f>
        <v/>
      </c>
      <c r="J310" s="83" t="str">
        <f>IF(ISBLANK(Layout!I292),"",Layout!I292*$K$12/Stocks!$E$7)</f>
        <v/>
      </c>
      <c r="K310" s="83" t="str">
        <f>IF(ISBLANK(Layout!J292), "", Layout!J292*$K$12/Stocks!$E$8)</f>
        <v/>
      </c>
      <c r="L310" s="83" t="str">
        <f>IF(ISBLANK(Layout!K292), "", Layout!K292*$K$12/Stocks!$E$9)</f>
        <v/>
      </c>
      <c r="M310" s="83" t="str">
        <f>IF(ISBLANK(Layout!L292), "", Layout!L292*$K$12/Stocks!$E$10)</f>
        <v/>
      </c>
      <c r="N310" s="83" t="str">
        <f>IF(ISBLANK(Layout!M292), "", Layout!M292*$K$12/Stocks!$E$11)</f>
        <v/>
      </c>
      <c r="O310" s="94" t="str">
        <f>IF(ISBLANK(Layout!N292), "", Layout!N292*$K$12/Stocks!$E$12)</f>
        <v/>
      </c>
      <c r="P310" s="62">
        <f t="shared" si="58"/>
        <v>0</v>
      </c>
    </row>
    <row r="311" spans="1:16" x14ac:dyDescent="0.2">
      <c r="A311" s="103">
        <f t="shared" ref="A311:A319" si="59">A310+1</f>
        <v>291</v>
      </c>
      <c r="B311" s="104" t="str">
        <f>IF(ISBLANK(Layout!B293), "", Layout!B293)</f>
        <v/>
      </c>
      <c r="C311" s="105" t="str">
        <f>IF(ISBLANK(Layout!C293), "", Layout!C293)</f>
        <v/>
      </c>
      <c r="D311" s="93" t="str">
        <f>IF(Layout!D293 &gt;0, $K$12 - E311 - P311, "")</f>
        <v/>
      </c>
      <c r="E311" s="59">
        <f>IFERROR(Layout!D293*SUM($D$12:$D$17), "")</f>
        <v>0</v>
      </c>
      <c r="F311" s="83" t="str">
        <f>IF(ISBLANK(Layout!E293), "", Layout!E293*$K$12/Stocks!$E$3)</f>
        <v/>
      </c>
      <c r="G311" s="83" t="str">
        <f>IF(ISBLANK(Layout!F293), "", Layout!F293*$K$12/Stocks!$E$4)</f>
        <v/>
      </c>
      <c r="H311" s="83" t="str">
        <f>IF(ISBLANK(Layout!G293), "", Layout!G293*$K$12/Stocks!$E$5)</f>
        <v/>
      </c>
      <c r="I311" s="83" t="str">
        <f>IF(ISBLANK(Layout!H293), "", Layout!H293*$K$12/Stocks!$E$6)</f>
        <v/>
      </c>
      <c r="J311" s="83" t="str">
        <f>IF(ISBLANK(Layout!I293),"",Layout!I293*$K$12/Stocks!$E$7)</f>
        <v/>
      </c>
      <c r="K311" s="83" t="str">
        <f>IF(ISBLANK(Layout!J293), "", Layout!J293*$K$12/Stocks!$E$8)</f>
        <v/>
      </c>
      <c r="L311" s="83" t="str">
        <f>IF(ISBLANK(Layout!K293), "", Layout!K293*$K$12/Stocks!$E$9)</f>
        <v/>
      </c>
      <c r="M311" s="83" t="str">
        <f>IF(ISBLANK(Layout!L293), "", Layout!L293*$K$12/Stocks!$E$10)</f>
        <v/>
      </c>
      <c r="N311" s="83" t="str">
        <f>IF(ISBLANK(Layout!M293), "", Layout!M293*$K$12/Stocks!$E$11)</f>
        <v/>
      </c>
      <c r="O311" s="94" t="str">
        <f>IF(ISBLANK(Layout!N293), "", Layout!N293*$K$12/Stocks!$E$12)</f>
        <v/>
      </c>
      <c r="P311" s="62">
        <f t="shared" si="58"/>
        <v>0</v>
      </c>
    </row>
    <row r="312" spans="1:16" x14ac:dyDescent="0.2">
      <c r="A312" s="103">
        <f t="shared" si="59"/>
        <v>292</v>
      </c>
      <c r="B312" s="104" t="str">
        <f>IF(ISBLANK(Layout!B294), "", Layout!B294)</f>
        <v/>
      </c>
      <c r="C312" s="105" t="str">
        <f>IF(ISBLANK(Layout!C294), "", Layout!C294)</f>
        <v/>
      </c>
      <c r="D312" s="93" t="str">
        <f>IF(Layout!D294 &gt;0, $K$12 - E312 - P312, "")</f>
        <v/>
      </c>
      <c r="E312" s="59">
        <f>IFERROR(Layout!D294*SUM($D$12:$D$17), "")</f>
        <v>0</v>
      </c>
      <c r="F312" s="83" t="str">
        <f>IF(ISBLANK(Layout!E294), "", Layout!E294*$K$12/Stocks!$E$3)</f>
        <v/>
      </c>
      <c r="G312" s="83" t="str">
        <f>IF(ISBLANK(Layout!F294), "", Layout!F294*$K$12/Stocks!$E$4)</f>
        <v/>
      </c>
      <c r="H312" s="83" t="str">
        <f>IF(ISBLANK(Layout!G294), "", Layout!G294*$K$12/Stocks!$E$5)</f>
        <v/>
      </c>
      <c r="I312" s="83" t="str">
        <f>IF(ISBLANK(Layout!H294), "", Layout!H294*$K$12/Stocks!$E$6)</f>
        <v/>
      </c>
      <c r="J312" s="83" t="str">
        <f>IF(ISBLANK(Layout!I294),"",Layout!I294*$K$12/Stocks!$E$7)</f>
        <v/>
      </c>
      <c r="K312" s="83" t="str">
        <f>IF(ISBLANK(Layout!J294), "", Layout!J294*$K$12/Stocks!$E$8)</f>
        <v/>
      </c>
      <c r="L312" s="83" t="str">
        <f>IF(ISBLANK(Layout!K294), "", Layout!K294*$K$12/Stocks!$E$9)</f>
        <v/>
      </c>
      <c r="M312" s="83" t="str">
        <f>IF(ISBLANK(Layout!L294), "", Layout!L294*$K$12/Stocks!$E$10)</f>
        <v/>
      </c>
      <c r="N312" s="83" t="str">
        <f>IF(ISBLANK(Layout!M294), "", Layout!M294*$K$12/Stocks!$E$11)</f>
        <v/>
      </c>
      <c r="O312" s="94" t="str">
        <f>IF(ISBLANK(Layout!N294), "", Layout!N294*$K$12/Stocks!$E$12)</f>
        <v/>
      </c>
      <c r="P312" s="62">
        <f t="shared" si="58"/>
        <v>0</v>
      </c>
    </row>
    <row r="313" spans="1:16" x14ac:dyDescent="0.2">
      <c r="A313" s="103">
        <f t="shared" si="59"/>
        <v>293</v>
      </c>
      <c r="B313" s="104" t="str">
        <f>IF(ISBLANK(Layout!B295), "", Layout!B295)</f>
        <v/>
      </c>
      <c r="C313" s="105" t="str">
        <f>IF(ISBLANK(Layout!C295), "", Layout!C295)</f>
        <v/>
      </c>
      <c r="D313" s="93" t="str">
        <f>IF(Layout!D295 &gt;0, $K$12 - E313 - P313, "")</f>
        <v/>
      </c>
      <c r="E313" s="59">
        <f>IFERROR(Layout!D295*SUM($D$12:$D$17), "")</f>
        <v>0</v>
      </c>
      <c r="F313" s="83" t="str">
        <f>IF(ISBLANK(Layout!E295), "", Layout!E295*$K$12/Stocks!$E$3)</f>
        <v/>
      </c>
      <c r="G313" s="83" t="str">
        <f>IF(ISBLANK(Layout!F295), "", Layout!F295*$K$12/Stocks!$E$4)</f>
        <v/>
      </c>
      <c r="H313" s="83" t="str">
        <f>IF(ISBLANK(Layout!G295), "", Layout!G295*$K$12/Stocks!$E$5)</f>
        <v/>
      </c>
      <c r="I313" s="83" t="str">
        <f>IF(ISBLANK(Layout!H295), "", Layout!H295*$K$12/Stocks!$E$6)</f>
        <v/>
      </c>
      <c r="J313" s="83" t="str">
        <f>IF(ISBLANK(Layout!I295),"",Layout!I295*$K$12/Stocks!$E$7)</f>
        <v/>
      </c>
      <c r="K313" s="83" t="str">
        <f>IF(ISBLANK(Layout!J295), "", Layout!J295*$K$12/Stocks!$E$8)</f>
        <v/>
      </c>
      <c r="L313" s="83" t="str">
        <f>IF(ISBLANK(Layout!K295), "", Layout!K295*$K$12/Stocks!$E$9)</f>
        <v/>
      </c>
      <c r="M313" s="83" t="str">
        <f>IF(ISBLANK(Layout!L295), "", Layout!L295*$K$12/Stocks!$E$10)</f>
        <v/>
      </c>
      <c r="N313" s="83" t="str">
        <f>IF(ISBLANK(Layout!M295), "", Layout!M295*$K$12/Stocks!$E$11)</f>
        <v/>
      </c>
      <c r="O313" s="94" t="str">
        <f>IF(ISBLANK(Layout!N295), "", Layout!N295*$K$12/Stocks!$E$12)</f>
        <v/>
      </c>
      <c r="P313" s="62">
        <f t="shared" si="58"/>
        <v>0</v>
      </c>
    </row>
    <row r="314" spans="1:16" x14ac:dyDescent="0.2">
      <c r="A314" s="103">
        <f t="shared" si="59"/>
        <v>294</v>
      </c>
      <c r="B314" s="104" t="str">
        <f>IF(ISBLANK(Layout!B296), "", Layout!B296)</f>
        <v/>
      </c>
      <c r="C314" s="105" t="str">
        <f>IF(ISBLANK(Layout!C296), "", Layout!C296)</f>
        <v/>
      </c>
      <c r="D314" s="93" t="str">
        <f>IF(Layout!D296 &gt;0, $K$12 - E314 - P314, "")</f>
        <v/>
      </c>
      <c r="E314" s="59">
        <f>IFERROR(Layout!D296*SUM($D$12:$D$17), "")</f>
        <v>0</v>
      </c>
      <c r="F314" s="83" t="str">
        <f>IF(ISBLANK(Layout!E296), "", Layout!E296*$K$12/Stocks!$E$3)</f>
        <v/>
      </c>
      <c r="G314" s="83" t="str">
        <f>IF(ISBLANK(Layout!F296), "", Layout!F296*$K$12/Stocks!$E$4)</f>
        <v/>
      </c>
      <c r="H314" s="83" t="str">
        <f>IF(ISBLANK(Layout!G296), "", Layout!G296*$K$12/Stocks!$E$5)</f>
        <v/>
      </c>
      <c r="I314" s="83" t="str">
        <f>IF(ISBLANK(Layout!H296), "", Layout!H296*$K$12/Stocks!$E$6)</f>
        <v/>
      </c>
      <c r="J314" s="83" t="str">
        <f>IF(ISBLANK(Layout!I296),"",Layout!I296*$K$12/Stocks!$E$7)</f>
        <v/>
      </c>
      <c r="K314" s="83" t="str">
        <f>IF(ISBLANK(Layout!J296), "", Layout!J296*$K$12/Stocks!$E$8)</f>
        <v/>
      </c>
      <c r="L314" s="83" t="str">
        <f>IF(ISBLANK(Layout!K296), "", Layout!K296*$K$12/Stocks!$E$9)</f>
        <v/>
      </c>
      <c r="M314" s="83" t="str">
        <f>IF(ISBLANK(Layout!L296), "", Layout!L296*$K$12/Stocks!$E$10)</f>
        <v/>
      </c>
      <c r="N314" s="83" t="str">
        <f>IF(ISBLANK(Layout!M296), "", Layout!M296*$K$12/Stocks!$E$11)</f>
        <v/>
      </c>
      <c r="O314" s="94" t="str">
        <f>IF(ISBLANK(Layout!N296), "", Layout!N296*$K$12/Stocks!$E$12)</f>
        <v/>
      </c>
      <c r="P314" s="62">
        <f>SUM(F314:O314)</f>
        <v>0</v>
      </c>
    </row>
    <row r="315" spans="1:16" x14ac:dyDescent="0.2">
      <c r="A315" s="103">
        <f t="shared" si="59"/>
        <v>295</v>
      </c>
      <c r="B315" s="104" t="str">
        <f>IF(ISBLANK(Layout!B297), "", Layout!B297)</f>
        <v/>
      </c>
      <c r="C315" s="105" t="str">
        <f>IF(ISBLANK(Layout!C297), "", Layout!C297)</f>
        <v/>
      </c>
      <c r="D315" s="93" t="str">
        <f>IF(Layout!D297 &gt;0, $K$12 - E315 - P315, "")</f>
        <v/>
      </c>
      <c r="E315" s="59">
        <f>IFERROR(Layout!D297*SUM($D$12:$D$17), "")</f>
        <v>0</v>
      </c>
      <c r="F315" s="83" t="str">
        <f>IF(ISBLANK(Layout!E297), "", Layout!E297*$K$12/Stocks!$E$3)</f>
        <v/>
      </c>
      <c r="G315" s="83" t="str">
        <f>IF(ISBLANK(Layout!F297), "", Layout!F297*$K$12/Stocks!$E$4)</f>
        <v/>
      </c>
      <c r="H315" s="83" t="str">
        <f>IF(ISBLANK(Layout!G297), "", Layout!G297*$K$12/Stocks!$E$5)</f>
        <v/>
      </c>
      <c r="I315" s="83" t="str">
        <f>IF(ISBLANK(Layout!H297), "", Layout!H297*$K$12/Stocks!$E$6)</f>
        <v/>
      </c>
      <c r="J315" s="83" t="str">
        <f>IF(ISBLANK(Layout!I297),"",Layout!I297*$K$12/Stocks!$E$7)</f>
        <v/>
      </c>
      <c r="K315" s="83" t="str">
        <f>IF(ISBLANK(Layout!J297), "", Layout!J297*$K$12/Stocks!$E$8)</f>
        <v/>
      </c>
      <c r="L315" s="83" t="str">
        <f>IF(ISBLANK(Layout!K297), "", Layout!K297*$K$12/Stocks!$E$9)</f>
        <v/>
      </c>
      <c r="M315" s="83" t="str">
        <f>IF(ISBLANK(Layout!L297), "", Layout!L297*$K$12/Stocks!$E$10)</f>
        <v/>
      </c>
      <c r="N315" s="83" t="str">
        <f>IF(ISBLANK(Layout!M297), "", Layout!M297*$K$12/Stocks!$E$11)</f>
        <v/>
      </c>
      <c r="O315" s="94" t="str">
        <f>IF(ISBLANK(Layout!N297), "", Layout!N297*$K$12/Stocks!$E$12)</f>
        <v/>
      </c>
      <c r="P315" s="62">
        <f t="shared" ref="P315:P317" si="60">SUM(F315:O315)</f>
        <v>0</v>
      </c>
    </row>
    <row r="316" spans="1:16" x14ac:dyDescent="0.2">
      <c r="A316" s="103">
        <f t="shared" si="59"/>
        <v>296</v>
      </c>
      <c r="B316" s="104" t="str">
        <f>IF(ISBLANK(Layout!B298), "", Layout!B298)</f>
        <v/>
      </c>
      <c r="C316" s="105" t="str">
        <f>IF(ISBLANK(Layout!C298), "", Layout!C298)</f>
        <v/>
      </c>
      <c r="D316" s="93" t="str">
        <f>IF(Layout!D298 &gt;0, $K$12 - E316 - P316, "")</f>
        <v/>
      </c>
      <c r="E316" s="59">
        <f>IFERROR(Layout!D298*SUM($D$12:$D$17), "")</f>
        <v>0</v>
      </c>
      <c r="F316" s="83" t="str">
        <f>IF(ISBLANK(Layout!E298), "", Layout!E298*$K$12/Stocks!$E$3)</f>
        <v/>
      </c>
      <c r="G316" s="83" t="str">
        <f>IF(ISBLANK(Layout!F298), "", Layout!F298*$K$12/Stocks!$E$4)</f>
        <v/>
      </c>
      <c r="H316" s="83" t="str">
        <f>IF(ISBLANK(Layout!G298), "", Layout!G298*$K$12/Stocks!$E$5)</f>
        <v/>
      </c>
      <c r="I316" s="83" t="str">
        <f>IF(ISBLANK(Layout!H298), "", Layout!H298*$K$12/Stocks!$E$6)</f>
        <v/>
      </c>
      <c r="J316" s="83" t="str">
        <f>IF(ISBLANK(Layout!I298),"",Layout!I298*$K$12/Stocks!$E$7)</f>
        <v/>
      </c>
      <c r="K316" s="83" t="str">
        <f>IF(ISBLANK(Layout!J298), "", Layout!J298*$K$12/Stocks!$E$8)</f>
        <v/>
      </c>
      <c r="L316" s="83" t="str">
        <f>IF(ISBLANK(Layout!K298), "", Layout!K298*$K$12/Stocks!$E$9)</f>
        <v/>
      </c>
      <c r="M316" s="83" t="str">
        <f>IF(ISBLANK(Layout!L298), "", Layout!L298*$K$12/Stocks!$E$10)</f>
        <v/>
      </c>
      <c r="N316" s="83" t="str">
        <f>IF(ISBLANK(Layout!M298), "", Layout!M298*$K$12/Stocks!$E$11)</f>
        <v/>
      </c>
      <c r="O316" s="94" t="str">
        <f>IF(ISBLANK(Layout!N298), "", Layout!N298*$K$12/Stocks!$E$12)</f>
        <v/>
      </c>
      <c r="P316" s="62">
        <f t="shared" si="60"/>
        <v>0</v>
      </c>
    </row>
    <row r="317" spans="1:16" x14ac:dyDescent="0.2">
      <c r="A317" s="103">
        <f t="shared" si="59"/>
        <v>297</v>
      </c>
      <c r="B317" s="104" t="str">
        <f>IF(ISBLANK(Layout!B299), "", Layout!B299)</f>
        <v/>
      </c>
      <c r="C317" s="105" t="str">
        <f>IF(ISBLANK(Layout!C299), "", Layout!C299)</f>
        <v/>
      </c>
      <c r="D317" s="93" t="str">
        <f>IF(Layout!D299 &gt;0, $K$12 - E317 - P317, "")</f>
        <v/>
      </c>
      <c r="E317" s="59">
        <f>IFERROR(Layout!D299*SUM($D$12:$D$17), "")</f>
        <v>0</v>
      </c>
      <c r="F317" s="83" t="str">
        <f>IF(ISBLANK(Layout!E299), "", Layout!E299*$K$12/Stocks!$E$3)</f>
        <v/>
      </c>
      <c r="G317" s="83" t="str">
        <f>IF(ISBLANK(Layout!F299), "", Layout!F299*$K$12/Stocks!$E$4)</f>
        <v/>
      </c>
      <c r="H317" s="83" t="str">
        <f>IF(ISBLANK(Layout!G299), "", Layout!G299*$K$12/Stocks!$E$5)</f>
        <v/>
      </c>
      <c r="I317" s="83" t="str">
        <f>IF(ISBLANK(Layout!H299), "", Layout!H299*$K$12/Stocks!$E$6)</f>
        <v/>
      </c>
      <c r="J317" s="83" t="str">
        <f>IF(ISBLANK(Layout!I299),"",Layout!I299*$K$12/Stocks!$E$7)</f>
        <v/>
      </c>
      <c r="K317" s="83" t="str">
        <f>IF(ISBLANK(Layout!J299), "", Layout!J299*$K$12/Stocks!$E$8)</f>
        <v/>
      </c>
      <c r="L317" s="83" t="str">
        <f>IF(ISBLANK(Layout!K299), "", Layout!K299*$K$12/Stocks!$E$9)</f>
        <v/>
      </c>
      <c r="M317" s="83" t="str">
        <f>IF(ISBLANK(Layout!L299), "", Layout!L299*$K$12/Stocks!$E$10)</f>
        <v/>
      </c>
      <c r="N317" s="83" t="str">
        <f>IF(ISBLANK(Layout!M299), "", Layout!M299*$K$12/Stocks!$E$11)</f>
        <v/>
      </c>
      <c r="O317" s="94" t="str">
        <f>IF(ISBLANK(Layout!N299), "", Layout!N299*$K$12/Stocks!$E$12)</f>
        <v/>
      </c>
      <c r="P317" s="62">
        <f t="shared" si="60"/>
        <v>0</v>
      </c>
    </row>
    <row r="318" spans="1:16" x14ac:dyDescent="0.2">
      <c r="A318" s="103">
        <f t="shared" si="59"/>
        <v>298</v>
      </c>
      <c r="B318" s="104" t="str">
        <f>IF(ISBLANK(Layout!B300), "", Layout!B300)</f>
        <v/>
      </c>
      <c r="C318" s="105" t="str">
        <f>IF(ISBLANK(Layout!C300), "", Layout!C300)</f>
        <v/>
      </c>
      <c r="D318" s="93" t="str">
        <f>IF(Layout!D300 &gt;0, $K$12 - E318 - P318, "")</f>
        <v/>
      </c>
      <c r="E318" s="59">
        <f>IFERROR(Layout!D300*SUM($D$12:$D$17), "")</f>
        <v>0</v>
      </c>
      <c r="F318" s="83" t="str">
        <f>IF(ISBLANK(Layout!E300), "", Layout!E300*$K$12/Stocks!$E$3)</f>
        <v/>
      </c>
      <c r="G318" s="83" t="str">
        <f>IF(ISBLANK(Layout!F300), "", Layout!F300*$K$12/Stocks!$E$4)</f>
        <v/>
      </c>
      <c r="H318" s="83" t="str">
        <f>IF(ISBLANK(Layout!G300), "", Layout!G300*$K$12/Stocks!$E$5)</f>
        <v/>
      </c>
      <c r="I318" s="83" t="str">
        <f>IF(ISBLANK(Layout!H300), "", Layout!H300*$K$12/Stocks!$E$6)</f>
        <v/>
      </c>
      <c r="J318" s="83" t="str">
        <f>IF(ISBLANK(Layout!I300),"",Layout!I300*$K$12/Stocks!$E$7)</f>
        <v/>
      </c>
      <c r="K318" s="83" t="str">
        <f>IF(ISBLANK(Layout!J300), "", Layout!J300*$K$12/Stocks!$E$8)</f>
        <v/>
      </c>
      <c r="L318" s="83" t="str">
        <f>IF(ISBLANK(Layout!K300), "", Layout!K300*$K$12/Stocks!$E$9)</f>
        <v/>
      </c>
      <c r="M318" s="83" t="str">
        <f>IF(ISBLANK(Layout!L300), "", Layout!L300*$K$12/Stocks!$E$10)</f>
        <v/>
      </c>
      <c r="N318" s="83" t="str">
        <f>IF(ISBLANK(Layout!M300), "", Layout!M300*$K$12/Stocks!$E$11)</f>
        <v/>
      </c>
      <c r="O318" s="94" t="str">
        <f>IF(ISBLANK(Layout!N300), "", Layout!N300*$K$12/Stocks!$E$12)</f>
        <v/>
      </c>
      <c r="P318" s="62">
        <f>SUM(F318:O318)</f>
        <v>0</v>
      </c>
    </row>
    <row r="319" spans="1:16" x14ac:dyDescent="0.2">
      <c r="A319" s="103">
        <f t="shared" si="59"/>
        <v>299</v>
      </c>
      <c r="B319" s="104" t="str">
        <f>IF(ISBLANK(Layout!B301), "", Layout!B301)</f>
        <v/>
      </c>
      <c r="C319" s="105" t="str">
        <f>IF(ISBLANK(Layout!C301), "", Layout!C301)</f>
        <v/>
      </c>
      <c r="D319" s="93" t="str">
        <f>IF(Layout!D301 &gt;0, $K$12 - E319 - P319, "")</f>
        <v/>
      </c>
      <c r="E319" s="59">
        <f>IFERROR(Layout!D301*SUM($D$12:$D$17), "")</f>
        <v>0</v>
      </c>
      <c r="F319" s="83" t="str">
        <f>IF(ISBLANK(Layout!E301), "", Layout!E301*$K$12/Stocks!$E$3)</f>
        <v/>
      </c>
      <c r="G319" s="83" t="str">
        <f>IF(ISBLANK(Layout!F301), "", Layout!F301*$K$12/Stocks!$E$4)</f>
        <v/>
      </c>
      <c r="H319" s="83" t="str">
        <f>IF(ISBLANK(Layout!G301), "", Layout!G301*$K$12/Stocks!$E$5)</f>
        <v/>
      </c>
      <c r="I319" s="83" t="str">
        <f>IF(ISBLANK(Layout!H301), "", Layout!H301*$K$12/Stocks!$E$6)</f>
        <v/>
      </c>
      <c r="J319" s="83" t="str">
        <f>IF(ISBLANK(Layout!I301),"",Layout!I301*$K$12/Stocks!$E$7)</f>
        <v/>
      </c>
      <c r="K319" s="83" t="str">
        <f>IF(ISBLANK(Layout!J301), "", Layout!J301*$K$12/Stocks!$E$8)</f>
        <v/>
      </c>
      <c r="L319" s="83" t="str">
        <f>IF(ISBLANK(Layout!K301), "", Layout!K301*$K$12/Stocks!$E$9)</f>
        <v/>
      </c>
      <c r="M319" s="83" t="str">
        <f>IF(ISBLANK(Layout!L301), "", Layout!L301*$K$12/Stocks!$E$10)</f>
        <v/>
      </c>
      <c r="N319" s="83" t="str">
        <f>IF(ISBLANK(Layout!M301), "", Layout!M301*$K$12/Stocks!$E$11)</f>
        <v/>
      </c>
      <c r="O319" s="94" t="str">
        <f>IF(ISBLANK(Layout!N301), "", Layout!N301*$K$12/Stocks!$E$12)</f>
        <v/>
      </c>
      <c r="P319" s="62">
        <f t="shared" ref="P319:P325" si="61">SUM(F319:O319)</f>
        <v>0</v>
      </c>
    </row>
    <row r="320" spans="1:16" x14ac:dyDescent="0.2">
      <c r="A320" s="106">
        <f>A319+1</f>
        <v>300</v>
      </c>
      <c r="B320" s="107" t="str">
        <f>IF(ISBLANK(Layout!B302), "", Layout!B302)</f>
        <v/>
      </c>
      <c r="C320" s="108" t="str">
        <f>IF(ISBLANK(Layout!C302), "", Layout!C302)</f>
        <v/>
      </c>
      <c r="D320" s="95" t="str">
        <f>IF(Layout!D302 &gt;0, $K$12 - E320 - P320, "")</f>
        <v/>
      </c>
      <c r="E320" s="60">
        <f>IFERROR(Layout!D302*SUM($D$12:$D$17), "")</f>
        <v>0</v>
      </c>
      <c r="F320" s="88" t="str">
        <f>IF(ISBLANK(Layout!E302), "", Layout!E302*$K$12/Stocks!$E$3)</f>
        <v/>
      </c>
      <c r="G320" s="88" t="str">
        <f>IF(ISBLANK(Layout!F302), "", Layout!F302*$K$12/Stocks!$E$4)</f>
        <v/>
      </c>
      <c r="H320" s="88" t="str">
        <f>IF(ISBLANK(Layout!G302), "", Layout!G302*$K$12/Stocks!$E$5)</f>
        <v/>
      </c>
      <c r="I320" s="88" t="str">
        <f>IF(ISBLANK(Layout!H302), "", Layout!H302*$K$12/Stocks!$E$6)</f>
        <v/>
      </c>
      <c r="J320" s="88" t="str">
        <f>IF(ISBLANK(Layout!I302),"",Layout!I302*$K$12/Stocks!$E$7)</f>
        <v/>
      </c>
      <c r="K320" s="88" t="str">
        <f>IF(ISBLANK(Layout!J302), "", Layout!J302*$K$12/Stocks!$E$8)</f>
        <v/>
      </c>
      <c r="L320" s="88" t="str">
        <f>IF(ISBLANK(Layout!K302), "", Layout!K302*$K$12/Stocks!$E$9)</f>
        <v/>
      </c>
      <c r="M320" s="88" t="str">
        <f>IF(ISBLANK(Layout!L302), "", Layout!L302*$K$12/Stocks!$E$10)</f>
        <v/>
      </c>
      <c r="N320" s="88" t="str">
        <f>IF(ISBLANK(Layout!M302), "", Layout!M302*$K$12/Stocks!$E$11)</f>
        <v/>
      </c>
      <c r="O320" s="96" t="str">
        <f>IF(ISBLANK(Layout!N302), "", Layout!N302*$K$12/Stocks!$E$12)</f>
        <v/>
      </c>
      <c r="P320" s="63">
        <f t="shared" si="61"/>
        <v>0</v>
      </c>
    </row>
    <row r="321" spans="1:16" x14ac:dyDescent="0.2">
      <c r="A321" s="100">
        <f>A320+1</f>
        <v>301</v>
      </c>
      <c r="B321" s="101" t="str">
        <f>IF(ISBLANK(Layout!B303), "", Layout!B303)</f>
        <v/>
      </c>
      <c r="C321" s="102" t="str">
        <f>IF(ISBLANK(Layout!C303), "", Layout!C303)</f>
        <v/>
      </c>
      <c r="D321" s="91" t="str">
        <f>IF(Layout!D303 &gt;0, $K$12 - E321 - P321, "")</f>
        <v/>
      </c>
      <c r="E321" s="58">
        <f>IFERROR(Layout!D303*SUM($D$12:$D$17), "")</f>
        <v>0</v>
      </c>
      <c r="F321" s="87" t="str">
        <f>IF(ISBLANK(Layout!E303), "", Layout!E303*$K$12/Stocks!$E$3)</f>
        <v/>
      </c>
      <c r="G321" s="87" t="str">
        <f>IF(ISBLANK(Layout!F303), "", Layout!F303*$K$12/Stocks!$E$4)</f>
        <v/>
      </c>
      <c r="H321" s="87" t="str">
        <f>IF(ISBLANK(Layout!G303), "", Layout!G303*$K$12/Stocks!$E$5)</f>
        <v/>
      </c>
      <c r="I321" s="87" t="str">
        <f>IF(ISBLANK(Layout!H303), "", Layout!H303*$K$12/Stocks!$E$6)</f>
        <v/>
      </c>
      <c r="J321" s="87" t="str">
        <f>IF(ISBLANK(Layout!I303),"",Layout!I303*$K$12/Stocks!$E$7)</f>
        <v/>
      </c>
      <c r="K321" s="87" t="str">
        <f>IF(ISBLANK(Layout!J303), "", Layout!J303*$K$12/Stocks!$E$8)</f>
        <v/>
      </c>
      <c r="L321" s="87" t="str">
        <f>IF(ISBLANK(Layout!K303), "", Layout!K303*$K$12/Stocks!$E$9)</f>
        <v/>
      </c>
      <c r="M321" s="87" t="str">
        <f>IF(ISBLANK(Layout!L303), "", Layout!L303*$K$12/Stocks!$E$10)</f>
        <v/>
      </c>
      <c r="N321" s="87" t="str">
        <f>IF(ISBLANK(Layout!M303), "", Layout!M303*$K$12/Stocks!$E$11)</f>
        <v/>
      </c>
      <c r="O321" s="92" t="str">
        <f>IF(ISBLANK(Layout!N303), "", Layout!N303*$K$12/Stocks!$E$12)</f>
        <v/>
      </c>
      <c r="P321" s="61">
        <f t="shared" si="61"/>
        <v>0</v>
      </c>
    </row>
    <row r="322" spans="1:16" x14ac:dyDescent="0.2">
      <c r="A322" s="103">
        <f>A321+1</f>
        <v>302</v>
      </c>
      <c r="B322" s="104" t="str">
        <f>IF(ISBLANK(Layout!B304), "", Layout!B304)</f>
        <v/>
      </c>
      <c r="C322" s="105" t="str">
        <f>IF(ISBLANK(Layout!C304), "", Layout!C304)</f>
        <v/>
      </c>
      <c r="D322" s="93" t="str">
        <f>IF(Layout!D304 &gt;0, $K$12 - E322 - P322, "")</f>
        <v/>
      </c>
      <c r="E322" s="59">
        <f>IFERROR(Layout!D304*SUM($D$12:$D$17), "")</f>
        <v>0</v>
      </c>
      <c r="F322" s="83" t="str">
        <f>IF(ISBLANK(Layout!E304), "", Layout!E304*$K$12/Stocks!$E$3)</f>
        <v/>
      </c>
      <c r="G322" s="83" t="str">
        <f>IF(ISBLANK(Layout!F304), "", Layout!F304*$K$12/Stocks!$E$4)</f>
        <v/>
      </c>
      <c r="H322" s="83" t="str">
        <f>IF(ISBLANK(Layout!G304), "", Layout!G304*$K$12/Stocks!$E$5)</f>
        <v/>
      </c>
      <c r="I322" s="83" t="str">
        <f>IF(ISBLANK(Layout!H304), "", Layout!H304*$K$12/Stocks!$E$6)</f>
        <v/>
      </c>
      <c r="J322" s="83" t="str">
        <f>IF(ISBLANK(Layout!I304),"",Layout!I304*$K$12/Stocks!$E$7)</f>
        <v/>
      </c>
      <c r="K322" s="83" t="str">
        <f>IF(ISBLANK(Layout!J304), "", Layout!J304*$K$12/Stocks!$E$8)</f>
        <v/>
      </c>
      <c r="L322" s="83" t="str">
        <f>IF(ISBLANK(Layout!K304), "", Layout!K304*$K$12/Stocks!$E$9)</f>
        <v/>
      </c>
      <c r="M322" s="83" t="str">
        <f>IF(ISBLANK(Layout!L304), "", Layout!L304*$K$12/Stocks!$E$10)</f>
        <v/>
      </c>
      <c r="N322" s="83" t="str">
        <f>IF(ISBLANK(Layout!M304), "", Layout!M304*$K$12/Stocks!$E$11)</f>
        <v/>
      </c>
      <c r="O322" s="94" t="str">
        <f>IF(ISBLANK(Layout!N304), "", Layout!N304*$K$12/Stocks!$E$12)</f>
        <v/>
      </c>
      <c r="P322" s="62">
        <f t="shared" si="61"/>
        <v>0</v>
      </c>
    </row>
    <row r="323" spans="1:16" x14ac:dyDescent="0.2">
      <c r="A323" s="103">
        <f t="shared" ref="A323:A331" si="62">A322+1</f>
        <v>303</v>
      </c>
      <c r="B323" s="104" t="str">
        <f>IF(ISBLANK(Layout!B305), "", Layout!B305)</f>
        <v/>
      </c>
      <c r="C323" s="105" t="str">
        <f>IF(ISBLANK(Layout!C305), "", Layout!C305)</f>
        <v/>
      </c>
      <c r="D323" s="93" t="str">
        <f>IF(Layout!D305 &gt;0, $K$12 - E323 - P323, "")</f>
        <v/>
      </c>
      <c r="E323" s="59">
        <f>IFERROR(Layout!D305*SUM($D$12:$D$17), "")</f>
        <v>0</v>
      </c>
      <c r="F323" s="83" t="str">
        <f>IF(ISBLANK(Layout!E305), "", Layout!E305*$K$12/Stocks!$E$3)</f>
        <v/>
      </c>
      <c r="G323" s="83" t="str">
        <f>IF(ISBLANK(Layout!F305), "", Layout!F305*$K$12/Stocks!$E$4)</f>
        <v/>
      </c>
      <c r="H323" s="83" t="str">
        <f>IF(ISBLANK(Layout!G305), "", Layout!G305*$K$12/Stocks!$E$5)</f>
        <v/>
      </c>
      <c r="I323" s="83" t="str">
        <f>IF(ISBLANK(Layout!H305), "", Layout!H305*$K$12/Stocks!$E$6)</f>
        <v/>
      </c>
      <c r="J323" s="83" t="str">
        <f>IF(ISBLANK(Layout!I305),"",Layout!I305*$K$12/Stocks!$E$7)</f>
        <v/>
      </c>
      <c r="K323" s="83" t="str">
        <f>IF(ISBLANK(Layout!J305), "", Layout!J305*$K$12/Stocks!$E$8)</f>
        <v/>
      </c>
      <c r="L323" s="83" t="str">
        <f>IF(ISBLANK(Layout!K305), "", Layout!K305*$K$12/Stocks!$E$9)</f>
        <v/>
      </c>
      <c r="M323" s="83" t="str">
        <f>IF(ISBLANK(Layout!L305), "", Layout!L305*$K$12/Stocks!$E$10)</f>
        <v/>
      </c>
      <c r="N323" s="83" t="str">
        <f>IF(ISBLANK(Layout!M305), "", Layout!M305*$K$12/Stocks!$E$11)</f>
        <v/>
      </c>
      <c r="O323" s="94" t="str">
        <f>IF(ISBLANK(Layout!N305), "", Layout!N305*$K$12/Stocks!$E$12)</f>
        <v/>
      </c>
      <c r="P323" s="62">
        <f t="shared" si="61"/>
        <v>0</v>
      </c>
    </row>
    <row r="324" spans="1:16" x14ac:dyDescent="0.2">
      <c r="A324" s="103">
        <f t="shared" si="62"/>
        <v>304</v>
      </c>
      <c r="B324" s="104" t="str">
        <f>IF(ISBLANK(Layout!B306), "", Layout!B306)</f>
        <v/>
      </c>
      <c r="C324" s="105" t="str">
        <f>IF(ISBLANK(Layout!C306), "", Layout!C306)</f>
        <v/>
      </c>
      <c r="D324" s="93" t="str">
        <f>IF(Layout!D306 &gt;0, $K$12 - E324 - P324, "")</f>
        <v/>
      </c>
      <c r="E324" s="59">
        <f>IFERROR(Layout!D306*SUM($D$12:$D$17), "")</f>
        <v>0</v>
      </c>
      <c r="F324" s="83" t="str">
        <f>IF(ISBLANK(Layout!E306), "", Layout!E306*$K$12/Stocks!$E$3)</f>
        <v/>
      </c>
      <c r="G324" s="83" t="str">
        <f>IF(ISBLANK(Layout!F306), "", Layout!F306*$K$12/Stocks!$E$4)</f>
        <v/>
      </c>
      <c r="H324" s="83" t="str">
        <f>IF(ISBLANK(Layout!G306), "", Layout!G306*$K$12/Stocks!$E$5)</f>
        <v/>
      </c>
      <c r="I324" s="83" t="str">
        <f>IF(ISBLANK(Layout!H306), "", Layout!H306*$K$12/Stocks!$E$6)</f>
        <v/>
      </c>
      <c r="J324" s="83" t="str">
        <f>IF(ISBLANK(Layout!I306),"",Layout!I306*$K$12/Stocks!$E$7)</f>
        <v/>
      </c>
      <c r="K324" s="83" t="str">
        <f>IF(ISBLANK(Layout!J306), "", Layout!J306*$K$12/Stocks!$E$8)</f>
        <v/>
      </c>
      <c r="L324" s="83" t="str">
        <f>IF(ISBLANK(Layout!K306), "", Layout!K306*$K$12/Stocks!$E$9)</f>
        <v/>
      </c>
      <c r="M324" s="83" t="str">
        <f>IF(ISBLANK(Layout!L306), "", Layout!L306*$K$12/Stocks!$E$10)</f>
        <v/>
      </c>
      <c r="N324" s="83" t="str">
        <f>IF(ISBLANK(Layout!M306), "", Layout!M306*$K$12/Stocks!$E$11)</f>
        <v/>
      </c>
      <c r="O324" s="94" t="str">
        <f>IF(ISBLANK(Layout!N306), "", Layout!N306*$K$12/Stocks!$E$12)</f>
        <v/>
      </c>
      <c r="P324" s="62">
        <f t="shared" si="61"/>
        <v>0</v>
      </c>
    </row>
    <row r="325" spans="1:16" x14ac:dyDescent="0.2">
      <c r="A325" s="103">
        <f t="shared" si="62"/>
        <v>305</v>
      </c>
      <c r="B325" s="104" t="str">
        <f>IF(ISBLANK(Layout!B307), "", Layout!B307)</f>
        <v/>
      </c>
      <c r="C325" s="105" t="str">
        <f>IF(ISBLANK(Layout!C307), "", Layout!C307)</f>
        <v/>
      </c>
      <c r="D325" s="93" t="str">
        <f>IF(Layout!D307 &gt;0, $K$12 - E325 - P325, "")</f>
        <v/>
      </c>
      <c r="E325" s="59">
        <f>IFERROR(Layout!D307*SUM($D$12:$D$17), "")</f>
        <v>0</v>
      </c>
      <c r="F325" s="83" t="str">
        <f>IF(ISBLANK(Layout!E307), "", Layout!E307*$K$12/Stocks!$E$3)</f>
        <v/>
      </c>
      <c r="G325" s="83" t="str">
        <f>IF(ISBLANK(Layout!F307), "", Layout!F307*$K$12/Stocks!$E$4)</f>
        <v/>
      </c>
      <c r="H325" s="83" t="str">
        <f>IF(ISBLANK(Layout!G307), "", Layout!G307*$K$12/Stocks!$E$5)</f>
        <v/>
      </c>
      <c r="I325" s="83" t="str">
        <f>IF(ISBLANK(Layout!H307), "", Layout!H307*$K$12/Stocks!$E$6)</f>
        <v/>
      </c>
      <c r="J325" s="83" t="str">
        <f>IF(ISBLANK(Layout!I307),"",Layout!I307*$K$12/Stocks!$E$7)</f>
        <v/>
      </c>
      <c r="K325" s="83" t="str">
        <f>IF(ISBLANK(Layout!J307), "", Layout!J307*$K$12/Stocks!$E$8)</f>
        <v/>
      </c>
      <c r="L325" s="83" t="str">
        <f>IF(ISBLANK(Layout!K307), "", Layout!K307*$K$12/Stocks!$E$9)</f>
        <v/>
      </c>
      <c r="M325" s="83" t="str">
        <f>IF(ISBLANK(Layout!L307), "", Layout!L307*$K$12/Stocks!$E$10)</f>
        <v/>
      </c>
      <c r="N325" s="83" t="str">
        <f>IF(ISBLANK(Layout!M307), "", Layout!M307*$K$12/Stocks!$E$11)</f>
        <v/>
      </c>
      <c r="O325" s="94" t="str">
        <f>IF(ISBLANK(Layout!N307), "", Layout!N307*$K$12/Stocks!$E$12)</f>
        <v/>
      </c>
      <c r="P325" s="62">
        <f t="shared" si="61"/>
        <v>0</v>
      </c>
    </row>
    <row r="326" spans="1:16" x14ac:dyDescent="0.2">
      <c r="A326" s="103">
        <f t="shared" si="62"/>
        <v>306</v>
      </c>
      <c r="B326" s="104" t="str">
        <f>IF(ISBLANK(Layout!B308), "", Layout!B308)</f>
        <v/>
      </c>
      <c r="C326" s="105" t="str">
        <f>IF(ISBLANK(Layout!C308), "", Layout!C308)</f>
        <v/>
      </c>
      <c r="D326" s="93" t="str">
        <f>IF(Layout!D308 &gt;0, $K$12 - E326 - P326, "")</f>
        <v/>
      </c>
      <c r="E326" s="59">
        <f>IFERROR(Layout!D308*SUM($D$12:$D$17), "")</f>
        <v>0</v>
      </c>
      <c r="F326" s="83" t="str">
        <f>IF(ISBLANK(Layout!E308), "", Layout!E308*$K$12/Stocks!$E$3)</f>
        <v/>
      </c>
      <c r="G326" s="83" t="str">
        <f>IF(ISBLANK(Layout!F308), "", Layout!F308*$K$12/Stocks!$E$4)</f>
        <v/>
      </c>
      <c r="H326" s="83" t="str">
        <f>IF(ISBLANK(Layout!G308), "", Layout!G308*$K$12/Stocks!$E$5)</f>
        <v/>
      </c>
      <c r="I326" s="83" t="str">
        <f>IF(ISBLANK(Layout!H308), "", Layout!H308*$K$12/Stocks!$E$6)</f>
        <v/>
      </c>
      <c r="J326" s="83" t="str">
        <f>IF(ISBLANK(Layout!I308),"",Layout!I308*$K$12/Stocks!$E$7)</f>
        <v/>
      </c>
      <c r="K326" s="83" t="str">
        <f>IF(ISBLANK(Layout!J308), "", Layout!J308*$K$12/Stocks!$E$8)</f>
        <v/>
      </c>
      <c r="L326" s="83" t="str">
        <f>IF(ISBLANK(Layout!K308), "", Layout!K308*$K$12/Stocks!$E$9)</f>
        <v/>
      </c>
      <c r="M326" s="83" t="str">
        <f>IF(ISBLANK(Layout!L308), "", Layout!L308*$K$12/Stocks!$E$10)</f>
        <v/>
      </c>
      <c r="N326" s="83" t="str">
        <f>IF(ISBLANK(Layout!M308), "", Layout!M308*$K$12/Stocks!$E$11)</f>
        <v/>
      </c>
      <c r="O326" s="94" t="str">
        <f>IF(ISBLANK(Layout!N308), "", Layout!N308*$K$12/Stocks!$E$12)</f>
        <v/>
      </c>
      <c r="P326" s="62">
        <f>SUM(F326:O326)</f>
        <v>0</v>
      </c>
    </row>
    <row r="327" spans="1:16" x14ac:dyDescent="0.2">
      <c r="A327" s="103">
        <f t="shared" si="62"/>
        <v>307</v>
      </c>
      <c r="B327" s="104" t="str">
        <f>IF(ISBLANK(Layout!B309), "", Layout!B309)</f>
        <v/>
      </c>
      <c r="C327" s="105" t="str">
        <f>IF(ISBLANK(Layout!C309), "", Layout!C309)</f>
        <v/>
      </c>
      <c r="D327" s="93" t="str">
        <f>IF(Layout!D309 &gt;0, $K$12 - E327 - P327, "")</f>
        <v/>
      </c>
      <c r="E327" s="59">
        <f>IFERROR(Layout!D309*SUM($D$12:$D$17), "")</f>
        <v>0</v>
      </c>
      <c r="F327" s="83" t="str">
        <f>IF(ISBLANK(Layout!E309), "", Layout!E309*$K$12/Stocks!$E$3)</f>
        <v/>
      </c>
      <c r="G327" s="83" t="str">
        <f>IF(ISBLANK(Layout!F309), "", Layout!F309*$K$12/Stocks!$E$4)</f>
        <v/>
      </c>
      <c r="H327" s="83" t="str">
        <f>IF(ISBLANK(Layout!G309), "", Layout!G309*$K$12/Stocks!$E$5)</f>
        <v/>
      </c>
      <c r="I327" s="83" t="str">
        <f>IF(ISBLANK(Layout!H309), "", Layout!H309*$K$12/Stocks!$E$6)</f>
        <v/>
      </c>
      <c r="J327" s="83" t="str">
        <f>IF(ISBLANK(Layout!I309),"",Layout!I309*$K$12/Stocks!$E$7)</f>
        <v/>
      </c>
      <c r="K327" s="83" t="str">
        <f>IF(ISBLANK(Layout!J309), "", Layout!J309*$K$12/Stocks!$E$8)</f>
        <v/>
      </c>
      <c r="L327" s="83" t="str">
        <f>IF(ISBLANK(Layout!K309), "", Layout!K309*$K$12/Stocks!$E$9)</f>
        <v/>
      </c>
      <c r="M327" s="83" t="str">
        <f>IF(ISBLANK(Layout!L309), "", Layout!L309*$K$12/Stocks!$E$10)</f>
        <v/>
      </c>
      <c r="N327" s="83" t="str">
        <f>IF(ISBLANK(Layout!M309), "", Layout!M309*$K$12/Stocks!$E$11)</f>
        <v/>
      </c>
      <c r="O327" s="94" t="str">
        <f>IF(ISBLANK(Layout!N309), "", Layout!N309*$K$12/Stocks!$E$12)</f>
        <v/>
      </c>
      <c r="P327" s="62">
        <f t="shared" ref="P327:P329" si="63">SUM(F327:O327)</f>
        <v>0</v>
      </c>
    </row>
    <row r="328" spans="1:16" x14ac:dyDescent="0.2">
      <c r="A328" s="103">
        <f t="shared" si="62"/>
        <v>308</v>
      </c>
      <c r="B328" s="104" t="str">
        <f>IF(ISBLANK(Layout!B310), "", Layout!B310)</f>
        <v/>
      </c>
      <c r="C328" s="105" t="str">
        <f>IF(ISBLANK(Layout!C310), "", Layout!C310)</f>
        <v/>
      </c>
      <c r="D328" s="93" t="str">
        <f>IF(Layout!D310 &gt;0, $K$12 - E328 - P328, "")</f>
        <v/>
      </c>
      <c r="E328" s="59">
        <f>IFERROR(Layout!D310*SUM($D$12:$D$17), "")</f>
        <v>0</v>
      </c>
      <c r="F328" s="83" t="str">
        <f>IF(ISBLANK(Layout!E310), "", Layout!E310*$K$12/Stocks!$E$3)</f>
        <v/>
      </c>
      <c r="G328" s="83" t="str">
        <f>IF(ISBLANK(Layout!F310), "", Layout!F310*$K$12/Stocks!$E$4)</f>
        <v/>
      </c>
      <c r="H328" s="83" t="str">
        <f>IF(ISBLANK(Layout!G310), "", Layout!G310*$K$12/Stocks!$E$5)</f>
        <v/>
      </c>
      <c r="I328" s="83" t="str">
        <f>IF(ISBLANK(Layout!H310), "", Layout!H310*$K$12/Stocks!$E$6)</f>
        <v/>
      </c>
      <c r="J328" s="83" t="str">
        <f>IF(ISBLANK(Layout!I310),"",Layout!I310*$K$12/Stocks!$E$7)</f>
        <v/>
      </c>
      <c r="K328" s="83" t="str">
        <f>IF(ISBLANK(Layout!J310), "", Layout!J310*$K$12/Stocks!$E$8)</f>
        <v/>
      </c>
      <c r="L328" s="83" t="str">
        <f>IF(ISBLANK(Layout!K310), "", Layout!K310*$K$12/Stocks!$E$9)</f>
        <v/>
      </c>
      <c r="M328" s="83" t="str">
        <f>IF(ISBLANK(Layout!L310), "", Layout!L310*$K$12/Stocks!$E$10)</f>
        <v/>
      </c>
      <c r="N328" s="83" t="str">
        <f>IF(ISBLANK(Layout!M310), "", Layout!M310*$K$12/Stocks!$E$11)</f>
        <v/>
      </c>
      <c r="O328" s="94" t="str">
        <f>IF(ISBLANK(Layout!N310), "", Layout!N310*$K$12/Stocks!$E$12)</f>
        <v/>
      </c>
      <c r="P328" s="62">
        <f t="shared" si="63"/>
        <v>0</v>
      </c>
    </row>
    <row r="329" spans="1:16" x14ac:dyDescent="0.2">
      <c r="A329" s="103">
        <f t="shared" si="62"/>
        <v>309</v>
      </c>
      <c r="B329" s="104" t="str">
        <f>IF(ISBLANK(Layout!B311), "", Layout!B311)</f>
        <v/>
      </c>
      <c r="C329" s="105" t="str">
        <f>IF(ISBLANK(Layout!C311), "", Layout!C311)</f>
        <v/>
      </c>
      <c r="D329" s="93" t="str">
        <f>IF(Layout!D311 &gt;0, $K$12 - E329 - P329, "")</f>
        <v/>
      </c>
      <c r="E329" s="59">
        <f>IFERROR(Layout!D311*SUM($D$12:$D$17), "")</f>
        <v>0</v>
      </c>
      <c r="F329" s="83" t="str">
        <f>IF(ISBLANK(Layout!E311), "", Layout!E311*$K$12/Stocks!$E$3)</f>
        <v/>
      </c>
      <c r="G329" s="83" t="str">
        <f>IF(ISBLANK(Layout!F311), "", Layout!F311*$K$12/Stocks!$E$4)</f>
        <v/>
      </c>
      <c r="H329" s="83" t="str">
        <f>IF(ISBLANK(Layout!G311), "", Layout!G311*$K$12/Stocks!$E$5)</f>
        <v/>
      </c>
      <c r="I329" s="83" t="str">
        <f>IF(ISBLANK(Layout!H311), "", Layout!H311*$K$12/Stocks!$E$6)</f>
        <v/>
      </c>
      <c r="J329" s="83" t="str">
        <f>IF(ISBLANK(Layout!I311),"",Layout!I311*$K$12/Stocks!$E$7)</f>
        <v/>
      </c>
      <c r="K329" s="83" t="str">
        <f>IF(ISBLANK(Layout!J311), "", Layout!J311*$K$12/Stocks!$E$8)</f>
        <v/>
      </c>
      <c r="L329" s="83" t="str">
        <f>IF(ISBLANK(Layout!K311), "", Layout!K311*$K$12/Stocks!$E$9)</f>
        <v/>
      </c>
      <c r="M329" s="83" t="str">
        <f>IF(ISBLANK(Layout!L311), "", Layout!L311*$K$12/Stocks!$E$10)</f>
        <v/>
      </c>
      <c r="N329" s="83" t="str">
        <f>IF(ISBLANK(Layout!M311), "", Layout!M311*$K$12/Stocks!$E$11)</f>
        <v/>
      </c>
      <c r="O329" s="94" t="str">
        <f>IF(ISBLANK(Layout!N311), "", Layout!N311*$K$12/Stocks!$E$12)</f>
        <v/>
      </c>
      <c r="P329" s="62">
        <f t="shared" si="63"/>
        <v>0</v>
      </c>
    </row>
    <row r="330" spans="1:16" x14ac:dyDescent="0.2">
      <c r="A330" s="103">
        <f t="shared" si="62"/>
        <v>310</v>
      </c>
      <c r="B330" s="104" t="str">
        <f>IF(ISBLANK(Layout!B312), "", Layout!B312)</f>
        <v/>
      </c>
      <c r="C330" s="105" t="str">
        <f>IF(ISBLANK(Layout!C312), "", Layout!C312)</f>
        <v/>
      </c>
      <c r="D330" s="93" t="str">
        <f>IF(Layout!D312 &gt;0, $K$12 - E330 - P330, "")</f>
        <v/>
      </c>
      <c r="E330" s="59">
        <f>IFERROR(Layout!D312*SUM($D$12:$D$17), "")</f>
        <v>0</v>
      </c>
      <c r="F330" s="83" t="str">
        <f>IF(ISBLANK(Layout!E312), "", Layout!E312*$K$12/Stocks!$E$3)</f>
        <v/>
      </c>
      <c r="G330" s="83" t="str">
        <f>IF(ISBLANK(Layout!F312), "", Layout!F312*$K$12/Stocks!$E$4)</f>
        <v/>
      </c>
      <c r="H330" s="83" t="str">
        <f>IF(ISBLANK(Layout!G312), "", Layout!G312*$K$12/Stocks!$E$5)</f>
        <v/>
      </c>
      <c r="I330" s="83" t="str">
        <f>IF(ISBLANK(Layout!H312), "", Layout!H312*$K$12/Stocks!$E$6)</f>
        <v/>
      </c>
      <c r="J330" s="83" t="str">
        <f>IF(ISBLANK(Layout!I312),"",Layout!I312*$K$12/Stocks!$E$7)</f>
        <v/>
      </c>
      <c r="K330" s="83" t="str">
        <f>IF(ISBLANK(Layout!J312), "", Layout!J312*$K$12/Stocks!$E$8)</f>
        <v/>
      </c>
      <c r="L330" s="83" t="str">
        <f>IF(ISBLANK(Layout!K312), "", Layout!K312*$K$12/Stocks!$E$9)</f>
        <v/>
      </c>
      <c r="M330" s="83" t="str">
        <f>IF(ISBLANK(Layout!L312), "", Layout!L312*$K$12/Stocks!$E$10)</f>
        <v/>
      </c>
      <c r="N330" s="83" t="str">
        <f>IF(ISBLANK(Layout!M312), "", Layout!M312*$K$12/Stocks!$E$11)</f>
        <v/>
      </c>
      <c r="O330" s="94" t="str">
        <f>IF(ISBLANK(Layout!N312), "", Layout!N312*$K$12/Stocks!$E$12)</f>
        <v/>
      </c>
      <c r="P330" s="62">
        <f>SUM(F330:O330)</f>
        <v>0</v>
      </c>
    </row>
    <row r="331" spans="1:16" x14ac:dyDescent="0.2">
      <c r="A331" s="103">
        <f t="shared" si="62"/>
        <v>311</v>
      </c>
      <c r="B331" s="104" t="str">
        <f>IF(ISBLANK(Layout!B313), "", Layout!B313)</f>
        <v/>
      </c>
      <c r="C331" s="105" t="str">
        <f>IF(ISBLANK(Layout!C313), "", Layout!C313)</f>
        <v/>
      </c>
      <c r="D331" s="93" t="str">
        <f>IF(Layout!D313 &gt;0, $K$12 - E331 - P331, "")</f>
        <v/>
      </c>
      <c r="E331" s="59">
        <f>IFERROR(Layout!D313*SUM($D$12:$D$17), "")</f>
        <v>0</v>
      </c>
      <c r="F331" s="83" t="str">
        <f>IF(ISBLANK(Layout!E313), "", Layout!E313*$K$12/Stocks!$E$3)</f>
        <v/>
      </c>
      <c r="G331" s="83" t="str">
        <f>IF(ISBLANK(Layout!F313), "", Layout!F313*$K$12/Stocks!$E$4)</f>
        <v/>
      </c>
      <c r="H331" s="83" t="str">
        <f>IF(ISBLANK(Layout!G313), "", Layout!G313*$K$12/Stocks!$E$5)</f>
        <v/>
      </c>
      <c r="I331" s="83" t="str">
        <f>IF(ISBLANK(Layout!H313), "", Layout!H313*$K$12/Stocks!$E$6)</f>
        <v/>
      </c>
      <c r="J331" s="83" t="str">
        <f>IF(ISBLANK(Layout!I313),"",Layout!I313*$K$12/Stocks!$E$7)</f>
        <v/>
      </c>
      <c r="K331" s="83" t="str">
        <f>IF(ISBLANK(Layout!J313), "", Layout!J313*$K$12/Stocks!$E$8)</f>
        <v/>
      </c>
      <c r="L331" s="83" t="str">
        <f>IF(ISBLANK(Layout!K313), "", Layout!K313*$K$12/Stocks!$E$9)</f>
        <v/>
      </c>
      <c r="M331" s="83" t="str">
        <f>IF(ISBLANK(Layout!L313), "", Layout!L313*$K$12/Stocks!$E$10)</f>
        <v/>
      </c>
      <c r="N331" s="83" t="str">
        <f>IF(ISBLANK(Layout!M313), "", Layout!M313*$K$12/Stocks!$E$11)</f>
        <v/>
      </c>
      <c r="O331" s="94" t="str">
        <f>IF(ISBLANK(Layout!N313), "", Layout!N313*$K$12/Stocks!$E$12)</f>
        <v/>
      </c>
      <c r="P331" s="62">
        <f t="shared" ref="P331:P337" si="64">SUM(F331:O331)</f>
        <v>0</v>
      </c>
    </row>
    <row r="332" spans="1:16" x14ac:dyDescent="0.2">
      <c r="A332" s="106">
        <f>A331+1</f>
        <v>312</v>
      </c>
      <c r="B332" s="107" t="str">
        <f>IF(ISBLANK(Layout!B314), "", Layout!B314)</f>
        <v/>
      </c>
      <c r="C332" s="108" t="str">
        <f>IF(ISBLANK(Layout!C314), "", Layout!C314)</f>
        <v/>
      </c>
      <c r="D332" s="95" t="str">
        <f>IF(Layout!D314 &gt;0, $K$12 - E332 - P332, "")</f>
        <v/>
      </c>
      <c r="E332" s="60">
        <f>IFERROR(Layout!D314*SUM($D$12:$D$17), "")</f>
        <v>0</v>
      </c>
      <c r="F332" s="88" t="str">
        <f>IF(ISBLANK(Layout!E314), "", Layout!E314*$K$12/Stocks!$E$3)</f>
        <v/>
      </c>
      <c r="G332" s="88" t="str">
        <f>IF(ISBLANK(Layout!F314), "", Layout!F314*$K$12/Stocks!$E$4)</f>
        <v/>
      </c>
      <c r="H332" s="88" t="str">
        <f>IF(ISBLANK(Layout!G314), "", Layout!G314*$K$12/Stocks!$E$5)</f>
        <v/>
      </c>
      <c r="I332" s="88" t="str">
        <f>IF(ISBLANK(Layout!H314), "", Layout!H314*$K$12/Stocks!$E$6)</f>
        <v/>
      </c>
      <c r="J332" s="88" t="str">
        <f>IF(ISBLANK(Layout!I314),"",Layout!I314*$K$12/Stocks!$E$7)</f>
        <v/>
      </c>
      <c r="K332" s="88" t="str">
        <f>IF(ISBLANK(Layout!J314), "", Layout!J314*$K$12/Stocks!$E$8)</f>
        <v/>
      </c>
      <c r="L332" s="88" t="str">
        <f>IF(ISBLANK(Layout!K314), "", Layout!K314*$K$12/Stocks!$E$9)</f>
        <v/>
      </c>
      <c r="M332" s="88" t="str">
        <f>IF(ISBLANK(Layout!L314), "", Layout!L314*$K$12/Stocks!$E$10)</f>
        <v/>
      </c>
      <c r="N332" s="88" t="str">
        <f>IF(ISBLANK(Layout!M314), "", Layout!M314*$K$12/Stocks!$E$11)</f>
        <v/>
      </c>
      <c r="O332" s="96" t="str">
        <f>IF(ISBLANK(Layout!N314), "", Layout!N314*$K$12/Stocks!$E$12)</f>
        <v/>
      </c>
      <c r="P332" s="63">
        <f t="shared" si="64"/>
        <v>0</v>
      </c>
    </row>
    <row r="333" spans="1:16" x14ac:dyDescent="0.2">
      <c r="A333" s="100">
        <f>A332+1</f>
        <v>313</v>
      </c>
      <c r="B333" s="101" t="str">
        <f>IF(ISBLANK(Layout!B315), "", Layout!B315)</f>
        <v/>
      </c>
      <c r="C333" s="102" t="str">
        <f>IF(ISBLANK(Layout!C315), "", Layout!C315)</f>
        <v/>
      </c>
      <c r="D333" s="91" t="str">
        <f>IF(Layout!D315 &gt;0, $K$12 - E333 - P333, "")</f>
        <v/>
      </c>
      <c r="E333" s="58">
        <f>IFERROR(Layout!D315*SUM($D$12:$D$17), "")</f>
        <v>0</v>
      </c>
      <c r="F333" s="87" t="str">
        <f>IF(ISBLANK(Layout!E315), "", Layout!E315*$K$12/Stocks!$E$3)</f>
        <v/>
      </c>
      <c r="G333" s="87" t="str">
        <f>IF(ISBLANK(Layout!F315), "", Layout!F315*$K$12/Stocks!$E$4)</f>
        <v/>
      </c>
      <c r="H333" s="87" t="str">
        <f>IF(ISBLANK(Layout!G315), "", Layout!G315*$K$12/Stocks!$E$5)</f>
        <v/>
      </c>
      <c r="I333" s="87" t="str">
        <f>IF(ISBLANK(Layout!H315), "", Layout!H315*$K$12/Stocks!$E$6)</f>
        <v/>
      </c>
      <c r="J333" s="87" t="str">
        <f>IF(ISBLANK(Layout!I315),"",Layout!I315*$K$12/Stocks!$E$7)</f>
        <v/>
      </c>
      <c r="K333" s="87" t="str">
        <f>IF(ISBLANK(Layout!J315), "", Layout!J315*$K$12/Stocks!$E$8)</f>
        <v/>
      </c>
      <c r="L333" s="87" t="str">
        <f>IF(ISBLANK(Layout!K315), "", Layout!K315*$K$12/Stocks!$E$9)</f>
        <v/>
      </c>
      <c r="M333" s="87" t="str">
        <f>IF(ISBLANK(Layout!L315), "", Layout!L315*$K$12/Stocks!$E$10)</f>
        <v/>
      </c>
      <c r="N333" s="87" t="str">
        <f>IF(ISBLANK(Layout!M315), "", Layout!M315*$K$12/Stocks!$E$11)</f>
        <v/>
      </c>
      <c r="O333" s="92" t="str">
        <f>IF(ISBLANK(Layout!N315), "", Layout!N315*$K$12/Stocks!$E$12)</f>
        <v/>
      </c>
      <c r="P333" s="61">
        <f t="shared" si="64"/>
        <v>0</v>
      </c>
    </row>
    <row r="334" spans="1:16" x14ac:dyDescent="0.2">
      <c r="A334" s="103">
        <f>A333+1</f>
        <v>314</v>
      </c>
      <c r="B334" s="104" t="str">
        <f>IF(ISBLANK(Layout!B316), "", Layout!B316)</f>
        <v/>
      </c>
      <c r="C334" s="105" t="str">
        <f>IF(ISBLANK(Layout!C316), "", Layout!C316)</f>
        <v/>
      </c>
      <c r="D334" s="93" t="str">
        <f>IF(Layout!D316 &gt;0, $K$12 - E334 - P334, "")</f>
        <v/>
      </c>
      <c r="E334" s="59">
        <f>IFERROR(Layout!D316*SUM($D$12:$D$17), "")</f>
        <v>0</v>
      </c>
      <c r="F334" s="83" t="str">
        <f>IF(ISBLANK(Layout!E316), "", Layout!E316*$K$12/Stocks!$E$3)</f>
        <v/>
      </c>
      <c r="G334" s="83" t="str">
        <f>IF(ISBLANK(Layout!F316), "", Layout!F316*$K$12/Stocks!$E$4)</f>
        <v/>
      </c>
      <c r="H334" s="83" t="str">
        <f>IF(ISBLANK(Layout!G316), "", Layout!G316*$K$12/Stocks!$E$5)</f>
        <v/>
      </c>
      <c r="I334" s="83" t="str">
        <f>IF(ISBLANK(Layout!H316), "", Layout!H316*$K$12/Stocks!$E$6)</f>
        <v/>
      </c>
      <c r="J334" s="83" t="str">
        <f>IF(ISBLANK(Layout!I316),"",Layout!I316*$K$12/Stocks!$E$7)</f>
        <v/>
      </c>
      <c r="K334" s="83" t="str">
        <f>IF(ISBLANK(Layout!J316), "", Layout!J316*$K$12/Stocks!$E$8)</f>
        <v/>
      </c>
      <c r="L334" s="83" t="str">
        <f>IF(ISBLANK(Layout!K316), "", Layout!K316*$K$12/Stocks!$E$9)</f>
        <v/>
      </c>
      <c r="M334" s="83" t="str">
        <f>IF(ISBLANK(Layout!L316), "", Layout!L316*$K$12/Stocks!$E$10)</f>
        <v/>
      </c>
      <c r="N334" s="83" t="str">
        <f>IF(ISBLANK(Layout!M316), "", Layout!M316*$K$12/Stocks!$E$11)</f>
        <v/>
      </c>
      <c r="O334" s="94" t="str">
        <f>IF(ISBLANK(Layout!N316), "", Layout!N316*$K$12/Stocks!$E$12)</f>
        <v/>
      </c>
      <c r="P334" s="62">
        <f t="shared" si="64"/>
        <v>0</v>
      </c>
    </row>
    <row r="335" spans="1:16" x14ac:dyDescent="0.2">
      <c r="A335" s="103">
        <f t="shared" ref="A335:A343" si="65">A334+1</f>
        <v>315</v>
      </c>
      <c r="B335" s="104" t="str">
        <f>IF(ISBLANK(Layout!B317), "", Layout!B317)</f>
        <v/>
      </c>
      <c r="C335" s="105" t="str">
        <f>IF(ISBLANK(Layout!C317), "", Layout!C317)</f>
        <v/>
      </c>
      <c r="D335" s="93" t="str">
        <f>IF(Layout!D317 &gt;0, $K$12 - E335 - P335, "")</f>
        <v/>
      </c>
      <c r="E335" s="59">
        <f>IFERROR(Layout!D317*SUM($D$12:$D$17), "")</f>
        <v>0</v>
      </c>
      <c r="F335" s="83" t="str">
        <f>IF(ISBLANK(Layout!E317), "", Layout!E317*$K$12/Stocks!$E$3)</f>
        <v/>
      </c>
      <c r="G335" s="83" t="str">
        <f>IF(ISBLANK(Layout!F317), "", Layout!F317*$K$12/Stocks!$E$4)</f>
        <v/>
      </c>
      <c r="H335" s="83" t="str">
        <f>IF(ISBLANK(Layout!G317), "", Layout!G317*$K$12/Stocks!$E$5)</f>
        <v/>
      </c>
      <c r="I335" s="83" t="str">
        <f>IF(ISBLANK(Layout!H317), "", Layout!H317*$K$12/Stocks!$E$6)</f>
        <v/>
      </c>
      <c r="J335" s="83" t="str">
        <f>IF(ISBLANK(Layout!I317),"",Layout!I317*$K$12/Stocks!$E$7)</f>
        <v/>
      </c>
      <c r="K335" s="83" t="str">
        <f>IF(ISBLANK(Layout!J317), "", Layout!J317*$K$12/Stocks!$E$8)</f>
        <v/>
      </c>
      <c r="L335" s="83" t="str">
        <f>IF(ISBLANK(Layout!K317), "", Layout!K317*$K$12/Stocks!$E$9)</f>
        <v/>
      </c>
      <c r="M335" s="83" t="str">
        <f>IF(ISBLANK(Layout!L317), "", Layout!L317*$K$12/Stocks!$E$10)</f>
        <v/>
      </c>
      <c r="N335" s="83" t="str">
        <f>IF(ISBLANK(Layout!M317), "", Layout!M317*$K$12/Stocks!$E$11)</f>
        <v/>
      </c>
      <c r="O335" s="94" t="str">
        <f>IF(ISBLANK(Layout!N317), "", Layout!N317*$K$12/Stocks!$E$12)</f>
        <v/>
      </c>
      <c r="P335" s="62">
        <f t="shared" si="64"/>
        <v>0</v>
      </c>
    </row>
    <row r="336" spans="1:16" x14ac:dyDescent="0.2">
      <c r="A336" s="103">
        <f t="shared" si="65"/>
        <v>316</v>
      </c>
      <c r="B336" s="104" t="str">
        <f>IF(ISBLANK(Layout!B318), "", Layout!B318)</f>
        <v/>
      </c>
      <c r="C336" s="105" t="str">
        <f>IF(ISBLANK(Layout!C318), "", Layout!C318)</f>
        <v/>
      </c>
      <c r="D336" s="93" t="str">
        <f>IF(Layout!D318 &gt;0, $K$12 - E336 - P336, "")</f>
        <v/>
      </c>
      <c r="E336" s="59">
        <f>IFERROR(Layout!D318*SUM($D$12:$D$17), "")</f>
        <v>0</v>
      </c>
      <c r="F336" s="83" t="str">
        <f>IF(ISBLANK(Layout!E318), "", Layout!E318*$K$12/Stocks!$E$3)</f>
        <v/>
      </c>
      <c r="G336" s="83" t="str">
        <f>IF(ISBLANK(Layout!F318), "", Layout!F318*$K$12/Stocks!$E$4)</f>
        <v/>
      </c>
      <c r="H336" s="83" t="str">
        <f>IF(ISBLANK(Layout!G318), "", Layout!G318*$K$12/Stocks!$E$5)</f>
        <v/>
      </c>
      <c r="I336" s="83" t="str">
        <f>IF(ISBLANK(Layout!H318), "", Layout!H318*$K$12/Stocks!$E$6)</f>
        <v/>
      </c>
      <c r="J336" s="83" t="str">
        <f>IF(ISBLANK(Layout!I318),"",Layout!I318*$K$12/Stocks!$E$7)</f>
        <v/>
      </c>
      <c r="K336" s="83" t="str">
        <f>IF(ISBLANK(Layout!J318), "", Layout!J318*$K$12/Stocks!$E$8)</f>
        <v/>
      </c>
      <c r="L336" s="83" t="str">
        <f>IF(ISBLANK(Layout!K318), "", Layout!K318*$K$12/Stocks!$E$9)</f>
        <v/>
      </c>
      <c r="M336" s="83" t="str">
        <f>IF(ISBLANK(Layout!L318), "", Layout!L318*$K$12/Stocks!$E$10)</f>
        <v/>
      </c>
      <c r="N336" s="83" t="str">
        <f>IF(ISBLANK(Layout!M318), "", Layout!M318*$K$12/Stocks!$E$11)</f>
        <v/>
      </c>
      <c r="O336" s="94" t="str">
        <f>IF(ISBLANK(Layout!N318), "", Layout!N318*$K$12/Stocks!$E$12)</f>
        <v/>
      </c>
      <c r="P336" s="62">
        <f t="shared" si="64"/>
        <v>0</v>
      </c>
    </row>
    <row r="337" spans="1:16" x14ac:dyDescent="0.2">
      <c r="A337" s="103">
        <f t="shared" si="65"/>
        <v>317</v>
      </c>
      <c r="B337" s="104" t="str">
        <f>IF(ISBLANK(Layout!B319), "", Layout!B319)</f>
        <v/>
      </c>
      <c r="C337" s="105" t="str">
        <f>IF(ISBLANK(Layout!C319), "", Layout!C319)</f>
        <v/>
      </c>
      <c r="D337" s="93" t="str">
        <f>IF(Layout!D319 &gt;0, $K$12 - E337 - P337, "")</f>
        <v/>
      </c>
      <c r="E337" s="59">
        <f>IFERROR(Layout!D319*SUM($D$12:$D$17), "")</f>
        <v>0</v>
      </c>
      <c r="F337" s="83" t="str">
        <f>IF(ISBLANK(Layout!E319), "", Layout!E319*$K$12/Stocks!$E$3)</f>
        <v/>
      </c>
      <c r="G337" s="83" t="str">
        <f>IF(ISBLANK(Layout!F319), "", Layout!F319*$K$12/Stocks!$E$4)</f>
        <v/>
      </c>
      <c r="H337" s="83" t="str">
        <f>IF(ISBLANK(Layout!G319), "", Layout!G319*$K$12/Stocks!$E$5)</f>
        <v/>
      </c>
      <c r="I337" s="83" t="str">
        <f>IF(ISBLANK(Layout!H319), "", Layout!H319*$K$12/Stocks!$E$6)</f>
        <v/>
      </c>
      <c r="J337" s="83" t="str">
        <f>IF(ISBLANK(Layout!I319),"",Layout!I319*$K$12/Stocks!$E$7)</f>
        <v/>
      </c>
      <c r="K337" s="83" t="str">
        <f>IF(ISBLANK(Layout!J319), "", Layout!J319*$K$12/Stocks!$E$8)</f>
        <v/>
      </c>
      <c r="L337" s="83" t="str">
        <f>IF(ISBLANK(Layout!K319), "", Layout!K319*$K$12/Stocks!$E$9)</f>
        <v/>
      </c>
      <c r="M337" s="83" t="str">
        <f>IF(ISBLANK(Layout!L319), "", Layout!L319*$K$12/Stocks!$E$10)</f>
        <v/>
      </c>
      <c r="N337" s="83" t="str">
        <f>IF(ISBLANK(Layout!M319), "", Layout!M319*$K$12/Stocks!$E$11)</f>
        <v/>
      </c>
      <c r="O337" s="94" t="str">
        <f>IF(ISBLANK(Layout!N319), "", Layout!N319*$K$12/Stocks!$E$12)</f>
        <v/>
      </c>
      <c r="P337" s="62">
        <f t="shared" si="64"/>
        <v>0</v>
      </c>
    </row>
    <row r="338" spans="1:16" x14ac:dyDescent="0.2">
      <c r="A338" s="103">
        <f t="shared" si="65"/>
        <v>318</v>
      </c>
      <c r="B338" s="104" t="str">
        <f>IF(ISBLANK(Layout!B320), "", Layout!B320)</f>
        <v/>
      </c>
      <c r="C338" s="105" t="str">
        <f>IF(ISBLANK(Layout!C320), "", Layout!C320)</f>
        <v/>
      </c>
      <c r="D338" s="93" t="str">
        <f>IF(Layout!D320 &gt;0, $K$12 - E338 - P338, "")</f>
        <v/>
      </c>
      <c r="E338" s="59">
        <f>IFERROR(Layout!D320*SUM($D$12:$D$17), "")</f>
        <v>0</v>
      </c>
      <c r="F338" s="83" t="str">
        <f>IF(ISBLANK(Layout!E320), "", Layout!E320*$K$12/Stocks!$E$3)</f>
        <v/>
      </c>
      <c r="G338" s="83" t="str">
        <f>IF(ISBLANK(Layout!F320), "", Layout!F320*$K$12/Stocks!$E$4)</f>
        <v/>
      </c>
      <c r="H338" s="83" t="str">
        <f>IF(ISBLANK(Layout!G320), "", Layout!G320*$K$12/Stocks!$E$5)</f>
        <v/>
      </c>
      <c r="I338" s="83" t="str">
        <f>IF(ISBLANK(Layout!H320), "", Layout!H320*$K$12/Stocks!$E$6)</f>
        <v/>
      </c>
      <c r="J338" s="83" t="str">
        <f>IF(ISBLANK(Layout!I320),"",Layout!I320*$K$12/Stocks!$E$7)</f>
        <v/>
      </c>
      <c r="K338" s="83" t="str">
        <f>IF(ISBLANK(Layout!J320), "", Layout!J320*$K$12/Stocks!$E$8)</f>
        <v/>
      </c>
      <c r="L338" s="83" t="str">
        <f>IF(ISBLANK(Layout!K320), "", Layout!K320*$K$12/Stocks!$E$9)</f>
        <v/>
      </c>
      <c r="M338" s="83" t="str">
        <f>IF(ISBLANK(Layout!L320), "", Layout!L320*$K$12/Stocks!$E$10)</f>
        <v/>
      </c>
      <c r="N338" s="83" t="str">
        <f>IF(ISBLANK(Layout!M320), "", Layout!M320*$K$12/Stocks!$E$11)</f>
        <v/>
      </c>
      <c r="O338" s="94" t="str">
        <f>IF(ISBLANK(Layout!N320), "", Layout!N320*$K$12/Stocks!$E$12)</f>
        <v/>
      </c>
      <c r="P338" s="62">
        <f>SUM(F338:O338)</f>
        <v>0</v>
      </c>
    </row>
    <row r="339" spans="1:16" x14ac:dyDescent="0.2">
      <c r="A339" s="103">
        <f t="shared" si="65"/>
        <v>319</v>
      </c>
      <c r="B339" s="104" t="str">
        <f>IF(ISBLANK(Layout!B321), "", Layout!B321)</f>
        <v/>
      </c>
      <c r="C339" s="105" t="str">
        <f>IF(ISBLANK(Layout!C321), "", Layout!C321)</f>
        <v/>
      </c>
      <c r="D339" s="93" t="str">
        <f>IF(Layout!D321 &gt;0, $K$12 - E339 - P339, "")</f>
        <v/>
      </c>
      <c r="E339" s="59">
        <f>IFERROR(Layout!D321*SUM($D$12:$D$17), "")</f>
        <v>0</v>
      </c>
      <c r="F339" s="83" t="str">
        <f>IF(ISBLANK(Layout!E321), "", Layout!E321*$K$12/Stocks!$E$3)</f>
        <v/>
      </c>
      <c r="G339" s="83" t="str">
        <f>IF(ISBLANK(Layout!F321), "", Layout!F321*$K$12/Stocks!$E$4)</f>
        <v/>
      </c>
      <c r="H339" s="83" t="str">
        <f>IF(ISBLANK(Layout!G321), "", Layout!G321*$K$12/Stocks!$E$5)</f>
        <v/>
      </c>
      <c r="I339" s="83" t="str">
        <f>IF(ISBLANK(Layout!H321), "", Layout!H321*$K$12/Stocks!$E$6)</f>
        <v/>
      </c>
      <c r="J339" s="83" t="str">
        <f>IF(ISBLANK(Layout!I321),"",Layout!I321*$K$12/Stocks!$E$7)</f>
        <v/>
      </c>
      <c r="K339" s="83" t="str">
        <f>IF(ISBLANK(Layout!J321), "", Layout!J321*$K$12/Stocks!$E$8)</f>
        <v/>
      </c>
      <c r="L339" s="83" t="str">
        <f>IF(ISBLANK(Layout!K321), "", Layout!K321*$K$12/Stocks!$E$9)</f>
        <v/>
      </c>
      <c r="M339" s="83" t="str">
        <f>IF(ISBLANK(Layout!L321), "", Layout!L321*$K$12/Stocks!$E$10)</f>
        <v/>
      </c>
      <c r="N339" s="83" t="str">
        <f>IF(ISBLANK(Layout!M321), "", Layout!M321*$K$12/Stocks!$E$11)</f>
        <v/>
      </c>
      <c r="O339" s="94" t="str">
        <f>IF(ISBLANK(Layout!N321), "", Layout!N321*$K$12/Stocks!$E$12)</f>
        <v/>
      </c>
      <c r="P339" s="62">
        <f t="shared" ref="P339:P341" si="66">SUM(F339:O339)</f>
        <v>0</v>
      </c>
    </row>
    <row r="340" spans="1:16" x14ac:dyDescent="0.2">
      <c r="A340" s="103">
        <f t="shared" si="65"/>
        <v>320</v>
      </c>
      <c r="B340" s="104" t="str">
        <f>IF(ISBLANK(Layout!B322), "", Layout!B322)</f>
        <v/>
      </c>
      <c r="C340" s="105" t="str">
        <f>IF(ISBLANK(Layout!C322), "", Layout!C322)</f>
        <v/>
      </c>
      <c r="D340" s="93" t="str">
        <f>IF(Layout!D322 &gt;0, $K$12 - E340 - P340, "")</f>
        <v/>
      </c>
      <c r="E340" s="59">
        <f>IFERROR(Layout!D322*SUM($D$12:$D$17), "")</f>
        <v>0</v>
      </c>
      <c r="F340" s="83" t="str">
        <f>IF(ISBLANK(Layout!E322), "", Layout!E322*$K$12/Stocks!$E$3)</f>
        <v/>
      </c>
      <c r="G340" s="83" t="str">
        <f>IF(ISBLANK(Layout!F322), "", Layout!F322*$K$12/Stocks!$E$4)</f>
        <v/>
      </c>
      <c r="H340" s="83" t="str">
        <f>IF(ISBLANK(Layout!G322), "", Layout!G322*$K$12/Stocks!$E$5)</f>
        <v/>
      </c>
      <c r="I340" s="83" t="str">
        <f>IF(ISBLANK(Layout!H322), "", Layout!H322*$K$12/Stocks!$E$6)</f>
        <v/>
      </c>
      <c r="J340" s="83" t="str">
        <f>IF(ISBLANK(Layout!I322),"",Layout!I322*$K$12/Stocks!$E$7)</f>
        <v/>
      </c>
      <c r="K340" s="83" t="str">
        <f>IF(ISBLANK(Layout!J322), "", Layout!J322*$K$12/Stocks!$E$8)</f>
        <v/>
      </c>
      <c r="L340" s="83" t="str">
        <f>IF(ISBLANK(Layout!K322), "", Layout!K322*$K$12/Stocks!$E$9)</f>
        <v/>
      </c>
      <c r="M340" s="83" t="str">
        <f>IF(ISBLANK(Layout!L322), "", Layout!L322*$K$12/Stocks!$E$10)</f>
        <v/>
      </c>
      <c r="N340" s="83" t="str">
        <f>IF(ISBLANK(Layout!M322), "", Layout!M322*$K$12/Stocks!$E$11)</f>
        <v/>
      </c>
      <c r="O340" s="94" t="str">
        <f>IF(ISBLANK(Layout!N322), "", Layout!N322*$K$12/Stocks!$E$12)</f>
        <v/>
      </c>
      <c r="P340" s="62">
        <f t="shared" si="66"/>
        <v>0</v>
      </c>
    </row>
    <row r="341" spans="1:16" x14ac:dyDescent="0.2">
      <c r="A341" s="103">
        <f t="shared" si="65"/>
        <v>321</v>
      </c>
      <c r="B341" s="104" t="str">
        <f>IF(ISBLANK(Layout!B323), "", Layout!B323)</f>
        <v/>
      </c>
      <c r="C341" s="105" t="str">
        <f>IF(ISBLANK(Layout!C323), "", Layout!C323)</f>
        <v/>
      </c>
      <c r="D341" s="93" t="str">
        <f>IF(Layout!D323 &gt;0, $K$12 - E341 - P341, "")</f>
        <v/>
      </c>
      <c r="E341" s="59">
        <f>IFERROR(Layout!D323*SUM($D$12:$D$17), "")</f>
        <v>0</v>
      </c>
      <c r="F341" s="83" t="str">
        <f>IF(ISBLANK(Layout!E323), "", Layout!E323*$K$12/Stocks!$E$3)</f>
        <v/>
      </c>
      <c r="G341" s="83" t="str">
        <f>IF(ISBLANK(Layout!F323), "", Layout!F323*$K$12/Stocks!$E$4)</f>
        <v/>
      </c>
      <c r="H341" s="83" t="str">
        <f>IF(ISBLANK(Layout!G323), "", Layout!G323*$K$12/Stocks!$E$5)</f>
        <v/>
      </c>
      <c r="I341" s="83" t="str">
        <f>IF(ISBLANK(Layout!H323), "", Layout!H323*$K$12/Stocks!$E$6)</f>
        <v/>
      </c>
      <c r="J341" s="83" t="str">
        <f>IF(ISBLANK(Layout!I323),"",Layout!I323*$K$12/Stocks!$E$7)</f>
        <v/>
      </c>
      <c r="K341" s="83" t="str">
        <f>IF(ISBLANK(Layout!J323), "", Layout!J323*$K$12/Stocks!$E$8)</f>
        <v/>
      </c>
      <c r="L341" s="83" t="str">
        <f>IF(ISBLANK(Layout!K323), "", Layout!K323*$K$12/Stocks!$E$9)</f>
        <v/>
      </c>
      <c r="M341" s="83" t="str">
        <f>IF(ISBLANK(Layout!L323), "", Layout!L323*$K$12/Stocks!$E$10)</f>
        <v/>
      </c>
      <c r="N341" s="83" t="str">
        <f>IF(ISBLANK(Layout!M323), "", Layout!M323*$K$12/Stocks!$E$11)</f>
        <v/>
      </c>
      <c r="O341" s="94" t="str">
        <f>IF(ISBLANK(Layout!N323), "", Layout!N323*$K$12/Stocks!$E$12)</f>
        <v/>
      </c>
      <c r="P341" s="62">
        <f t="shared" si="66"/>
        <v>0</v>
      </c>
    </row>
    <row r="342" spans="1:16" x14ac:dyDescent="0.2">
      <c r="A342" s="103">
        <f t="shared" si="65"/>
        <v>322</v>
      </c>
      <c r="B342" s="104" t="str">
        <f>IF(ISBLANK(Layout!B324), "", Layout!B324)</f>
        <v/>
      </c>
      <c r="C342" s="105" t="str">
        <f>IF(ISBLANK(Layout!C324), "", Layout!C324)</f>
        <v/>
      </c>
      <c r="D342" s="93" t="str">
        <f>IF(Layout!D324 &gt;0, $K$12 - E342 - P342, "")</f>
        <v/>
      </c>
      <c r="E342" s="59">
        <f>IFERROR(Layout!D324*SUM($D$12:$D$17), "")</f>
        <v>0</v>
      </c>
      <c r="F342" s="83" t="str">
        <f>IF(ISBLANK(Layout!E324), "", Layout!E324*$K$12/Stocks!$E$3)</f>
        <v/>
      </c>
      <c r="G342" s="83" t="str">
        <f>IF(ISBLANK(Layout!F324), "", Layout!F324*$K$12/Stocks!$E$4)</f>
        <v/>
      </c>
      <c r="H342" s="83" t="str">
        <f>IF(ISBLANK(Layout!G324), "", Layout!G324*$K$12/Stocks!$E$5)</f>
        <v/>
      </c>
      <c r="I342" s="83" t="str">
        <f>IF(ISBLANK(Layout!H324), "", Layout!H324*$K$12/Stocks!$E$6)</f>
        <v/>
      </c>
      <c r="J342" s="83" t="str">
        <f>IF(ISBLANK(Layout!I324),"",Layout!I324*$K$12/Stocks!$E$7)</f>
        <v/>
      </c>
      <c r="K342" s="83" t="str">
        <f>IF(ISBLANK(Layout!J324), "", Layout!J324*$K$12/Stocks!$E$8)</f>
        <v/>
      </c>
      <c r="L342" s="83" t="str">
        <f>IF(ISBLANK(Layout!K324), "", Layout!K324*$K$12/Stocks!$E$9)</f>
        <v/>
      </c>
      <c r="M342" s="83" t="str">
        <f>IF(ISBLANK(Layout!L324), "", Layout!L324*$K$12/Stocks!$E$10)</f>
        <v/>
      </c>
      <c r="N342" s="83" t="str">
        <f>IF(ISBLANK(Layout!M324), "", Layout!M324*$K$12/Stocks!$E$11)</f>
        <v/>
      </c>
      <c r="O342" s="94" t="str">
        <f>IF(ISBLANK(Layout!N324), "", Layout!N324*$K$12/Stocks!$E$12)</f>
        <v/>
      </c>
      <c r="P342" s="62">
        <f>SUM(F342:O342)</f>
        <v>0</v>
      </c>
    </row>
    <row r="343" spans="1:16" x14ac:dyDescent="0.2">
      <c r="A343" s="103">
        <f t="shared" si="65"/>
        <v>323</v>
      </c>
      <c r="B343" s="104" t="str">
        <f>IF(ISBLANK(Layout!B325), "", Layout!B325)</f>
        <v/>
      </c>
      <c r="C343" s="105" t="str">
        <f>IF(ISBLANK(Layout!C325), "", Layout!C325)</f>
        <v/>
      </c>
      <c r="D343" s="93" t="str">
        <f>IF(Layout!D325 &gt;0, $K$12 - E343 - P343, "")</f>
        <v/>
      </c>
      <c r="E343" s="59">
        <f>IFERROR(Layout!D325*SUM($D$12:$D$17), "")</f>
        <v>0</v>
      </c>
      <c r="F343" s="83" t="str">
        <f>IF(ISBLANK(Layout!E325), "", Layout!E325*$K$12/Stocks!$E$3)</f>
        <v/>
      </c>
      <c r="G343" s="83" t="str">
        <f>IF(ISBLANK(Layout!F325), "", Layout!F325*$K$12/Stocks!$E$4)</f>
        <v/>
      </c>
      <c r="H343" s="83" t="str">
        <f>IF(ISBLANK(Layout!G325), "", Layout!G325*$K$12/Stocks!$E$5)</f>
        <v/>
      </c>
      <c r="I343" s="83" t="str">
        <f>IF(ISBLANK(Layout!H325), "", Layout!H325*$K$12/Stocks!$E$6)</f>
        <v/>
      </c>
      <c r="J343" s="83" t="str">
        <f>IF(ISBLANK(Layout!I325),"",Layout!I325*$K$12/Stocks!$E$7)</f>
        <v/>
      </c>
      <c r="K343" s="83" t="str">
        <f>IF(ISBLANK(Layout!J325), "", Layout!J325*$K$12/Stocks!$E$8)</f>
        <v/>
      </c>
      <c r="L343" s="83" t="str">
        <f>IF(ISBLANK(Layout!K325), "", Layout!K325*$K$12/Stocks!$E$9)</f>
        <v/>
      </c>
      <c r="M343" s="83" t="str">
        <f>IF(ISBLANK(Layout!L325), "", Layout!L325*$K$12/Stocks!$E$10)</f>
        <v/>
      </c>
      <c r="N343" s="83" t="str">
        <f>IF(ISBLANK(Layout!M325), "", Layout!M325*$K$12/Stocks!$E$11)</f>
        <v/>
      </c>
      <c r="O343" s="94" t="str">
        <f>IF(ISBLANK(Layout!N325), "", Layout!N325*$K$12/Stocks!$E$12)</f>
        <v/>
      </c>
      <c r="P343" s="62">
        <f t="shared" ref="P343:P349" si="67">SUM(F343:O343)</f>
        <v>0</v>
      </c>
    </row>
    <row r="344" spans="1:16" x14ac:dyDescent="0.2">
      <c r="A344" s="106">
        <f>A343+1</f>
        <v>324</v>
      </c>
      <c r="B344" s="107" t="str">
        <f>IF(ISBLANK(Layout!B326), "", Layout!B326)</f>
        <v/>
      </c>
      <c r="C344" s="108" t="str">
        <f>IF(ISBLANK(Layout!C326), "", Layout!C326)</f>
        <v/>
      </c>
      <c r="D344" s="95" t="str">
        <f>IF(Layout!D326 &gt;0, $K$12 - E344 - P344, "")</f>
        <v/>
      </c>
      <c r="E344" s="60">
        <f>IFERROR(Layout!D326*SUM($D$12:$D$17), "")</f>
        <v>0</v>
      </c>
      <c r="F344" s="88" t="str">
        <f>IF(ISBLANK(Layout!E326), "", Layout!E326*$K$12/Stocks!$E$3)</f>
        <v/>
      </c>
      <c r="G344" s="88" t="str">
        <f>IF(ISBLANK(Layout!F326), "", Layout!F326*$K$12/Stocks!$E$4)</f>
        <v/>
      </c>
      <c r="H344" s="88" t="str">
        <f>IF(ISBLANK(Layout!G326), "", Layout!G326*$K$12/Stocks!$E$5)</f>
        <v/>
      </c>
      <c r="I344" s="88" t="str">
        <f>IF(ISBLANK(Layout!H326), "", Layout!H326*$K$12/Stocks!$E$6)</f>
        <v/>
      </c>
      <c r="J344" s="88" t="str">
        <f>IF(ISBLANK(Layout!I326),"",Layout!I326*$K$12/Stocks!$E$7)</f>
        <v/>
      </c>
      <c r="K344" s="88" t="str">
        <f>IF(ISBLANK(Layout!J326), "", Layout!J326*$K$12/Stocks!$E$8)</f>
        <v/>
      </c>
      <c r="L344" s="88" t="str">
        <f>IF(ISBLANK(Layout!K326), "", Layout!K326*$K$12/Stocks!$E$9)</f>
        <v/>
      </c>
      <c r="M344" s="88" t="str">
        <f>IF(ISBLANK(Layout!L326), "", Layout!L326*$K$12/Stocks!$E$10)</f>
        <v/>
      </c>
      <c r="N344" s="88" t="str">
        <f>IF(ISBLANK(Layout!M326), "", Layout!M326*$K$12/Stocks!$E$11)</f>
        <v/>
      </c>
      <c r="O344" s="96" t="str">
        <f>IF(ISBLANK(Layout!N326), "", Layout!N326*$K$12/Stocks!$E$12)</f>
        <v/>
      </c>
      <c r="P344" s="63">
        <f t="shared" si="67"/>
        <v>0</v>
      </c>
    </row>
    <row r="345" spans="1:16" x14ac:dyDescent="0.2">
      <c r="A345" s="100">
        <f>A344+1</f>
        <v>325</v>
      </c>
      <c r="B345" s="101" t="str">
        <f>IF(ISBLANK(Layout!B327), "", Layout!B327)</f>
        <v/>
      </c>
      <c r="C345" s="102" t="str">
        <f>IF(ISBLANK(Layout!C327), "", Layout!C327)</f>
        <v/>
      </c>
      <c r="D345" s="91" t="str">
        <f>IF(Layout!D327 &gt;0, $K$12 - E345 - P345, "")</f>
        <v/>
      </c>
      <c r="E345" s="58">
        <f>IFERROR(Layout!D327*SUM($D$12:$D$17), "")</f>
        <v>0</v>
      </c>
      <c r="F345" s="87" t="str">
        <f>IF(ISBLANK(Layout!E327), "", Layout!E327*$K$12/Stocks!$E$3)</f>
        <v/>
      </c>
      <c r="G345" s="87" t="str">
        <f>IF(ISBLANK(Layout!F327), "", Layout!F327*$K$12/Stocks!$E$4)</f>
        <v/>
      </c>
      <c r="H345" s="87" t="str">
        <f>IF(ISBLANK(Layout!G327), "", Layout!G327*$K$12/Stocks!$E$5)</f>
        <v/>
      </c>
      <c r="I345" s="87" t="str">
        <f>IF(ISBLANK(Layout!H327), "", Layout!H327*$K$12/Stocks!$E$6)</f>
        <v/>
      </c>
      <c r="J345" s="87" t="str">
        <f>IF(ISBLANK(Layout!I327),"",Layout!I327*$K$12/Stocks!$E$7)</f>
        <v/>
      </c>
      <c r="K345" s="87" t="str">
        <f>IF(ISBLANK(Layout!J327), "", Layout!J327*$K$12/Stocks!$E$8)</f>
        <v/>
      </c>
      <c r="L345" s="87" t="str">
        <f>IF(ISBLANK(Layout!K327), "", Layout!K327*$K$12/Stocks!$E$9)</f>
        <v/>
      </c>
      <c r="M345" s="87" t="str">
        <f>IF(ISBLANK(Layout!L327), "", Layout!L327*$K$12/Stocks!$E$10)</f>
        <v/>
      </c>
      <c r="N345" s="87" t="str">
        <f>IF(ISBLANK(Layout!M327), "", Layout!M327*$K$12/Stocks!$E$11)</f>
        <v/>
      </c>
      <c r="O345" s="92" t="str">
        <f>IF(ISBLANK(Layout!N327), "", Layout!N327*$K$12/Stocks!$E$12)</f>
        <v/>
      </c>
      <c r="P345" s="61">
        <f t="shared" si="67"/>
        <v>0</v>
      </c>
    </row>
    <row r="346" spans="1:16" x14ac:dyDescent="0.2">
      <c r="A346" s="103">
        <f>A345+1</f>
        <v>326</v>
      </c>
      <c r="B346" s="104" t="str">
        <f>IF(ISBLANK(Layout!B328), "", Layout!B328)</f>
        <v/>
      </c>
      <c r="C346" s="105" t="str">
        <f>IF(ISBLANK(Layout!C328), "", Layout!C328)</f>
        <v/>
      </c>
      <c r="D346" s="93" t="str">
        <f>IF(Layout!D328 &gt;0, $K$12 - E346 - P346, "")</f>
        <v/>
      </c>
      <c r="E346" s="59">
        <f>IFERROR(Layout!D328*SUM($D$12:$D$17), "")</f>
        <v>0</v>
      </c>
      <c r="F346" s="83" t="str">
        <f>IF(ISBLANK(Layout!E328), "", Layout!E328*$K$12/Stocks!$E$3)</f>
        <v/>
      </c>
      <c r="G346" s="83" t="str">
        <f>IF(ISBLANK(Layout!F328), "", Layout!F328*$K$12/Stocks!$E$4)</f>
        <v/>
      </c>
      <c r="H346" s="83" t="str">
        <f>IF(ISBLANK(Layout!G328), "", Layout!G328*$K$12/Stocks!$E$5)</f>
        <v/>
      </c>
      <c r="I346" s="83" t="str">
        <f>IF(ISBLANK(Layout!H328), "", Layout!H328*$K$12/Stocks!$E$6)</f>
        <v/>
      </c>
      <c r="J346" s="83" t="str">
        <f>IF(ISBLANK(Layout!I328),"",Layout!I328*$K$12/Stocks!$E$7)</f>
        <v/>
      </c>
      <c r="K346" s="83" t="str">
        <f>IF(ISBLANK(Layout!J328), "", Layout!J328*$K$12/Stocks!$E$8)</f>
        <v/>
      </c>
      <c r="L346" s="83" t="str">
        <f>IF(ISBLANK(Layout!K328), "", Layout!K328*$K$12/Stocks!$E$9)</f>
        <v/>
      </c>
      <c r="M346" s="83" t="str">
        <f>IF(ISBLANK(Layout!L328), "", Layout!L328*$K$12/Stocks!$E$10)</f>
        <v/>
      </c>
      <c r="N346" s="83" t="str">
        <f>IF(ISBLANK(Layout!M328), "", Layout!M328*$K$12/Stocks!$E$11)</f>
        <v/>
      </c>
      <c r="O346" s="94" t="str">
        <f>IF(ISBLANK(Layout!N328), "", Layout!N328*$K$12/Stocks!$E$12)</f>
        <v/>
      </c>
      <c r="P346" s="62">
        <f t="shared" si="67"/>
        <v>0</v>
      </c>
    </row>
    <row r="347" spans="1:16" x14ac:dyDescent="0.2">
      <c r="A347" s="103">
        <f t="shared" ref="A347:A355" si="68">A346+1</f>
        <v>327</v>
      </c>
      <c r="B347" s="104" t="str">
        <f>IF(ISBLANK(Layout!B329), "", Layout!B329)</f>
        <v/>
      </c>
      <c r="C347" s="105" t="str">
        <f>IF(ISBLANK(Layout!C329), "", Layout!C329)</f>
        <v/>
      </c>
      <c r="D347" s="93" t="str">
        <f>IF(Layout!D329 &gt;0, $K$12 - E347 - P347, "")</f>
        <v/>
      </c>
      <c r="E347" s="59">
        <f>IFERROR(Layout!D329*SUM($D$12:$D$17), "")</f>
        <v>0</v>
      </c>
      <c r="F347" s="83" t="str">
        <f>IF(ISBLANK(Layout!E329), "", Layout!E329*$K$12/Stocks!$E$3)</f>
        <v/>
      </c>
      <c r="G347" s="83" t="str">
        <f>IF(ISBLANK(Layout!F329), "", Layout!F329*$K$12/Stocks!$E$4)</f>
        <v/>
      </c>
      <c r="H347" s="83" t="str">
        <f>IF(ISBLANK(Layout!G329), "", Layout!G329*$K$12/Stocks!$E$5)</f>
        <v/>
      </c>
      <c r="I347" s="83" t="str">
        <f>IF(ISBLANK(Layout!H329), "", Layout!H329*$K$12/Stocks!$E$6)</f>
        <v/>
      </c>
      <c r="J347" s="83" t="str">
        <f>IF(ISBLANK(Layout!I329),"",Layout!I329*$K$12/Stocks!$E$7)</f>
        <v/>
      </c>
      <c r="K347" s="83" t="str">
        <f>IF(ISBLANK(Layout!J329), "", Layout!J329*$K$12/Stocks!$E$8)</f>
        <v/>
      </c>
      <c r="L347" s="83" t="str">
        <f>IF(ISBLANK(Layout!K329), "", Layout!K329*$K$12/Stocks!$E$9)</f>
        <v/>
      </c>
      <c r="M347" s="83" t="str">
        <f>IF(ISBLANK(Layout!L329), "", Layout!L329*$K$12/Stocks!$E$10)</f>
        <v/>
      </c>
      <c r="N347" s="83" t="str">
        <f>IF(ISBLANK(Layout!M329), "", Layout!M329*$K$12/Stocks!$E$11)</f>
        <v/>
      </c>
      <c r="O347" s="94" t="str">
        <f>IF(ISBLANK(Layout!N329), "", Layout!N329*$K$12/Stocks!$E$12)</f>
        <v/>
      </c>
      <c r="P347" s="62">
        <f t="shared" si="67"/>
        <v>0</v>
      </c>
    </row>
    <row r="348" spans="1:16" x14ac:dyDescent="0.2">
      <c r="A348" s="103">
        <f t="shared" si="68"/>
        <v>328</v>
      </c>
      <c r="B348" s="104" t="str">
        <f>IF(ISBLANK(Layout!B330), "", Layout!B330)</f>
        <v/>
      </c>
      <c r="C348" s="105" t="str">
        <f>IF(ISBLANK(Layout!C330), "", Layout!C330)</f>
        <v/>
      </c>
      <c r="D348" s="93" t="str">
        <f>IF(Layout!D330 &gt;0, $K$12 - E348 - P348, "")</f>
        <v/>
      </c>
      <c r="E348" s="59">
        <f>IFERROR(Layout!D330*SUM($D$12:$D$17), "")</f>
        <v>0</v>
      </c>
      <c r="F348" s="83" t="str">
        <f>IF(ISBLANK(Layout!E330), "", Layout!E330*$K$12/Stocks!$E$3)</f>
        <v/>
      </c>
      <c r="G348" s="83" t="str">
        <f>IF(ISBLANK(Layout!F330), "", Layout!F330*$K$12/Stocks!$E$4)</f>
        <v/>
      </c>
      <c r="H348" s="83" t="str">
        <f>IF(ISBLANK(Layout!G330), "", Layout!G330*$K$12/Stocks!$E$5)</f>
        <v/>
      </c>
      <c r="I348" s="83" t="str">
        <f>IF(ISBLANK(Layout!H330), "", Layout!H330*$K$12/Stocks!$E$6)</f>
        <v/>
      </c>
      <c r="J348" s="83" t="str">
        <f>IF(ISBLANK(Layout!I330),"",Layout!I330*$K$12/Stocks!$E$7)</f>
        <v/>
      </c>
      <c r="K348" s="83" t="str">
        <f>IF(ISBLANK(Layout!J330), "", Layout!J330*$K$12/Stocks!$E$8)</f>
        <v/>
      </c>
      <c r="L348" s="83" t="str">
        <f>IF(ISBLANK(Layout!K330), "", Layout!K330*$K$12/Stocks!$E$9)</f>
        <v/>
      </c>
      <c r="M348" s="83" t="str">
        <f>IF(ISBLANK(Layout!L330), "", Layout!L330*$K$12/Stocks!$E$10)</f>
        <v/>
      </c>
      <c r="N348" s="83" t="str">
        <f>IF(ISBLANK(Layout!M330), "", Layout!M330*$K$12/Stocks!$E$11)</f>
        <v/>
      </c>
      <c r="O348" s="94" t="str">
        <f>IF(ISBLANK(Layout!N330), "", Layout!N330*$K$12/Stocks!$E$12)</f>
        <v/>
      </c>
      <c r="P348" s="62">
        <f t="shared" si="67"/>
        <v>0</v>
      </c>
    </row>
    <row r="349" spans="1:16" x14ac:dyDescent="0.2">
      <c r="A349" s="103">
        <f t="shared" si="68"/>
        <v>329</v>
      </c>
      <c r="B349" s="104" t="str">
        <f>IF(ISBLANK(Layout!B331), "", Layout!B331)</f>
        <v/>
      </c>
      <c r="C349" s="105" t="str">
        <f>IF(ISBLANK(Layout!C331), "", Layout!C331)</f>
        <v/>
      </c>
      <c r="D349" s="93" t="str">
        <f>IF(Layout!D331 &gt;0, $K$12 - E349 - P349, "")</f>
        <v/>
      </c>
      <c r="E349" s="59">
        <f>IFERROR(Layout!D331*SUM($D$12:$D$17), "")</f>
        <v>0</v>
      </c>
      <c r="F349" s="83" t="str">
        <f>IF(ISBLANK(Layout!E331), "", Layout!E331*$K$12/Stocks!$E$3)</f>
        <v/>
      </c>
      <c r="G349" s="83" t="str">
        <f>IF(ISBLANK(Layout!F331), "", Layout!F331*$K$12/Stocks!$E$4)</f>
        <v/>
      </c>
      <c r="H349" s="83" t="str">
        <f>IF(ISBLANK(Layout!G331), "", Layout!G331*$K$12/Stocks!$E$5)</f>
        <v/>
      </c>
      <c r="I349" s="83" t="str">
        <f>IF(ISBLANK(Layout!H331), "", Layout!H331*$K$12/Stocks!$E$6)</f>
        <v/>
      </c>
      <c r="J349" s="83" t="str">
        <f>IF(ISBLANK(Layout!I331),"",Layout!I331*$K$12/Stocks!$E$7)</f>
        <v/>
      </c>
      <c r="K349" s="83" t="str">
        <f>IF(ISBLANK(Layout!J331), "", Layout!J331*$K$12/Stocks!$E$8)</f>
        <v/>
      </c>
      <c r="L349" s="83" t="str">
        <f>IF(ISBLANK(Layout!K331), "", Layout!K331*$K$12/Stocks!$E$9)</f>
        <v/>
      </c>
      <c r="M349" s="83" t="str">
        <f>IF(ISBLANK(Layout!L331), "", Layout!L331*$K$12/Stocks!$E$10)</f>
        <v/>
      </c>
      <c r="N349" s="83" t="str">
        <f>IF(ISBLANK(Layout!M331), "", Layout!M331*$K$12/Stocks!$E$11)</f>
        <v/>
      </c>
      <c r="O349" s="94" t="str">
        <f>IF(ISBLANK(Layout!N331), "", Layout!N331*$K$12/Stocks!$E$12)</f>
        <v/>
      </c>
      <c r="P349" s="62">
        <f t="shared" si="67"/>
        <v>0</v>
      </c>
    </row>
    <row r="350" spans="1:16" x14ac:dyDescent="0.2">
      <c r="A350" s="103">
        <f t="shared" si="68"/>
        <v>330</v>
      </c>
      <c r="B350" s="104" t="str">
        <f>IF(ISBLANK(Layout!B332), "", Layout!B332)</f>
        <v/>
      </c>
      <c r="C350" s="105" t="str">
        <f>IF(ISBLANK(Layout!C332), "", Layout!C332)</f>
        <v/>
      </c>
      <c r="D350" s="93" t="str">
        <f>IF(Layout!D332 &gt;0, $K$12 - E350 - P350, "")</f>
        <v/>
      </c>
      <c r="E350" s="59">
        <f>IFERROR(Layout!D332*SUM($D$12:$D$17), "")</f>
        <v>0</v>
      </c>
      <c r="F350" s="83" t="str">
        <f>IF(ISBLANK(Layout!E332), "", Layout!E332*$K$12/Stocks!$E$3)</f>
        <v/>
      </c>
      <c r="G350" s="83" t="str">
        <f>IF(ISBLANK(Layout!F332), "", Layout!F332*$K$12/Stocks!$E$4)</f>
        <v/>
      </c>
      <c r="H350" s="83" t="str">
        <f>IF(ISBLANK(Layout!G332), "", Layout!G332*$K$12/Stocks!$E$5)</f>
        <v/>
      </c>
      <c r="I350" s="83" t="str">
        <f>IF(ISBLANK(Layout!H332), "", Layout!H332*$K$12/Stocks!$E$6)</f>
        <v/>
      </c>
      <c r="J350" s="83" t="str">
        <f>IF(ISBLANK(Layout!I332),"",Layout!I332*$K$12/Stocks!$E$7)</f>
        <v/>
      </c>
      <c r="K350" s="83" t="str">
        <f>IF(ISBLANK(Layout!J332), "", Layout!J332*$K$12/Stocks!$E$8)</f>
        <v/>
      </c>
      <c r="L350" s="83" t="str">
        <f>IF(ISBLANK(Layout!K332), "", Layout!K332*$K$12/Stocks!$E$9)</f>
        <v/>
      </c>
      <c r="M350" s="83" t="str">
        <f>IF(ISBLANK(Layout!L332), "", Layout!L332*$K$12/Stocks!$E$10)</f>
        <v/>
      </c>
      <c r="N350" s="83" t="str">
        <f>IF(ISBLANK(Layout!M332), "", Layout!M332*$K$12/Stocks!$E$11)</f>
        <v/>
      </c>
      <c r="O350" s="94" t="str">
        <f>IF(ISBLANK(Layout!N332), "", Layout!N332*$K$12/Stocks!$E$12)</f>
        <v/>
      </c>
      <c r="P350" s="62">
        <f>SUM(F350:O350)</f>
        <v>0</v>
      </c>
    </row>
    <row r="351" spans="1:16" x14ac:dyDescent="0.2">
      <c r="A351" s="103">
        <f t="shared" si="68"/>
        <v>331</v>
      </c>
      <c r="B351" s="104" t="str">
        <f>IF(ISBLANK(Layout!B333), "", Layout!B333)</f>
        <v/>
      </c>
      <c r="C351" s="105" t="str">
        <f>IF(ISBLANK(Layout!C333), "", Layout!C333)</f>
        <v/>
      </c>
      <c r="D351" s="93" t="str">
        <f>IF(Layout!D333 &gt;0, $K$12 - E351 - P351, "")</f>
        <v/>
      </c>
      <c r="E351" s="59">
        <f>IFERROR(Layout!D333*SUM($D$12:$D$17), "")</f>
        <v>0</v>
      </c>
      <c r="F351" s="83" t="str">
        <f>IF(ISBLANK(Layout!E333), "", Layout!E333*$K$12/Stocks!$E$3)</f>
        <v/>
      </c>
      <c r="G351" s="83" t="str">
        <f>IF(ISBLANK(Layout!F333), "", Layout!F333*$K$12/Stocks!$E$4)</f>
        <v/>
      </c>
      <c r="H351" s="83" t="str">
        <f>IF(ISBLANK(Layout!G333), "", Layout!G333*$K$12/Stocks!$E$5)</f>
        <v/>
      </c>
      <c r="I351" s="83" t="str">
        <f>IF(ISBLANK(Layout!H333), "", Layout!H333*$K$12/Stocks!$E$6)</f>
        <v/>
      </c>
      <c r="J351" s="83" t="str">
        <f>IF(ISBLANK(Layout!I333),"",Layout!I333*$K$12/Stocks!$E$7)</f>
        <v/>
      </c>
      <c r="K351" s="83" t="str">
        <f>IF(ISBLANK(Layout!J333), "", Layout!J333*$K$12/Stocks!$E$8)</f>
        <v/>
      </c>
      <c r="L351" s="83" t="str">
        <f>IF(ISBLANK(Layout!K333), "", Layout!K333*$K$12/Stocks!$E$9)</f>
        <v/>
      </c>
      <c r="M351" s="83" t="str">
        <f>IF(ISBLANK(Layout!L333), "", Layout!L333*$K$12/Stocks!$E$10)</f>
        <v/>
      </c>
      <c r="N351" s="83" t="str">
        <f>IF(ISBLANK(Layout!M333), "", Layout!M333*$K$12/Stocks!$E$11)</f>
        <v/>
      </c>
      <c r="O351" s="94" t="str">
        <f>IF(ISBLANK(Layout!N333), "", Layout!N333*$K$12/Stocks!$E$12)</f>
        <v/>
      </c>
      <c r="P351" s="62">
        <f t="shared" ref="P351:P353" si="69">SUM(F351:O351)</f>
        <v>0</v>
      </c>
    </row>
    <row r="352" spans="1:16" x14ac:dyDescent="0.2">
      <c r="A352" s="103">
        <f t="shared" si="68"/>
        <v>332</v>
      </c>
      <c r="B352" s="104" t="str">
        <f>IF(ISBLANK(Layout!B334), "", Layout!B334)</f>
        <v/>
      </c>
      <c r="C352" s="105" t="str">
        <f>IF(ISBLANK(Layout!C334), "", Layout!C334)</f>
        <v/>
      </c>
      <c r="D352" s="93" t="str">
        <f>IF(Layout!D334 &gt;0, $K$12 - E352 - P352, "")</f>
        <v/>
      </c>
      <c r="E352" s="59">
        <f>IFERROR(Layout!D334*SUM($D$12:$D$17), "")</f>
        <v>0</v>
      </c>
      <c r="F352" s="83" t="str">
        <f>IF(ISBLANK(Layout!E334), "", Layout!E334*$K$12/Stocks!$E$3)</f>
        <v/>
      </c>
      <c r="G352" s="83" t="str">
        <f>IF(ISBLANK(Layout!F334), "", Layout!F334*$K$12/Stocks!$E$4)</f>
        <v/>
      </c>
      <c r="H352" s="83" t="str">
        <f>IF(ISBLANK(Layout!G334), "", Layout!G334*$K$12/Stocks!$E$5)</f>
        <v/>
      </c>
      <c r="I352" s="83" t="str">
        <f>IF(ISBLANK(Layout!H334), "", Layout!H334*$K$12/Stocks!$E$6)</f>
        <v/>
      </c>
      <c r="J352" s="83" t="str">
        <f>IF(ISBLANK(Layout!I334),"",Layout!I334*$K$12/Stocks!$E$7)</f>
        <v/>
      </c>
      <c r="K352" s="83" t="str">
        <f>IF(ISBLANK(Layout!J334), "", Layout!J334*$K$12/Stocks!$E$8)</f>
        <v/>
      </c>
      <c r="L352" s="83" t="str">
        <f>IF(ISBLANK(Layout!K334), "", Layout!K334*$K$12/Stocks!$E$9)</f>
        <v/>
      </c>
      <c r="M352" s="83" t="str">
        <f>IF(ISBLANK(Layout!L334), "", Layout!L334*$K$12/Stocks!$E$10)</f>
        <v/>
      </c>
      <c r="N352" s="83" t="str">
        <f>IF(ISBLANK(Layout!M334), "", Layout!M334*$K$12/Stocks!$E$11)</f>
        <v/>
      </c>
      <c r="O352" s="94" t="str">
        <f>IF(ISBLANK(Layout!N334), "", Layout!N334*$K$12/Stocks!$E$12)</f>
        <v/>
      </c>
      <c r="P352" s="62">
        <f t="shared" si="69"/>
        <v>0</v>
      </c>
    </row>
    <row r="353" spans="1:16" x14ac:dyDescent="0.2">
      <c r="A353" s="103">
        <f t="shared" si="68"/>
        <v>333</v>
      </c>
      <c r="B353" s="104" t="str">
        <f>IF(ISBLANK(Layout!B335), "", Layout!B335)</f>
        <v/>
      </c>
      <c r="C353" s="105" t="str">
        <f>IF(ISBLANK(Layout!C335), "", Layout!C335)</f>
        <v/>
      </c>
      <c r="D353" s="93" t="str">
        <f>IF(Layout!D335 &gt;0, $K$12 - E353 - P353, "")</f>
        <v/>
      </c>
      <c r="E353" s="59">
        <f>IFERROR(Layout!D335*SUM($D$12:$D$17), "")</f>
        <v>0</v>
      </c>
      <c r="F353" s="83" t="str">
        <f>IF(ISBLANK(Layout!E335), "", Layout!E335*$K$12/Stocks!$E$3)</f>
        <v/>
      </c>
      <c r="G353" s="83" t="str">
        <f>IF(ISBLANK(Layout!F335), "", Layout!F335*$K$12/Stocks!$E$4)</f>
        <v/>
      </c>
      <c r="H353" s="83" t="str">
        <f>IF(ISBLANK(Layout!G335), "", Layout!G335*$K$12/Stocks!$E$5)</f>
        <v/>
      </c>
      <c r="I353" s="83" t="str">
        <f>IF(ISBLANK(Layout!H335), "", Layout!H335*$K$12/Stocks!$E$6)</f>
        <v/>
      </c>
      <c r="J353" s="83" t="str">
        <f>IF(ISBLANK(Layout!I335),"",Layout!I335*$K$12/Stocks!$E$7)</f>
        <v/>
      </c>
      <c r="K353" s="83" t="str">
        <f>IF(ISBLANK(Layout!J335), "", Layout!J335*$K$12/Stocks!$E$8)</f>
        <v/>
      </c>
      <c r="L353" s="83" t="str">
        <f>IF(ISBLANK(Layout!K335), "", Layout!K335*$K$12/Stocks!$E$9)</f>
        <v/>
      </c>
      <c r="M353" s="83" t="str">
        <f>IF(ISBLANK(Layout!L335), "", Layout!L335*$K$12/Stocks!$E$10)</f>
        <v/>
      </c>
      <c r="N353" s="83" t="str">
        <f>IF(ISBLANK(Layout!M335), "", Layout!M335*$K$12/Stocks!$E$11)</f>
        <v/>
      </c>
      <c r="O353" s="94" t="str">
        <f>IF(ISBLANK(Layout!N335), "", Layout!N335*$K$12/Stocks!$E$12)</f>
        <v/>
      </c>
      <c r="P353" s="62">
        <f t="shared" si="69"/>
        <v>0</v>
      </c>
    </row>
    <row r="354" spans="1:16" x14ac:dyDescent="0.2">
      <c r="A354" s="103">
        <f t="shared" si="68"/>
        <v>334</v>
      </c>
      <c r="B354" s="104" t="str">
        <f>IF(ISBLANK(Layout!B336), "", Layout!B336)</f>
        <v/>
      </c>
      <c r="C354" s="105" t="str">
        <f>IF(ISBLANK(Layout!C336), "", Layout!C336)</f>
        <v/>
      </c>
      <c r="D354" s="93" t="str">
        <f>IF(Layout!D336 &gt;0, $K$12 - E354 - P354, "")</f>
        <v/>
      </c>
      <c r="E354" s="59">
        <f>IFERROR(Layout!D336*SUM($D$12:$D$17), "")</f>
        <v>0</v>
      </c>
      <c r="F354" s="83" t="str">
        <f>IF(ISBLANK(Layout!E336), "", Layout!E336*$K$12/Stocks!$E$3)</f>
        <v/>
      </c>
      <c r="G354" s="83" t="str">
        <f>IF(ISBLANK(Layout!F336), "", Layout!F336*$K$12/Stocks!$E$4)</f>
        <v/>
      </c>
      <c r="H354" s="83" t="str">
        <f>IF(ISBLANK(Layout!G336), "", Layout!G336*$K$12/Stocks!$E$5)</f>
        <v/>
      </c>
      <c r="I354" s="83" t="str">
        <f>IF(ISBLANK(Layout!H336), "", Layout!H336*$K$12/Stocks!$E$6)</f>
        <v/>
      </c>
      <c r="J354" s="83" t="str">
        <f>IF(ISBLANK(Layout!I336),"",Layout!I336*$K$12/Stocks!$E$7)</f>
        <v/>
      </c>
      <c r="K354" s="83" t="str">
        <f>IF(ISBLANK(Layout!J336), "", Layout!J336*$K$12/Stocks!$E$8)</f>
        <v/>
      </c>
      <c r="L354" s="83" t="str">
        <f>IF(ISBLANK(Layout!K336), "", Layout!K336*$K$12/Stocks!$E$9)</f>
        <v/>
      </c>
      <c r="M354" s="83" t="str">
        <f>IF(ISBLANK(Layout!L336), "", Layout!L336*$K$12/Stocks!$E$10)</f>
        <v/>
      </c>
      <c r="N354" s="83" t="str">
        <f>IF(ISBLANK(Layout!M336), "", Layout!M336*$K$12/Stocks!$E$11)</f>
        <v/>
      </c>
      <c r="O354" s="94" t="str">
        <f>IF(ISBLANK(Layout!N336), "", Layout!N336*$K$12/Stocks!$E$12)</f>
        <v/>
      </c>
      <c r="P354" s="62">
        <f>SUM(F354:O354)</f>
        <v>0</v>
      </c>
    </row>
    <row r="355" spans="1:16" x14ac:dyDescent="0.2">
      <c r="A355" s="103">
        <f t="shared" si="68"/>
        <v>335</v>
      </c>
      <c r="B355" s="104" t="str">
        <f>IF(ISBLANK(Layout!B337), "", Layout!B337)</f>
        <v/>
      </c>
      <c r="C355" s="105" t="str">
        <f>IF(ISBLANK(Layout!C337), "", Layout!C337)</f>
        <v/>
      </c>
      <c r="D355" s="93" t="str">
        <f>IF(Layout!D337 &gt;0, $K$12 - E355 - P355, "")</f>
        <v/>
      </c>
      <c r="E355" s="59">
        <f>IFERROR(Layout!D337*SUM($D$12:$D$17), "")</f>
        <v>0</v>
      </c>
      <c r="F355" s="83" t="str">
        <f>IF(ISBLANK(Layout!E337), "", Layout!E337*$K$12/Stocks!$E$3)</f>
        <v/>
      </c>
      <c r="G355" s="83" t="str">
        <f>IF(ISBLANK(Layout!F337), "", Layout!F337*$K$12/Stocks!$E$4)</f>
        <v/>
      </c>
      <c r="H355" s="83" t="str">
        <f>IF(ISBLANK(Layout!G337), "", Layout!G337*$K$12/Stocks!$E$5)</f>
        <v/>
      </c>
      <c r="I355" s="83" t="str">
        <f>IF(ISBLANK(Layout!H337), "", Layout!H337*$K$12/Stocks!$E$6)</f>
        <v/>
      </c>
      <c r="J355" s="83" t="str">
        <f>IF(ISBLANK(Layout!I337),"",Layout!I337*$K$12/Stocks!$E$7)</f>
        <v/>
      </c>
      <c r="K355" s="83" t="str">
        <f>IF(ISBLANK(Layout!J337), "", Layout!J337*$K$12/Stocks!$E$8)</f>
        <v/>
      </c>
      <c r="L355" s="83" t="str">
        <f>IF(ISBLANK(Layout!K337), "", Layout!K337*$K$12/Stocks!$E$9)</f>
        <v/>
      </c>
      <c r="M355" s="83" t="str">
        <f>IF(ISBLANK(Layout!L337), "", Layout!L337*$K$12/Stocks!$E$10)</f>
        <v/>
      </c>
      <c r="N355" s="83" t="str">
        <f>IF(ISBLANK(Layout!M337), "", Layout!M337*$K$12/Stocks!$E$11)</f>
        <v/>
      </c>
      <c r="O355" s="94" t="str">
        <f>IF(ISBLANK(Layout!N337), "", Layout!N337*$K$12/Stocks!$E$12)</f>
        <v/>
      </c>
      <c r="P355" s="62">
        <f t="shared" ref="P355:P361" si="70">SUM(F355:O355)</f>
        <v>0</v>
      </c>
    </row>
    <row r="356" spans="1:16" x14ac:dyDescent="0.2">
      <c r="A356" s="106">
        <f>A355+1</f>
        <v>336</v>
      </c>
      <c r="B356" s="107" t="str">
        <f>IF(ISBLANK(Layout!B338), "", Layout!B338)</f>
        <v/>
      </c>
      <c r="C356" s="108" t="str">
        <f>IF(ISBLANK(Layout!C338), "", Layout!C338)</f>
        <v/>
      </c>
      <c r="D356" s="95" t="str">
        <f>IF(Layout!D338 &gt;0, $K$12 - E356 - P356, "")</f>
        <v/>
      </c>
      <c r="E356" s="60">
        <f>IFERROR(Layout!D338*SUM($D$12:$D$17), "")</f>
        <v>0</v>
      </c>
      <c r="F356" s="88" t="str">
        <f>IF(ISBLANK(Layout!E338), "", Layout!E338*$K$12/Stocks!$E$3)</f>
        <v/>
      </c>
      <c r="G356" s="88" t="str">
        <f>IF(ISBLANK(Layout!F338), "", Layout!F338*$K$12/Stocks!$E$4)</f>
        <v/>
      </c>
      <c r="H356" s="88" t="str">
        <f>IF(ISBLANK(Layout!G338), "", Layout!G338*$K$12/Stocks!$E$5)</f>
        <v/>
      </c>
      <c r="I356" s="88" t="str">
        <f>IF(ISBLANK(Layout!H338), "", Layout!H338*$K$12/Stocks!$E$6)</f>
        <v/>
      </c>
      <c r="J356" s="88" t="str">
        <f>IF(ISBLANK(Layout!I338),"",Layout!I338*$K$12/Stocks!$E$7)</f>
        <v/>
      </c>
      <c r="K356" s="88" t="str">
        <f>IF(ISBLANK(Layout!J338), "", Layout!J338*$K$12/Stocks!$E$8)</f>
        <v/>
      </c>
      <c r="L356" s="88" t="str">
        <f>IF(ISBLANK(Layout!K338), "", Layout!K338*$K$12/Stocks!$E$9)</f>
        <v/>
      </c>
      <c r="M356" s="88" t="str">
        <f>IF(ISBLANK(Layout!L338), "", Layout!L338*$K$12/Stocks!$E$10)</f>
        <v/>
      </c>
      <c r="N356" s="88" t="str">
        <f>IF(ISBLANK(Layout!M338), "", Layout!M338*$K$12/Stocks!$E$11)</f>
        <v/>
      </c>
      <c r="O356" s="96" t="str">
        <f>IF(ISBLANK(Layout!N338), "", Layout!N338*$K$12/Stocks!$E$12)</f>
        <v/>
      </c>
      <c r="P356" s="63">
        <f t="shared" si="70"/>
        <v>0</v>
      </c>
    </row>
    <row r="357" spans="1:16" x14ac:dyDescent="0.2">
      <c r="A357" s="100">
        <f>A356+1</f>
        <v>337</v>
      </c>
      <c r="B357" s="101" t="str">
        <f>IF(ISBLANK(Layout!B339), "", Layout!B339)</f>
        <v/>
      </c>
      <c r="C357" s="102" t="str">
        <f>IF(ISBLANK(Layout!C339), "", Layout!C339)</f>
        <v/>
      </c>
      <c r="D357" s="91" t="str">
        <f>IF(Layout!D339 &gt;0, $K$12 - E357 - P357, "")</f>
        <v/>
      </c>
      <c r="E357" s="58">
        <f>IFERROR(Layout!D339*SUM($D$12:$D$17), "")</f>
        <v>0</v>
      </c>
      <c r="F357" s="87" t="str">
        <f>IF(ISBLANK(Layout!E339), "", Layout!E339*$K$12/Stocks!$E$3)</f>
        <v/>
      </c>
      <c r="G357" s="87" t="str">
        <f>IF(ISBLANK(Layout!F339), "", Layout!F339*$K$12/Stocks!$E$4)</f>
        <v/>
      </c>
      <c r="H357" s="87" t="str">
        <f>IF(ISBLANK(Layout!G339), "", Layout!G339*$K$12/Stocks!$E$5)</f>
        <v/>
      </c>
      <c r="I357" s="87" t="str">
        <f>IF(ISBLANK(Layout!H339), "", Layout!H339*$K$12/Stocks!$E$6)</f>
        <v/>
      </c>
      <c r="J357" s="87" t="str">
        <f>IF(ISBLANK(Layout!I339),"",Layout!I339*$K$12/Stocks!$E$7)</f>
        <v/>
      </c>
      <c r="K357" s="87" t="str">
        <f>IF(ISBLANK(Layout!J339), "", Layout!J339*$K$12/Stocks!$E$8)</f>
        <v/>
      </c>
      <c r="L357" s="87" t="str">
        <f>IF(ISBLANK(Layout!K339), "", Layout!K339*$K$12/Stocks!$E$9)</f>
        <v/>
      </c>
      <c r="M357" s="87" t="str">
        <f>IF(ISBLANK(Layout!L339), "", Layout!L339*$K$12/Stocks!$E$10)</f>
        <v/>
      </c>
      <c r="N357" s="87" t="str">
        <f>IF(ISBLANK(Layout!M339), "", Layout!M339*$K$12/Stocks!$E$11)</f>
        <v/>
      </c>
      <c r="O357" s="92" t="str">
        <f>IF(ISBLANK(Layout!N339), "", Layout!N339*$K$12/Stocks!$E$12)</f>
        <v/>
      </c>
      <c r="P357" s="61">
        <f t="shared" si="70"/>
        <v>0</v>
      </c>
    </row>
    <row r="358" spans="1:16" x14ac:dyDescent="0.2">
      <c r="A358" s="103">
        <f>A357+1</f>
        <v>338</v>
      </c>
      <c r="B358" s="104" t="str">
        <f>IF(ISBLANK(Layout!B340), "", Layout!B340)</f>
        <v/>
      </c>
      <c r="C358" s="105" t="str">
        <f>IF(ISBLANK(Layout!C340), "", Layout!C340)</f>
        <v/>
      </c>
      <c r="D358" s="93" t="str">
        <f>IF(Layout!D340 &gt;0, $K$12 - E358 - P358, "")</f>
        <v/>
      </c>
      <c r="E358" s="59">
        <f>IFERROR(Layout!D340*SUM($D$12:$D$17), "")</f>
        <v>0</v>
      </c>
      <c r="F358" s="83" t="str">
        <f>IF(ISBLANK(Layout!E340), "", Layout!E340*$K$12/Stocks!$E$3)</f>
        <v/>
      </c>
      <c r="G358" s="83" t="str">
        <f>IF(ISBLANK(Layout!F340), "", Layout!F340*$K$12/Stocks!$E$4)</f>
        <v/>
      </c>
      <c r="H358" s="83" t="str">
        <f>IF(ISBLANK(Layout!G340), "", Layout!G340*$K$12/Stocks!$E$5)</f>
        <v/>
      </c>
      <c r="I358" s="83" t="str">
        <f>IF(ISBLANK(Layout!H340), "", Layout!H340*$K$12/Stocks!$E$6)</f>
        <v/>
      </c>
      <c r="J358" s="83" t="str">
        <f>IF(ISBLANK(Layout!I340),"",Layout!I340*$K$12/Stocks!$E$7)</f>
        <v/>
      </c>
      <c r="K358" s="83" t="str">
        <f>IF(ISBLANK(Layout!J340), "", Layout!J340*$K$12/Stocks!$E$8)</f>
        <v/>
      </c>
      <c r="L358" s="83" t="str">
        <f>IF(ISBLANK(Layout!K340), "", Layout!K340*$K$12/Stocks!$E$9)</f>
        <v/>
      </c>
      <c r="M358" s="83" t="str">
        <f>IF(ISBLANK(Layout!L340), "", Layout!L340*$K$12/Stocks!$E$10)</f>
        <v/>
      </c>
      <c r="N358" s="83" t="str">
        <f>IF(ISBLANK(Layout!M340), "", Layout!M340*$K$12/Stocks!$E$11)</f>
        <v/>
      </c>
      <c r="O358" s="94" t="str">
        <f>IF(ISBLANK(Layout!N340), "", Layout!N340*$K$12/Stocks!$E$12)</f>
        <v/>
      </c>
      <c r="P358" s="62">
        <f t="shared" si="70"/>
        <v>0</v>
      </c>
    </row>
    <row r="359" spans="1:16" x14ac:dyDescent="0.2">
      <c r="A359" s="103">
        <f t="shared" ref="A359:A367" si="71">A358+1</f>
        <v>339</v>
      </c>
      <c r="B359" s="104" t="str">
        <f>IF(ISBLANK(Layout!B341), "", Layout!B341)</f>
        <v/>
      </c>
      <c r="C359" s="105" t="str">
        <f>IF(ISBLANK(Layout!C341), "", Layout!C341)</f>
        <v/>
      </c>
      <c r="D359" s="93" t="str">
        <f>IF(Layout!D341 &gt;0, $K$12 - E359 - P359, "")</f>
        <v/>
      </c>
      <c r="E359" s="59">
        <f>IFERROR(Layout!D341*SUM($D$12:$D$17), "")</f>
        <v>0</v>
      </c>
      <c r="F359" s="83" t="str">
        <f>IF(ISBLANK(Layout!E341), "", Layout!E341*$K$12/Stocks!$E$3)</f>
        <v/>
      </c>
      <c r="G359" s="83" t="str">
        <f>IF(ISBLANK(Layout!F341), "", Layout!F341*$K$12/Stocks!$E$4)</f>
        <v/>
      </c>
      <c r="H359" s="83" t="str">
        <f>IF(ISBLANK(Layout!G341), "", Layout!G341*$K$12/Stocks!$E$5)</f>
        <v/>
      </c>
      <c r="I359" s="83" t="str">
        <f>IF(ISBLANK(Layout!H341), "", Layout!H341*$K$12/Stocks!$E$6)</f>
        <v/>
      </c>
      <c r="J359" s="83" t="str">
        <f>IF(ISBLANK(Layout!I341),"",Layout!I341*$K$12/Stocks!$E$7)</f>
        <v/>
      </c>
      <c r="K359" s="83" t="str">
        <f>IF(ISBLANK(Layout!J341), "", Layout!J341*$K$12/Stocks!$E$8)</f>
        <v/>
      </c>
      <c r="L359" s="83" t="str">
        <f>IF(ISBLANK(Layout!K341), "", Layout!K341*$K$12/Stocks!$E$9)</f>
        <v/>
      </c>
      <c r="M359" s="83" t="str">
        <f>IF(ISBLANK(Layout!L341), "", Layout!L341*$K$12/Stocks!$E$10)</f>
        <v/>
      </c>
      <c r="N359" s="83" t="str">
        <f>IF(ISBLANK(Layout!M341), "", Layout!M341*$K$12/Stocks!$E$11)</f>
        <v/>
      </c>
      <c r="O359" s="94" t="str">
        <f>IF(ISBLANK(Layout!N341), "", Layout!N341*$K$12/Stocks!$E$12)</f>
        <v/>
      </c>
      <c r="P359" s="62">
        <f t="shared" si="70"/>
        <v>0</v>
      </c>
    </row>
    <row r="360" spans="1:16" x14ac:dyDescent="0.2">
      <c r="A360" s="103">
        <f t="shared" si="71"/>
        <v>340</v>
      </c>
      <c r="B360" s="104" t="str">
        <f>IF(ISBLANK(Layout!B342), "", Layout!B342)</f>
        <v/>
      </c>
      <c r="C360" s="105" t="str">
        <f>IF(ISBLANK(Layout!C342), "", Layout!C342)</f>
        <v/>
      </c>
      <c r="D360" s="93" t="str">
        <f>IF(Layout!D342 &gt;0, $K$12 - E360 - P360, "")</f>
        <v/>
      </c>
      <c r="E360" s="59">
        <f>IFERROR(Layout!D342*SUM($D$12:$D$17), "")</f>
        <v>0</v>
      </c>
      <c r="F360" s="83" t="str">
        <f>IF(ISBLANK(Layout!E342), "", Layout!E342*$K$12/Stocks!$E$3)</f>
        <v/>
      </c>
      <c r="G360" s="83" t="str">
        <f>IF(ISBLANK(Layout!F342), "", Layout!F342*$K$12/Stocks!$E$4)</f>
        <v/>
      </c>
      <c r="H360" s="83" t="str">
        <f>IF(ISBLANK(Layout!G342), "", Layout!G342*$K$12/Stocks!$E$5)</f>
        <v/>
      </c>
      <c r="I360" s="83" t="str">
        <f>IF(ISBLANK(Layout!H342), "", Layout!H342*$K$12/Stocks!$E$6)</f>
        <v/>
      </c>
      <c r="J360" s="83" t="str">
        <f>IF(ISBLANK(Layout!I342),"",Layout!I342*$K$12/Stocks!$E$7)</f>
        <v/>
      </c>
      <c r="K360" s="83" t="str">
        <f>IF(ISBLANK(Layout!J342), "", Layout!J342*$K$12/Stocks!$E$8)</f>
        <v/>
      </c>
      <c r="L360" s="83" t="str">
        <f>IF(ISBLANK(Layout!K342), "", Layout!K342*$K$12/Stocks!$E$9)</f>
        <v/>
      </c>
      <c r="M360" s="83" t="str">
        <f>IF(ISBLANK(Layout!L342), "", Layout!L342*$K$12/Stocks!$E$10)</f>
        <v/>
      </c>
      <c r="N360" s="83" t="str">
        <f>IF(ISBLANK(Layout!M342), "", Layout!M342*$K$12/Stocks!$E$11)</f>
        <v/>
      </c>
      <c r="O360" s="94" t="str">
        <f>IF(ISBLANK(Layout!N342), "", Layout!N342*$K$12/Stocks!$E$12)</f>
        <v/>
      </c>
      <c r="P360" s="62">
        <f t="shared" si="70"/>
        <v>0</v>
      </c>
    </row>
    <row r="361" spans="1:16" x14ac:dyDescent="0.2">
      <c r="A361" s="103">
        <f t="shared" si="71"/>
        <v>341</v>
      </c>
      <c r="B361" s="104" t="str">
        <f>IF(ISBLANK(Layout!B343), "", Layout!B343)</f>
        <v/>
      </c>
      <c r="C361" s="105" t="str">
        <f>IF(ISBLANK(Layout!C343), "", Layout!C343)</f>
        <v/>
      </c>
      <c r="D361" s="93" t="str">
        <f>IF(Layout!D343 &gt;0, $K$12 - E361 - P361, "")</f>
        <v/>
      </c>
      <c r="E361" s="59">
        <f>IFERROR(Layout!D343*SUM($D$12:$D$17), "")</f>
        <v>0</v>
      </c>
      <c r="F361" s="83" t="str">
        <f>IF(ISBLANK(Layout!E343), "", Layout!E343*$K$12/Stocks!$E$3)</f>
        <v/>
      </c>
      <c r="G361" s="83" t="str">
        <f>IF(ISBLANK(Layout!F343), "", Layout!F343*$K$12/Stocks!$E$4)</f>
        <v/>
      </c>
      <c r="H361" s="83" t="str">
        <f>IF(ISBLANK(Layout!G343), "", Layout!G343*$K$12/Stocks!$E$5)</f>
        <v/>
      </c>
      <c r="I361" s="83" t="str">
        <f>IF(ISBLANK(Layout!H343), "", Layout!H343*$K$12/Stocks!$E$6)</f>
        <v/>
      </c>
      <c r="J361" s="83" t="str">
        <f>IF(ISBLANK(Layout!I343),"",Layout!I343*$K$12/Stocks!$E$7)</f>
        <v/>
      </c>
      <c r="K361" s="83" t="str">
        <f>IF(ISBLANK(Layout!J343), "", Layout!J343*$K$12/Stocks!$E$8)</f>
        <v/>
      </c>
      <c r="L361" s="83" t="str">
        <f>IF(ISBLANK(Layout!K343), "", Layout!K343*$K$12/Stocks!$E$9)</f>
        <v/>
      </c>
      <c r="M361" s="83" t="str">
        <f>IF(ISBLANK(Layout!L343), "", Layout!L343*$K$12/Stocks!$E$10)</f>
        <v/>
      </c>
      <c r="N361" s="83" t="str">
        <f>IF(ISBLANK(Layout!M343), "", Layout!M343*$K$12/Stocks!$E$11)</f>
        <v/>
      </c>
      <c r="O361" s="94" t="str">
        <f>IF(ISBLANK(Layout!N343), "", Layout!N343*$K$12/Stocks!$E$12)</f>
        <v/>
      </c>
      <c r="P361" s="62">
        <f t="shared" si="70"/>
        <v>0</v>
      </c>
    </row>
    <row r="362" spans="1:16" x14ac:dyDescent="0.2">
      <c r="A362" s="103">
        <f t="shared" si="71"/>
        <v>342</v>
      </c>
      <c r="B362" s="104" t="str">
        <f>IF(ISBLANK(Layout!B344), "", Layout!B344)</f>
        <v/>
      </c>
      <c r="C362" s="105" t="str">
        <f>IF(ISBLANK(Layout!C344), "", Layout!C344)</f>
        <v/>
      </c>
      <c r="D362" s="93" t="str">
        <f>IF(Layout!D344 &gt;0, $K$12 - E362 - P362, "")</f>
        <v/>
      </c>
      <c r="E362" s="59">
        <f>IFERROR(Layout!D344*SUM($D$12:$D$17), "")</f>
        <v>0</v>
      </c>
      <c r="F362" s="83" t="str">
        <f>IF(ISBLANK(Layout!E344), "", Layout!E344*$K$12/Stocks!$E$3)</f>
        <v/>
      </c>
      <c r="G362" s="83" t="str">
        <f>IF(ISBLANK(Layout!F344), "", Layout!F344*$K$12/Stocks!$E$4)</f>
        <v/>
      </c>
      <c r="H362" s="83" t="str">
        <f>IF(ISBLANK(Layout!G344), "", Layout!G344*$K$12/Stocks!$E$5)</f>
        <v/>
      </c>
      <c r="I362" s="83" t="str">
        <f>IF(ISBLANK(Layout!H344), "", Layout!H344*$K$12/Stocks!$E$6)</f>
        <v/>
      </c>
      <c r="J362" s="83" t="str">
        <f>IF(ISBLANK(Layout!I344),"",Layout!I344*$K$12/Stocks!$E$7)</f>
        <v/>
      </c>
      <c r="K362" s="83" t="str">
        <f>IF(ISBLANK(Layout!J344), "", Layout!J344*$K$12/Stocks!$E$8)</f>
        <v/>
      </c>
      <c r="L362" s="83" t="str">
        <f>IF(ISBLANK(Layout!K344), "", Layout!K344*$K$12/Stocks!$E$9)</f>
        <v/>
      </c>
      <c r="M362" s="83" t="str">
        <f>IF(ISBLANK(Layout!L344), "", Layout!L344*$K$12/Stocks!$E$10)</f>
        <v/>
      </c>
      <c r="N362" s="83" t="str">
        <f>IF(ISBLANK(Layout!M344), "", Layout!M344*$K$12/Stocks!$E$11)</f>
        <v/>
      </c>
      <c r="O362" s="94" t="str">
        <f>IF(ISBLANK(Layout!N344), "", Layout!N344*$K$12/Stocks!$E$12)</f>
        <v/>
      </c>
      <c r="P362" s="62">
        <f>SUM(F362:O362)</f>
        <v>0</v>
      </c>
    </row>
    <row r="363" spans="1:16" x14ac:dyDescent="0.2">
      <c r="A363" s="103">
        <f t="shared" si="71"/>
        <v>343</v>
      </c>
      <c r="B363" s="104" t="str">
        <f>IF(ISBLANK(Layout!B345), "", Layout!B345)</f>
        <v/>
      </c>
      <c r="C363" s="105" t="str">
        <f>IF(ISBLANK(Layout!C345), "", Layout!C345)</f>
        <v/>
      </c>
      <c r="D363" s="93" t="str">
        <f>IF(Layout!D345 &gt;0, $K$12 - E363 - P363, "")</f>
        <v/>
      </c>
      <c r="E363" s="59">
        <f>IFERROR(Layout!D345*SUM($D$12:$D$17), "")</f>
        <v>0</v>
      </c>
      <c r="F363" s="83" t="str">
        <f>IF(ISBLANK(Layout!E345), "", Layout!E345*$K$12/Stocks!$E$3)</f>
        <v/>
      </c>
      <c r="G363" s="83" t="str">
        <f>IF(ISBLANK(Layout!F345), "", Layout!F345*$K$12/Stocks!$E$4)</f>
        <v/>
      </c>
      <c r="H363" s="83" t="str">
        <f>IF(ISBLANK(Layout!G345), "", Layout!G345*$K$12/Stocks!$E$5)</f>
        <v/>
      </c>
      <c r="I363" s="83" t="str">
        <f>IF(ISBLANK(Layout!H345), "", Layout!H345*$K$12/Stocks!$E$6)</f>
        <v/>
      </c>
      <c r="J363" s="83" t="str">
        <f>IF(ISBLANK(Layout!I345),"",Layout!I345*$K$12/Stocks!$E$7)</f>
        <v/>
      </c>
      <c r="K363" s="83" t="str">
        <f>IF(ISBLANK(Layout!J345), "", Layout!J345*$K$12/Stocks!$E$8)</f>
        <v/>
      </c>
      <c r="L363" s="83" t="str">
        <f>IF(ISBLANK(Layout!K345), "", Layout!K345*$K$12/Stocks!$E$9)</f>
        <v/>
      </c>
      <c r="M363" s="83" t="str">
        <f>IF(ISBLANK(Layout!L345), "", Layout!L345*$K$12/Stocks!$E$10)</f>
        <v/>
      </c>
      <c r="N363" s="83" t="str">
        <f>IF(ISBLANK(Layout!M345), "", Layout!M345*$K$12/Stocks!$E$11)</f>
        <v/>
      </c>
      <c r="O363" s="94" t="str">
        <f>IF(ISBLANK(Layout!N345), "", Layout!N345*$K$12/Stocks!$E$12)</f>
        <v/>
      </c>
      <c r="P363" s="62">
        <f t="shared" ref="P363:P365" si="72">SUM(F363:O363)</f>
        <v>0</v>
      </c>
    </row>
    <row r="364" spans="1:16" x14ac:dyDescent="0.2">
      <c r="A364" s="103">
        <f t="shared" si="71"/>
        <v>344</v>
      </c>
      <c r="B364" s="104" t="str">
        <f>IF(ISBLANK(Layout!B346), "", Layout!B346)</f>
        <v/>
      </c>
      <c r="C364" s="105" t="str">
        <f>IF(ISBLANK(Layout!C346), "", Layout!C346)</f>
        <v/>
      </c>
      <c r="D364" s="93" t="str">
        <f>IF(Layout!D346 &gt;0, $K$12 - E364 - P364, "")</f>
        <v/>
      </c>
      <c r="E364" s="59">
        <f>IFERROR(Layout!D346*SUM($D$12:$D$17), "")</f>
        <v>0</v>
      </c>
      <c r="F364" s="83" t="str">
        <f>IF(ISBLANK(Layout!E346), "", Layout!E346*$K$12/Stocks!$E$3)</f>
        <v/>
      </c>
      <c r="G364" s="83" t="str">
        <f>IF(ISBLANK(Layout!F346), "", Layout!F346*$K$12/Stocks!$E$4)</f>
        <v/>
      </c>
      <c r="H364" s="83" t="str">
        <f>IF(ISBLANK(Layout!G346), "", Layout!G346*$K$12/Stocks!$E$5)</f>
        <v/>
      </c>
      <c r="I364" s="83" t="str">
        <f>IF(ISBLANK(Layout!H346), "", Layout!H346*$K$12/Stocks!$E$6)</f>
        <v/>
      </c>
      <c r="J364" s="83" t="str">
        <f>IF(ISBLANK(Layout!I346),"",Layout!I346*$K$12/Stocks!$E$7)</f>
        <v/>
      </c>
      <c r="K364" s="83" t="str">
        <f>IF(ISBLANK(Layout!J346), "", Layout!J346*$K$12/Stocks!$E$8)</f>
        <v/>
      </c>
      <c r="L364" s="83" t="str">
        <f>IF(ISBLANK(Layout!K346), "", Layout!K346*$K$12/Stocks!$E$9)</f>
        <v/>
      </c>
      <c r="M364" s="83" t="str">
        <f>IF(ISBLANK(Layout!L346), "", Layout!L346*$K$12/Stocks!$E$10)</f>
        <v/>
      </c>
      <c r="N364" s="83" t="str">
        <f>IF(ISBLANK(Layout!M346), "", Layout!M346*$K$12/Stocks!$E$11)</f>
        <v/>
      </c>
      <c r="O364" s="94" t="str">
        <f>IF(ISBLANK(Layout!N346), "", Layout!N346*$K$12/Stocks!$E$12)</f>
        <v/>
      </c>
      <c r="P364" s="62">
        <f t="shared" si="72"/>
        <v>0</v>
      </c>
    </row>
    <row r="365" spans="1:16" x14ac:dyDescent="0.2">
      <c r="A365" s="103">
        <f t="shared" si="71"/>
        <v>345</v>
      </c>
      <c r="B365" s="104" t="str">
        <f>IF(ISBLANK(Layout!B347), "", Layout!B347)</f>
        <v/>
      </c>
      <c r="C365" s="105" t="str">
        <f>IF(ISBLANK(Layout!C347), "", Layout!C347)</f>
        <v/>
      </c>
      <c r="D365" s="93" t="str">
        <f>IF(Layout!D347 &gt;0, $K$12 - E365 - P365, "")</f>
        <v/>
      </c>
      <c r="E365" s="59">
        <f>IFERROR(Layout!D347*SUM($D$12:$D$17), "")</f>
        <v>0</v>
      </c>
      <c r="F365" s="83" t="str">
        <f>IF(ISBLANK(Layout!E347), "", Layout!E347*$K$12/Stocks!$E$3)</f>
        <v/>
      </c>
      <c r="G365" s="83" t="str">
        <f>IF(ISBLANK(Layout!F347), "", Layout!F347*$K$12/Stocks!$E$4)</f>
        <v/>
      </c>
      <c r="H365" s="83" t="str">
        <f>IF(ISBLANK(Layout!G347), "", Layout!G347*$K$12/Stocks!$E$5)</f>
        <v/>
      </c>
      <c r="I365" s="83" t="str">
        <f>IF(ISBLANK(Layout!H347), "", Layout!H347*$K$12/Stocks!$E$6)</f>
        <v/>
      </c>
      <c r="J365" s="83" t="str">
        <f>IF(ISBLANK(Layout!I347),"",Layout!I347*$K$12/Stocks!$E$7)</f>
        <v/>
      </c>
      <c r="K365" s="83" t="str">
        <f>IF(ISBLANK(Layout!J347), "", Layout!J347*$K$12/Stocks!$E$8)</f>
        <v/>
      </c>
      <c r="L365" s="83" t="str">
        <f>IF(ISBLANK(Layout!K347), "", Layout!K347*$K$12/Stocks!$E$9)</f>
        <v/>
      </c>
      <c r="M365" s="83" t="str">
        <f>IF(ISBLANK(Layout!L347), "", Layout!L347*$K$12/Stocks!$E$10)</f>
        <v/>
      </c>
      <c r="N365" s="83" t="str">
        <f>IF(ISBLANK(Layout!M347), "", Layout!M347*$K$12/Stocks!$E$11)</f>
        <v/>
      </c>
      <c r="O365" s="94" t="str">
        <f>IF(ISBLANK(Layout!N347), "", Layout!N347*$K$12/Stocks!$E$12)</f>
        <v/>
      </c>
      <c r="P365" s="62">
        <f t="shared" si="72"/>
        <v>0</v>
      </c>
    </row>
    <row r="366" spans="1:16" x14ac:dyDescent="0.2">
      <c r="A366" s="103">
        <f t="shared" si="71"/>
        <v>346</v>
      </c>
      <c r="B366" s="104" t="str">
        <f>IF(ISBLANK(Layout!B348), "", Layout!B348)</f>
        <v/>
      </c>
      <c r="C366" s="105" t="str">
        <f>IF(ISBLANK(Layout!C348), "", Layout!C348)</f>
        <v/>
      </c>
      <c r="D366" s="93" t="str">
        <f>IF(Layout!D348 &gt;0, $K$12 - E366 - P366, "")</f>
        <v/>
      </c>
      <c r="E366" s="59">
        <f>IFERROR(Layout!D348*SUM($D$12:$D$17), "")</f>
        <v>0</v>
      </c>
      <c r="F366" s="83" t="str">
        <f>IF(ISBLANK(Layout!E348), "", Layout!E348*$K$12/Stocks!$E$3)</f>
        <v/>
      </c>
      <c r="G366" s="83" t="str">
        <f>IF(ISBLANK(Layout!F348), "", Layout!F348*$K$12/Stocks!$E$4)</f>
        <v/>
      </c>
      <c r="H366" s="83" t="str">
        <f>IF(ISBLANK(Layout!G348), "", Layout!G348*$K$12/Stocks!$E$5)</f>
        <v/>
      </c>
      <c r="I366" s="83" t="str">
        <f>IF(ISBLANK(Layout!H348), "", Layout!H348*$K$12/Stocks!$E$6)</f>
        <v/>
      </c>
      <c r="J366" s="83" t="str">
        <f>IF(ISBLANK(Layout!I348),"",Layout!I348*$K$12/Stocks!$E$7)</f>
        <v/>
      </c>
      <c r="K366" s="83" t="str">
        <f>IF(ISBLANK(Layout!J348), "", Layout!J348*$K$12/Stocks!$E$8)</f>
        <v/>
      </c>
      <c r="L366" s="83" t="str">
        <f>IF(ISBLANK(Layout!K348), "", Layout!K348*$K$12/Stocks!$E$9)</f>
        <v/>
      </c>
      <c r="M366" s="83" t="str">
        <f>IF(ISBLANK(Layout!L348), "", Layout!L348*$K$12/Stocks!$E$10)</f>
        <v/>
      </c>
      <c r="N366" s="83" t="str">
        <f>IF(ISBLANK(Layout!M348), "", Layout!M348*$K$12/Stocks!$E$11)</f>
        <v/>
      </c>
      <c r="O366" s="94" t="str">
        <f>IF(ISBLANK(Layout!N348), "", Layout!N348*$K$12/Stocks!$E$12)</f>
        <v/>
      </c>
      <c r="P366" s="62">
        <f>SUM(F366:O366)</f>
        <v>0</v>
      </c>
    </row>
    <row r="367" spans="1:16" x14ac:dyDescent="0.2">
      <c r="A367" s="103">
        <f t="shared" si="71"/>
        <v>347</v>
      </c>
      <c r="B367" s="104" t="str">
        <f>IF(ISBLANK(Layout!B349), "", Layout!B349)</f>
        <v/>
      </c>
      <c r="C367" s="105" t="str">
        <f>IF(ISBLANK(Layout!C349), "", Layout!C349)</f>
        <v/>
      </c>
      <c r="D367" s="93" t="str">
        <f>IF(Layout!D349 &gt;0, $K$12 - E367 - P367, "")</f>
        <v/>
      </c>
      <c r="E367" s="59">
        <f>IFERROR(Layout!D349*SUM($D$12:$D$17), "")</f>
        <v>0</v>
      </c>
      <c r="F367" s="83" t="str">
        <f>IF(ISBLANK(Layout!E349), "", Layout!E349*$K$12/Stocks!$E$3)</f>
        <v/>
      </c>
      <c r="G367" s="83" t="str">
        <f>IF(ISBLANK(Layout!F349), "", Layout!F349*$K$12/Stocks!$E$4)</f>
        <v/>
      </c>
      <c r="H367" s="83" t="str">
        <f>IF(ISBLANK(Layout!G349), "", Layout!G349*$K$12/Stocks!$E$5)</f>
        <v/>
      </c>
      <c r="I367" s="83" t="str">
        <f>IF(ISBLANK(Layout!H349), "", Layout!H349*$K$12/Stocks!$E$6)</f>
        <v/>
      </c>
      <c r="J367" s="83" t="str">
        <f>IF(ISBLANK(Layout!I349),"",Layout!I349*$K$12/Stocks!$E$7)</f>
        <v/>
      </c>
      <c r="K367" s="83" t="str">
        <f>IF(ISBLANK(Layout!J349), "", Layout!J349*$K$12/Stocks!$E$8)</f>
        <v/>
      </c>
      <c r="L367" s="83" t="str">
        <f>IF(ISBLANK(Layout!K349), "", Layout!K349*$K$12/Stocks!$E$9)</f>
        <v/>
      </c>
      <c r="M367" s="83" t="str">
        <f>IF(ISBLANK(Layout!L349), "", Layout!L349*$K$12/Stocks!$E$10)</f>
        <v/>
      </c>
      <c r="N367" s="83" t="str">
        <f>IF(ISBLANK(Layout!M349), "", Layout!M349*$K$12/Stocks!$E$11)</f>
        <v/>
      </c>
      <c r="O367" s="94" t="str">
        <f>IF(ISBLANK(Layout!N349), "", Layout!N349*$K$12/Stocks!$E$12)</f>
        <v/>
      </c>
      <c r="P367" s="62">
        <f t="shared" ref="P367:P373" si="73">SUM(F367:O367)</f>
        <v>0</v>
      </c>
    </row>
    <row r="368" spans="1:16" x14ac:dyDescent="0.2">
      <c r="A368" s="106">
        <f>A367+1</f>
        <v>348</v>
      </c>
      <c r="B368" s="107" t="str">
        <f>IF(ISBLANK(Layout!B350), "", Layout!B350)</f>
        <v/>
      </c>
      <c r="C368" s="108" t="str">
        <f>IF(ISBLANK(Layout!C350), "", Layout!C350)</f>
        <v/>
      </c>
      <c r="D368" s="95" t="str">
        <f>IF(Layout!D350 &gt;0, $K$12 - E368 - P368, "")</f>
        <v/>
      </c>
      <c r="E368" s="60">
        <f>IFERROR(Layout!D350*SUM($D$12:$D$17), "")</f>
        <v>0</v>
      </c>
      <c r="F368" s="88" t="str">
        <f>IF(ISBLANK(Layout!E350), "", Layout!E350*$K$12/Stocks!$E$3)</f>
        <v/>
      </c>
      <c r="G368" s="88" t="str">
        <f>IF(ISBLANK(Layout!F350), "", Layout!F350*$K$12/Stocks!$E$4)</f>
        <v/>
      </c>
      <c r="H368" s="88" t="str">
        <f>IF(ISBLANK(Layout!G350), "", Layout!G350*$K$12/Stocks!$E$5)</f>
        <v/>
      </c>
      <c r="I368" s="88" t="str">
        <f>IF(ISBLANK(Layout!H350), "", Layout!H350*$K$12/Stocks!$E$6)</f>
        <v/>
      </c>
      <c r="J368" s="88" t="str">
        <f>IF(ISBLANK(Layout!I350),"",Layout!I350*$K$12/Stocks!$E$7)</f>
        <v/>
      </c>
      <c r="K368" s="88" t="str">
        <f>IF(ISBLANK(Layout!J350), "", Layout!J350*$K$12/Stocks!$E$8)</f>
        <v/>
      </c>
      <c r="L368" s="88" t="str">
        <f>IF(ISBLANK(Layout!K350), "", Layout!K350*$K$12/Stocks!$E$9)</f>
        <v/>
      </c>
      <c r="M368" s="88" t="str">
        <f>IF(ISBLANK(Layout!L350), "", Layout!L350*$K$12/Stocks!$E$10)</f>
        <v/>
      </c>
      <c r="N368" s="88" t="str">
        <f>IF(ISBLANK(Layout!M350), "", Layout!M350*$K$12/Stocks!$E$11)</f>
        <v/>
      </c>
      <c r="O368" s="96" t="str">
        <f>IF(ISBLANK(Layout!N350), "", Layout!N350*$K$12/Stocks!$E$12)</f>
        <v/>
      </c>
      <c r="P368" s="63">
        <f t="shared" si="73"/>
        <v>0</v>
      </c>
    </row>
    <row r="369" spans="1:16" x14ac:dyDescent="0.2">
      <c r="A369" s="100">
        <f>A368+1</f>
        <v>349</v>
      </c>
      <c r="B369" s="101" t="str">
        <f>IF(ISBLANK(Layout!B351), "", Layout!B351)</f>
        <v/>
      </c>
      <c r="C369" s="102" t="str">
        <f>IF(ISBLANK(Layout!C351), "", Layout!C351)</f>
        <v/>
      </c>
      <c r="D369" s="91" t="str">
        <f>IF(Layout!D351 &gt;0, $K$12 - E369 - P369, "")</f>
        <v/>
      </c>
      <c r="E369" s="58">
        <f>IFERROR(Layout!D351*SUM($D$12:$D$17), "")</f>
        <v>0</v>
      </c>
      <c r="F369" s="87" t="str">
        <f>IF(ISBLANK(Layout!E351), "", Layout!E351*$K$12/Stocks!$E$3)</f>
        <v/>
      </c>
      <c r="G369" s="87" t="str">
        <f>IF(ISBLANK(Layout!F351), "", Layout!F351*$K$12/Stocks!$E$4)</f>
        <v/>
      </c>
      <c r="H369" s="87" t="str">
        <f>IF(ISBLANK(Layout!G351), "", Layout!G351*$K$12/Stocks!$E$5)</f>
        <v/>
      </c>
      <c r="I369" s="87" t="str">
        <f>IF(ISBLANK(Layout!H351), "", Layout!H351*$K$12/Stocks!$E$6)</f>
        <v/>
      </c>
      <c r="J369" s="87" t="str">
        <f>IF(ISBLANK(Layout!I351),"",Layout!I351*$K$12/Stocks!$E$7)</f>
        <v/>
      </c>
      <c r="K369" s="87" t="str">
        <f>IF(ISBLANK(Layout!J351), "", Layout!J351*$K$12/Stocks!$E$8)</f>
        <v/>
      </c>
      <c r="L369" s="87" t="str">
        <f>IF(ISBLANK(Layout!K351), "", Layout!K351*$K$12/Stocks!$E$9)</f>
        <v/>
      </c>
      <c r="M369" s="87" t="str">
        <f>IF(ISBLANK(Layout!L351), "", Layout!L351*$K$12/Stocks!$E$10)</f>
        <v/>
      </c>
      <c r="N369" s="87" t="str">
        <f>IF(ISBLANK(Layout!M351), "", Layout!M351*$K$12/Stocks!$E$11)</f>
        <v/>
      </c>
      <c r="O369" s="92" t="str">
        <f>IF(ISBLANK(Layout!N351), "", Layout!N351*$K$12/Stocks!$E$12)</f>
        <v/>
      </c>
      <c r="P369" s="61">
        <f t="shared" si="73"/>
        <v>0</v>
      </c>
    </row>
    <row r="370" spans="1:16" x14ac:dyDescent="0.2">
      <c r="A370" s="103">
        <f>A369+1</f>
        <v>350</v>
      </c>
      <c r="B370" s="104" t="str">
        <f>IF(ISBLANK(Layout!B352), "", Layout!B352)</f>
        <v/>
      </c>
      <c r="C370" s="105" t="str">
        <f>IF(ISBLANK(Layout!C352), "", Layout!C352)</f>
        <v/>
      </c>
      <c r="D370" s="93" t="str">
        <f>IF(Layout!D352 &gt;0, $K$12 - E370 - P370, "")</f>
        <v/>
      </c>
      <c r="E370" s="59">
        <f>IFERROR(Layout!D352*SUM($D$12:$D$17), "")</f>
        <v>0</v>
      </c>
      <c r="F370" s="83" t="str">
        <f>IF(ISBLANK(Layout!E352), "", Layout!E352*$K$12/Stocks!$E$3)</f>
        <v/>
      </c>
      <c r="G370" s="83" t="str">
        <f>IF(ISBLANK(Layout!F352), "", Layout!F352*$K$12/Stocks!$E$4)</f>
        <v/>
      </c>
      <c r="H370" s="83" t="str">
        <f>IF(ISBLANK(Layout!G352), "", Layout!G352*$K$12/Stocks!$E$5)</f>
        <v/>
      </c>
      <c r="I370" s="83" t="str">
        <f>IF(ISBLANK(Layout!H352), "", Layout!H352*$K$12/Stocks!$E$6)</f>
        <v/>
      </c>
      <c r="J370" s="83" t="str">
        <f>IF(ISBLANK(Layout!I352),"",Layout!I352*$K$12/Stocks!$E$7)</f>
        <v/>
      </c>
      <c r="K370" s="83" t="str">
        <f>IF(ISBLANK(Layout!J352), "", Layout!J352*$K$12/Stocks!$E$8)</f>
        <v/>
      </c>
      <c r="L370" s="83" t="str">
        <f>IF(ISBLANK(Layout!K352), "", Layout!K352*$K$12/Stocks!$E$9)</f>
        <v/>
      </c>
      <c r="M370" s="83" t="str">
        <f>IF(ISBLANK(Layout!L352), "", Layout!L352*$K$12/Stocks!$E$10)</f>
        <v/>
      </c>
      <c r="N370" s="83" t="str">
        <f>IF(ISBLANK(Layout!M352), "", Layout!M352*$K$12/Stocks!$E$11)</f>
        <v/>
      </c>
      <c r="O370" s="94" t="str">
        <f>IF(ISBLANK(Layout!N352), "", Layout!N352*$K$12/Stocks!$E$12)</f>
        <v/>
      </c>
      <c r="P370" s="62">
        <f t="shared" si="73"/>
        <v>0</v>
      </c>
    </row>
    <row r="371" spans="1:16" x14ac:dyDescent="0.2">
      <c r="A371" s="103">
        <f t="shared" ref="A371:A379" si="74">A370+1</f>
        <v>351</v>
      </c>
      <c r="B371" s="104" t="str">
        <f>IF(ISBLANK(Layout!B353), "", Layout!B353)</f>
        <v/>
      </c>
      <c r="C371" s="105" t="str">
        <f>IF(ISBLANK(Layout!C353), "", Layout!C353)</f>
        <v/>
      </c>
      <c r="D371" s="93" t="str">
        <f>IF(Layout!D353 &gt;0, $K$12 - E371 - P371, "")</f>
        <v/>
      </c>
      <c r="E371" s="59">
        <f>IFERROR(Layout!D353*SUM($D$12:$D$17), "")</f>
        <v>0</v>
      </c>
      <c r="F371" s="83" t="str">
        <f>IF(ISBLANK(Layout!E353), "", Layout!E353*$K$12/Stocks!$E$3)</f>
        <v/>
      </c>
      <c r="G371" s="83" t="str">
        <f>IF(ISBLANK(Layout!F353), "", Layout!F353*$K$12/Stocks!$E$4)</f>
        <v/>
      </c>
      <c r="H371" s="83" t="str">
        <f>IF(ISBLANK(Layout!G353), "", Layout!G353*$K$12/Stocks!$E$5)</f>
        <v/>
      </c>
      <c r="I371" s="83" t="str">
        <f>IF(ISBLANK(Layout!H353), "", Layout!H353*$K$12/Stocks!$E$6)</f>
        <v/>
      </c>
      <c r="J371" s="83" t="str">
        <f>IF(ISBLANK(Layout!I353),"",Layout!I353*$K$12/Stocks!$E$7)</f>
        <v/>
      </c>
      <c r="K371" s="83" t="str">
        <f>IF(ISBLANK(Layout!J353), "", Layout!J353*$K$12/Stocks!$E$8)</f>
        <v/>
      </c>
      <c r="L371" s="83" t="str">
        <f>IF(ISBLANK(Layout!K353), "", Layout!K353*$K$12/Stocks!$E$9)</f>
        <v/>
      </c>
      <c r="M371" s="83" t="str">
        <f>IF(ISBLANK(Layout!L353), "", Layout!L353*$K$12/Stocks!$E$10)</f>
        <v/>
      </c>
      <c r="N371" s="83" t="str">
        <f>IF(ISBLANK(Layout!M353), "", Layout!M353*$K$12/Stocks!$E$11)</f>
        <v/>
      </c>
      <c r="O371" s="94" t="str">
        <f>IF(ISBLANK(Layout!N353), "", Layout!N353*$K$12/Stocks!$E$12)</f>
        <v/>
      </c>
      <c r="P371" s="62">
        <f t="shared" si="73"/>
        <v>0</v>
      </c>
    </row>
    <row r="372" spans="1:16" x14ac:dyDescent="0.2">
      <c r="A372" s="103">
        <f t="shared" si="74"/>
        <v>352</v>
      </c>
      <c r="B372" s="104" t="str">
        <f>IF(ISBLANK(Layout!B354), "", Layout!B354)</f>
        <v/>
      </c>
      <c r="C372" s="105" t="str">
        <f>IF(ISBLANK(Layout!C354), "", Layout!C354)</f>
        <v/>
      </c>
      <c r="D372" s="93" t="str">
        <f>IF(Layout!D354 &gt;0, $K$12 - E372 - P372, "")</f>
        <v/>
      </c>
      <c r="E372" s="59">
        <f>IFERROR(Layout!D354*SUM($D$12:$D$17), "")</f>
        <v>0</v>
      </c>
      <c r="F372" s="83" t="str">
        <f>IF(ISBLANK(Layout!E354), "", Layout!E354*$K$12/Stocks!$E$3)</f>
        <v/>
      </c>
      <c r="G372" s="83" t="str">
        <f>IF(ISBLANK(Layout!F354), "", Layout!F354*$K$12/Stocks!$E$4)</f>
        <v/>
      </c>
      <c r="H372" s="83" t="str">
        <f>IF(ISBLANK(Layout!G354), "", Layout!G354*$K$12/Stocks!$E$5)</f>
        <v/>
      </c>
      <c r="I372" s="83" t="str">
        <f>IF(ISBLANK(Layout!H354), "", Layout!H354*$K$12/Stocks!$E$6)</f>
        <v/>
      </c>
      <c r="J372" s="83" t="str">
        <f>IF(ISBLANK(Layout!I354),"",Layout!I354*$K$12/Stocks!$E$7)</f>
        <v/>
      </c>
      <c r="K372" s="83" t="str">
        <f>IF(ISBLANK(Layout!J354), "", Layout!J354*$K$12/Stocks!$E$8)</f>
        <v/>
      </c>
      <c r="L372" s="83" t="str">
        <f>IF(ISBLANK(Layout!K354), "", Layout!K354*$K$12/Stocks!$E$9)</f>
        <v/>
      </c>
      <c r="M372" s="83" t="str">
        <f>IF(ISBLANK(Layout!L354), "", Layout!L354*$K$12/Stocks!$E$10)</f>
        <v/>
      </c>
      <c r="N372" s="83" t="str">
        <f>IF(ISBLANK(Layout!M354), "", Layout!M354*$K$12/Stocks!$E$11)</f>
        <v/>
      </c>
      <c r="O372" s="94" t="str">
        <f>IF(ISBLANK(Layout!N354), "", Layout!N354*$K$12/Stocks!$E$12)</f>
        <v/>
      </c>
      <c r="P372" s="62">
        <f t="shared" si="73"/>
        <v>0</v>
      </c>
    </row>
    <row r="373" spans="1:16" x14ac:dyDescent="0.2">
      <c r="A373" s="103">
        <f t="shared" si="74"/>
        <v>353</v>
      </c>
      <c r="B373" s="104" t="str">
        <f>IF(ISBLANK(Layout!B355), "", Layout!B355)</f>
        <v/>
      </c>
      <c r="C373" s="105" t="str">
        <f>IF(ISBLANK(Layout!C355), "", Layout!C355)</f>
        <v/>
      </c>
      <c r="D373" s="93" t="str">
        <f>IF(Layout!D355 &gt;0, $K$12 - E373 - P373, "")</f>
        <v/>
      </c>
      <c r="E373" s="59">
        <f>IFERROR(Layout!D355*SUM($D$12:$D$17), "")</f>
        <v>0</v>
      </c>
      <c r="F373" s="83" t="str">
        <f>IF(ISBLANK(Layout!E355), "", Layout!E355*$K$12/Stocks!$E$3)</f>
        <v/>
      </c>
      <c r="G373" s="83" t="str">
        <f>IF(ISBLANK(Layout!F355), "", Layout!F355*$K$12/Stocks!$E$4)</f>
        <v/>
      </c>
      <c r="H373" s="83" t="str">
        <f>IF(ISBLANK(Layout!G355), "", Layout!G355*$K$12/Stocks!$E$5)</f>
        <v/>
      </c>
      <c r="I373" s="83" t="str">
        <f>IF(ISBLANK(Layout!H355), "", Layout!H355*$K$12/Stocks!$E$6)</f>
        <v/>
      </c>
      <c r="J373" s="83" t="str">
        <f>IF(ISBLANK(Layout!I355),"",Layout!I355*$K$12/Stocks!$E$7)</f>
        <v/>
      </c>
      <c r="K373" s="83" t="str">
        <f>IF(ISBLANK(Layout!J355), "", Layout!J355*$K$12/Stocks!$E$8)</f>
        <v/>
      </c>
      <c r="L373" s="83" t="str">
        <f>IF(ISBLANK(Layout!K355), "", Layout!K355*$K$12/Stocks!$E$9)</f>
        <v/>
      </c>
      <c r="M373" s="83" t="str">
        <f>IF(ISBLANK(Layout!L355), "", Layout!L355*$K$12/Stocks!$E$10)</f>
        <v/>
      </c>
      <c r="N373" s="83" t="str">
        <f>IF(ISBLANK(Layout!M355), "", Layout!M355*$K$12/Stocks!$E$11)</f>
        <v/>
      </c>
      <c r="O373" s="94" t="str">
        <f>IF(ISBLANK(Layout!N355), "", Layout!N355*$K$12/Stocks!$E$12)</f>
        <v/>
      </c>
      <c r="P373" s="62">
        <f t="shared" si="73"/>
        <v>0</v>
      </c>
    </row>
    <row r="374" spans="1:16" x14ac:dyDescent="0.2">
      <c r="A374" s="103">
        <f t="shared" si="74"/>
        <v>354</v>
      </c>
      <c r="B374" s="104" t="str">
        <f>IF(ISBLANK(Layout!B356), "", Layout!B356)</f>
        <v/>
      </c>
      <c r="C374" s="105" t="str">
        <f>IF(ISBLANK(Layout!C356), "", Layout!C356)</f>
        <v/>
      </c>
      <c r="D374" s="93" t="str">
        <f>IF(Layout!D356 &gt;0, $K$12 - E374 - P374, "")</f>
        <v/>
      </c>
      <c r="E374" s="59">
        <f>IFERROR(Layout!D356*SUM($D$12:$D$17), "")</f>
        <v>0</v>
      </c>
      <c r="F374" s="83" t="str">
        <f>IF(ISBLANK(Layout!E356), "", Layout!E356*$K$12/Stocks!$E$3)</f>
        <v/>
      </c>
      <c r="G374" s="83" t="str">
        <f>IF(ISBLANK(Layout!F356), "", Layout!F356*$K$12/Stocks!$E$4)</f>
        <v/>
      </c>
      <c r="H374" s="83" t="str">
        <f>IF(ISBLANK(Layout!G356), "", Layout!G356*$K$12/Stocks!$E$5)</f>
        <v/>
      </c>
      <c r="I374" s="83" t="str">
        <f>IF(ISBLANK(Layout!H356), "", Layout!H356*$K$12/Stocks!$E$6)</f>
        <v/>
      </c>
      <c r="J374" s="83" t="str">
        <f>IF(ISBLANK(Layout!I356),"",Layout!I356*$K$12/Stocks!$E$7)</f>
        <v/>
      </c>
      <c r="K374" s="83" t="str">
        <f>IF(ISBLANK(Layout!J356), "", Layout!J356*$K$12/Stocks!$E$8)</f>
        <v/>
      </c>
      <c r="L374" s="83" t="str">
        <f>IF(ISBLANK(Layout!K356), "", Layout!K356*$K$12/Stocks!$E$9)</f>
        <v/>
      </c>
      <c r="M374" s="83" t="str">
        <f>IF(ISBLANK(Layout!L356), "", Layout!L356*$K$12/Stocks!$E$10)</f>
        <v/>
      </c>
      <c r="N374" s="83" t="str">
        <f>IF(ISBLANK(Layout!M356), "", Layout!M356*$K$12/Stocks!$E$11)</f>
        <v/>
      </c>
      <c r="O374" s="94" t="str">
        <f>IF(ISBLANK(Layout!N356), "", Layout!N356*$K$12/Stocks!$E$12)</f>
        <v/>
      </c>
      <c r="P374" s="62">
        <f>SUM(F374:O374)</f>
        <v>0</v>
      </c>
    </row>
    <row r="375" spans="1:16" x14ac:dyDescent="0.2">
      <c r="A375" s="103">
        <f t="shared" si="74"/>
        <v>355</v>
      </c>
      <c r="B375" s="104" t="str">
        <f>IF(ISBLANK(Layout!B357), "", Layout!B357)</f>
        <v/>
      </c>
      <c r="C375" s="105" t="str">
        <f>IF(ISBLANK(Layout!C357), "", Layout!C357)</f>
        <v/>
      </c>
      <c r="D375" s="93" t="str">
        <f>IF(Layout!D357 &gt;0, $K$12 - E375 - P375, "")</f>
        <v/>
      </c>
      <c r="E375" s="59">
        <f>IFERROR(Layout!D357*SUM($D$12:$D$17), "")</f>
        <v>0</v>
      </c>
      <c r="F375" s="83" t="str">
        <f>IF(ISBLANK(Layout!E357), "", Layout!E357*$K$12/Stocks!$E$3)</f>
        <v/>
      </c>
      <c r="G375" s="83" t="str">
        <f>IF(ISBLANK(Layout!F357), "", Layout!F357*$K$12/Stocks!$E$4)</f>
        <v/>
      </c>
      <c r="H375" s="83" t="str">
        <f>IF(ISBLANK(Layout!G357), "", Layout!G357*$K$12/Stocks!$E$5)</f>
        <v/>
      </c>
      <c r="I375" s="83" t="str">
        <f>IF(ISBLANK(Layout!H357), "", Layout!H357*$K$12/Stocks!$E$6)</f>
        <v/>
      </c>
      <c r="J375" s="83" t="str">
        <f>IF(ISBLANK(Layout!I357),"",Layout!I357*$K$12/Stocks!$E$7)</f>
        <v/>
      </c>
      <c r="K375" s="83" t="str">
        <f>IF(ISBLANK(Layout!J357), "", Layout!J357*$K$12/Stocks!$E$8)</f>
        <v/>
      </c>
      <c r="L375" s="83" t="str">
        <f>IF(ISBLANK(Layout!K357), "", Layout!K357*$K$12/Stocks!$E$9)</f>
        <v/>
      </c>
      <c r="M375" s="83" t="str">
        <f>IF(ISBLANK(Layout!L357), "", Layout!L357*$K$12/Stocks!$E$10)</f>
        <v/>
      </c>
      <c r="N375" s="83" t="str">
        <f>IF(ISBLANK(Layout!M357), "", Layout!M357*$K$12/Stocks!$E$11)</f>
        <v/>
      </c>
      <c r="O375" s="94" t="str">
        <f>IF(ISBLANK(Layout!N357), "", Layout!N357*$K$12/Stocks!$E$12)</f>
        <v/>
      </c>
      <c r="P375" s="62">
        <f t="shared" ref="P375:P377" si="75">SUM(F375:O375)</f>
        <v>0</v>
      </c>
    </row>
    <row r="376" spans="1:16" x14ac:dyDescent="0.2">
      <c r="A376" s="103">
        <f t="shared" si="74"/>
        <v>356</v>
      </c>
      <c r="B376" s="104" t="str">
        <f>IF(ISBLANK(Layout!B358), "", Layout!B358)</f>
        <v/>
      </c>
      <c r="C376" s="105" t="str">
        <f>IF(ISBLANK(Layout!C358), "", Layout!C358)</f>
        <v/>
      </c>
      <c r="D376" s="93" t="str">
        <f>IF(Layout!D358 &gt;0, $K$12 - E376 - P376, "")</f>
        <v/>
      </c>
      <c r="E376" s="59">
        <f>IFERROR(Layout!D358*SUM($D$12:$D$17), "")</f>
        <v>0</v>
      </c>
      <c r="F376" s="83" t="str">
        <f>IF(ISBLANK(Layout!E358), "", Layout!E358*$K$12/Stocks!$E$3)</f>
        <v/>
      </c>
      <c r="G376" s="83" t="str">
        <f>IF(ISBLANK(Layout!F358), "", Layout!F358*$K$12/Stocks!$E$4)</f>
        <v/>
      </c>
      <c r="H376" s="83" t="str">
        <f>IF(ISBLANK(Layout!G358), "", Layout!G358*$K$12/Stocks!$E$5)</f>
        <v/>
      </c>
      <c r="I376" s="83" t="str">
        <f>IF(ISBLANK(Layout!H358), "", Layout!H358*$K$12/Stocks!$E$6)</f>
        <v/>
      </c>
      <c r="J376" s="83" t="str">
        <f>IF(ISBLANK(Layout!I358),"",Layout!I358*$K$12/Stocks!$E$7)</f>
        <v/>
      </c>
      <c r="K376" s="83" t="str">
        <f>IF(ISBLANK(Layout!J358), "", Layout!J358*$K$12/Stocks!$E$8)</f>
        <v/>
      </c>
      <c r="L376" s="83" t="str">
        <f>IF(ISBLANK(Layout!K358), "", Layout!K358*$K$12/Stocks!$E$9)</f>
        <v/>
      </c>
      <c r="M376" s="83" t="str">
        <f>IF(ISBLANK(Layout!L358), "", Layout!L358*$K$12/Stocks!$E$10)</f>
        <v/>
      </c>
      <c r="N376" s="83" t="str">
        <f>IF(ISBLANK(Layout!M358), "", Layout!M358*$K$12/Stocks!$E$11)</f>
        <v/>
      </c>
      <c r="O376" s="94" t="str">
        <f>IF(ISBLANK(Layout!N358), "", Layout!N358*$K$12/Stocks!$E$12)</f>
        <v/>
      </c>
      <c r="P376" s="62">
        <f t="shared" si="75"/>
        <v>0</v>
      </c>
    </row>
    <row r="377" spans="1:16" x14ac:dyDescent="0.2">
      <c r="A377" s="103">
        <f t="shared" si="74"/>
        <v>357</v>
      </c>
      <c r="B377" s="104" t="str">
        <f>IF(ISBLANK(Layout!B359), "", Layout!B359)</f>
        <v/>
      </c>
      <c r="C377" s="105" t="str">
        <f>IF(ISBLANK(Layout!C359), "", Layout!C359)</f>
        <v/>
      </c>
      <c r="D377" s="93" t="str">
        <f>IF(Layout!D359 &gt;0, $K$12 - E377 - P377, "")</f>
        <v/>
      </c>
      <c r="E377" s="59">
        <f>IFERROR(Layout!D359*SUM($D$12:$D$17), "")</f>
        <v>0</v>
      </c>
      <c r="F377" s="83" t="str">
        <f>IF(ISBLANK(Layout!E359), "", Layout!E359*$K$12/Stocks!$E$3)</f>
        <v/>
      </c>
      <c r="G377" s="83" t="str">
        <f>IF(ISBLANK(Layout!F359), "", Layout!F359*$K$12/Stocks!$E$4)</f>
        <v/>
      </c>
      <c r="H377" s="83" t="str">
        <f>IF(ISBLANK(Layout!G359), "", Layout!G359*$K$12/Stocks!$E$5)</f>
        <v/>
      </c>
      <c r="I377" s="83" t="str">
        <f>IF(ISBLANK(Layout!H359), "", Layout!H359*$K$12/Stocks!$E$6)</f>
        <v/>
      </c>
      <c r="J377" s="83" t="str">
        <f>IF(ISBLANK(Layout!I359),"",Layout!I359*$K$12/Stocks!$E$7)</f>
        <v/>
      </c>
      <c r="K377" s="83" t="str">
        <f>IF(ISBLANK(Layout!J359), "", Layout!J359*$K$12/Stocks!$E$8)</f>
        <v/>
      </c>
      <c r="L377" s="83" t="str">
        <f>IF(ISBLANK(Layout!K359), "", Layout!K359*$K$12/Stocks!$E$9)</f>
        <v/>
      </c>
      <c r="M377" s="83" t="str">
        <f>IF(ISBLANK(Layout!L359), "", Layout!L359*$K$12/Stocks!$E$10)</f>
        <v/>
      </c>
      <c r="N377" s="83" t="str">
        <f>IF(ISBLANK(Layout!M359), "", Layout!M359*$K$12/Stocks!$E$11)</f>
        <v/>
      </c>
      <c r="O377" s="94" t="str">
        <f>IF(ISBLANK(Layout!N359), "", Layout!N359*$K$12/Stocks!$E$12)</f>
        <v/>
      </c>
      <c r="P377" s="62">
        <f t="shared" si="75"/>
        <v>0</v>
      </c>
    </row>
    <row r="378" spans="1:16" x14ac:dyDescent="0.2">
      <c r="A378" s="103">
        <f t="shared" si="74"/>
        <v>358</v>
      </c>
      <c r="B378" s="104" t="str">
        <f>IF(ISBLANK(Layout!B360), "", Layout!B360)</f>
        <v/>
      </c>
      <c r="C378" s="105" t="str">
        <f>IF(ISBLANK(Layout!C360), "", Layout!C360)</f>
        <v/>
      </c>
      <c r="D378" s="93" t="str">
        <f>IF(Layout!D360 &gt;0, $K$12 - E378 - P378, "")</f>
        <v/>
      </c>
      <c r="E378" s="59">
        <f>IFERROR(Layout!D360*SUM($D$12:$D$17), "")</f>
        <v>0</v>
      </c>
      <c r="F378" s="83" t="str">
        <f>IF(ISBLANK(Layout!E360), "", Layout!E360*$K$12/Stocks!$E$3)</f>
        <v/>
      </c>
      <c r="G378" s="83" t="str">
        <f>IF(ISBLANK(Layout!F360), "", Layout!F360*$K$12/Stocks!$E$4)</f>
        <v/>
      </c>
      <c r="H378" s="83" t="str">
        <f>IF(ISBLANK(Layout!G360), "", Layout!G360*$K$12/Stocks!$E$5)</f>
        <v/>
      </c>
      <c r="I378" s="83" t="str">
        <f>IF(ISBLANK(Layout!H360), "", Layout!H360*$K$12/Stocks!$E$6)</f>
        <v/>
      </c>
      <c r="J378" s="83" t="str">
        <f>IF(ISBLANK(Layout!I360),"",Layout!I360*$K$12/Stocks!$E$7)</f>
        <v/>
      </c>
      <c r="K378" s="83" t="str">
        <f>IF(ISBLANK(Layout!J360), "", Layout!J360*$K$12/Stocks!$E$8)</f>
        <v/>
      </c>
      <c r="L378" s="83" t="str">
        <f>IF(ISBLANK(Layout!K360), "", Layout!K360*$K$12/Stocks!$E$9)</f>
        <v/>
      </c>
      <c r="M378" s="83" t="str">
        <f>IF(ISBLANK(Layout!L360), "", Layout!L360*$K$12/Stocks!$E$10)</f>
        <v/>
      </c>
      <c r="N378" s="83" t="str">
        <f>IF(ISBLANK(Layout!M360), "", Layout!M360*$K$12/Stocks!$E$11)</f>
        <v/>
      </c>
      <c r="O378" s="94" t="str">
        <f>IF(ISBLANK(Layout!N360), "", Layout!N360*$K$12/Stocks!$E$12)</f>
        <v/>
      </c>
      <c r="P378" s="62">
        <f>SUM(F378:O378)</f>
        <v>0</v>
      </c>
    </row>
    <row r="379" spans="1:16" x14ac:dyDescent="0.2">
      <c r="A379" s="103">
        <f t="shared" si="74"/>
        <v>359</v>
      </c>
      <c r="B379" s="104" t="str">
        <f>IF(ISBLANK(Layout!B361), "", Layout!B361)</f>
        <v/>
      </c>
      <c r="C379" s="105" t="str">
        <f>IF(ISBLANK(Layout!C361), "", Layout!C361)</f>
        <v/>
      </c>
      <c r="D379" s="93" t="str">
        <f>IF(Layout!D361 &gt;0, $K$12 - E379 - P379, "")</f>
        <v/>
      </c>
      <c r="E379" s="59">
        <f>IFERROR(Layout!D361*SUM($D$12:$D$17), "")</f>
        <v>0</v>
      </c>
      <c r="F379" s="83" t="str">
        <f>IF(ISBLANK(Layout!E361), "", Layout!E361*$K$12/Stocks!$E$3)</f>
        <v/>
      </c>
      <c r="G379" s="83" t="str">
        <f>IF(ISBLANK(Layout!F361), "", Layout!F361*$K$12/Stocks!$E$4)</f>
        <v/>
      </c>
      <c r="H379" s="83" t="str">
        <f>IF(ISBLANK(Layout!G361), "", Layout!G361*$K$12/Stocks!$E$5)</f>
        <v/>
      </c>
      <c r="I379" s="83" t="str">
        <f>IF(ISBLANK(Layout!H361), "", Layout!H361*$K$12/Stocks!$E$6)</f>
        <v/>
      </c>
      <c r="J379" s="83" t="str">
        <f>IF(ISBLANK(Layout!I361),"",Layout!I361*$K$12/Stocks!$E$7)</f>
        <v/>
      </c>
      <c r="K379" s="83" t="str">
        <f>IF(ISBLANK(Layout!J361), "", Layout!J361*$K$12/Stocks!$E$8)</f>
        <v/>
      </c>
      <c r="L379" s="83" t="str">
        <f>IF(ISBLANK(Layout!K361), "", Layout!K361*$K$12/Stocks!$E$9)</f>
        <v/>
      </c>
      <c r="M379" s="83" t="str">
        <f>IF(ISBLANK(Layout!L361), "", Layout!L361*$K$12/Stocks!$E$10)</f>
        <v/>
      </c>
      <c r="N379" s="83" t="str">
        <f>IF(ISBLANK(Layout!M361), "", Layout!M361*$K$12/Stocks!$E$11)</f>
        <v/>
      </c>
      <c r="O379" s="94" t="str">
        <f>IF(ISBLANK(Layout!N361), "", Layout!N361*$K$12/Stocks!$E$12)</f>
        <v/>
      </c>
      <c r="P379" s="62">
        <f t="shared" ref="P379:P385" si="76">SUM(F379:O379)</f>
        <v>0</v>
      </c>
    </row>
    <row r="380" spans="1:16" x14ac:dyDescent="0.2">
      <c r="A380" s="106">
        <f>A379+1</f>
        <v>360</v>
      </c>
      <c r="B380" s="107" t="str">
        <f>IF(ISBLANK(Layout!B362), "", Layout!B362)</f>
        <v/>
      </c>
      <c r="C380" s="108" t="str">
        <f>IF(ISBLANK(Layout!C362), "", Layout!C362)</f>
        <v/>
      </c>
      <c r="D380" s="95" t="str">
        <f>IF(Layout!D362 &gt;0, $K$12 - E380 - P380, "")</f>
        <v/>
      </c>
      <c r="E380" s="60">
        <f>IFERROR(Layout!D362*SUM($D$12:$D$17), "")</f>
        <v>0</v>
      </c>
      <c r="F380" s="88" t="str">
        <f>IF(ISBLANK(Layout!E362), "", Layout!E362*$K$12/Stocks!$E$3)</f>
        <v/>
      </c>
      <c r="G380" s="88" t="str">
        <f>IF(ISBLANK(Layout!F362), "", Layout!F362*$K$12/Stocks!$E$4)</f>
        <v/>
      </c>
      <c r="H380" s="88" t="str">
        <f>IF(ISBLANK(Layout!G362), "", Layout!G362*$K$12/Stocks!$E$5)</f>
        <v/>
      </c>
      <c r="I380" s="88" t="str">
        <f>IF(ISBLANK(Layout!H362), "", Layout!H362*$K$12/Stocks!$E$6)</f>
        <v/>
      </c>
      <c r="J380" s="88" t="str">
        <f>IF(ISBLANK(Layout!I362),"",Layout!I362*$K$12/Stocks!$E$7)</f>
        <v/>
      </c>
      <c r="K380" s="88" t="str">
        <f>IF(ISBLANK(Layout!J362), "", Layout!J362*$K$12/Stocks!$E$8)</f>
        <v/>
      </c>
      <c r="L380" s="88" t="str">
        <f>IF(ISBLANK(Layout!K362), "", Layout!K362*$K$12/Stocks!$E$9)</f>
        <v/>
      </c>
      <c r="M380" s="88" t="str">
        <f>IF(ISBLANK(Layout!L362), "", Layout!L362*$K$12/Stocks!$E$10)</f>
        <v/>
      </c>
      <c r="N380" s="88" t="str">
        <f>IF(ISBLANK(Layout!M362), "", Layout!M362*$K$12/Stocks!$E$11)</f>
        <v/>
      </c>
      <c r="O380" s="96" t="str">
        <f>IF(ISBLANK(Layout!N362), "", Layout!N362*$K$12/Stocks!$E$12)</f>
        <v/>
      </c>
      <c r="P380" s="63">
        <f t="shared" si="76"/>
        <v>0</v>
      </c>
    </row>
    <row r="381" spans="1:16" x14ac:dyDescent="0.2">
      <c r="A381" s="100">
        <f>A380+1</f>
        <v>361</v>
      </c>
      <c r="B381" s="101" t="str">
        <f>IF(ISBLANK(Layout!B363), "", Layout!B363)</f>
        <v/>
      </c>
      <c r="C381" s="102" t="str">
        <f>IF(ISBLANK(Layout!C363), "", Layout!C363)</f>
        <v/>
      </c>
      <c r="D381" s="91" t="str">
        <f>IF(Layout!D363 &gt;0, $K$12 - E381 - P381, "")</f>
        <v/>
      </c>
      <c r="E381" s="58">
        <f>IFERROR(Layout!D363*SUM($D$12:$D$17), "")</f>
        <v>0</v>
      </c>
      <c r="F381" s="87" t="str">
        <f>IF(ISBLANK(Layout!E363), "", Layout!E363*$K$12/Stocks!$E$3)</f>
        <v/>
      </c>
      <c r="G381" s="87" t="str">
        <f>IF(ISBLANK(Layout!F363), "", Layout!F363*$K$12/Stocks!$E$4)</f>
        <v/>
      </c>
      <c r="H381" s="87" t="str">
        <f>IF(ISBLANK(Layout!G363), "", Layout!G363*$K$12/Stocks!$E$5)</f>
        <v/>
      </c>
      <c r="I381" s="87" t="str">
        <f>IF(ISBLANK(Layout!H363), "", Layout!H363*$K$12/Stocks!$E$6)</f>
        <v/>
      </c>
      <c r="J381" s="87" t="str">
        <f>IF(ISBLANK(Layout!I363),"",Layout!I363*$K$12/Stocks!$E$7)</f>
        <v/>
      </c>
      <c r="K381" s="87" t="str">
        <f>IF(ISBLANK(Layout!J363), "", Layout!J363*$K$12/Stocks!$E$8)</f>
        <v/>
      </c>
      <c r="L381" s="87" t="str">
        <f>IF(ISBLANK(Layout!K363), "", Layout!K363*$K$12/Stocks!$E$9)</f>
        <v/>
      </c>
      <c r="M381" s="87" t="str">
        <f>IF(ISBLANK(Layout!L363), "", Layout!L363*$K$12/Stocks!$E$10)</f>
        <v/>
      </c>
      <c r="N381" s="87" t="str">
        <f>IF(ISBLANK(Layout!M363), "", Layout!M363*$K$12/Stocks!$E$11)</f>
        <v/>
      </c>
      <c r="O381" s="92" t="str">
        <f>IF(ISBLANK(Layout!N363), "", Layout!N363*$K$12/Stocks!$E$12)</f>
        <v/>
      </c>
      <c r="P381" s="61">
        <f t="shared" si="76"/>
        <v>0</v>
      </c>
    </row>
    <row r="382" spans="1:16" x14ac:dyDescent="0.2">
      <c r="A382" s="103">
        <f>A381+1</f>
        <v>362</v>
      </c>
      <c r="B382" s="104" t="str">
        <f>IF(ISBLANK(Layout!B364), "", Layout!B364)</f>
        <v/>
      </c>
      <c r="C382" s="105" t="str">
        <f>IF(ISBLANK(Layout!C364), "", Layout!C364)</f>
        <v/>
      </c>
      <c r="D382" s="93" t="str">
        <f>IF(Layout!D364 &gt;0, $K$12 - E382 - P382, "")</f>
        <v/>
      </c>
      <c r="E382" s="59">
        <f>IFERROR(Layout!D364*SUM($D$12:$D$17), "")</f>
        <v>0</v>
      </c>
      <c r="F382" s="83" t="str">
        <f>IF(ISBLANK(Layout!E364), "", Layout!E364*$K$12/Stocks!$E$3)</f>
        <v/>
      </c>
      <c r="G382" s="83" t="str">
        <f>IF(ISBLANK(Layout!F364), "", Layout!F364*$K$12/Stocks!$E$4)</f>
        <v/>
      </c>
      <c r="H382" s="83" t="str">
        <f>IF(ISBLANK(Layout!G364), "", Layout!G364*$K$12/Stocks!$E$5)</f>
        <v/>
      </c>
      <c r="I382" s="83" t="str">
        <f>IF(ISBLANK(Layout!H364), "", Layout!H364*$K$12/Stocks!$E$6)</f>
        <v/>
      </c>
      <c r="J382" s="83" t="str">
        <f>IF(ISBLANK(Layout!I364),"",Layout!I364*$K$12/Stocks!$E$7)</f>
        <v/>
      </c>
      <c r="K382" s="83" t="str">
        <f>IF(ISBLANK(Layout!J364), "", Layout!J364*$K$12/Stocks!$E$8)</f>
        <v/>
      </c>
      <c r="L382" s="83" t="str">
        <f>IF(ISBLANK(Layout!K364), "", Layout!K364*$K$12/Stocks!$E$9)</f>
        <v/>
      </c>
      <c r="M382" s="83" t="str">
        <f>IF(ISBLANK(Layout!L364), "", Layout!L364*$K$12/Stocks!$E$10)</f>
        <v/>
      </c>
      <c r="N382" s="83" t="str">
        <f>IF(ISBLANK(Layout!M364), "", Layout!M364*$K$12/Stocks!$E$11)</f>
        <v/>
      </c>
      <c r="O382" s="94" t="str">
        <f>IF(ISBLANK(Layout!N364), "", Layout!N364*$K$12/Stocks!$E$12)</f>
        <v/>
      </c>
      <c r="P382" s="62">
        <f t="shared" si="76"/>
        <v>0</v>
      </c>
    </row>
    <row r="383" spans="1:16" x14ac:dyDescent="0.2">
      <c r="A383" s="103">
        <f t="shared" ref="A383:A391" si="77">A382+1</f>
        <v>363</v>
      </c>
      <c r="B383" s="104" t="str">
        <f>IF(ISBLANK(Layout!B365), "", Layout!B365)</f>
        <v/>
      </c>
      <c r="C383" s="105" t="str">
        <f>IF(ISBLANK(Layout!C365), "", Layout!C365)</f>
        <v/>
      </c>
      <c r="D383" s="93" t="str">
        <f>IF(Layout!D365 &gt;0, $K$12 - E383 - P383, "")</f>
        <v/>
      </c>
      <c r="E383" s="59">
        <f>IFERROR(Layout!D365*SUM($D$12:$D$17), "")</f>
        <v>0</v>
      </c>
      <c r="F383" s="83" t="str">
        <f>IF(ISBLANK(Layout!E365), "", Layout!E365*$K$12/Stocks!$E$3)</f>
        <v/>
      </c>
      <c r="G383" s="83" t="str">
        <f>IF(ISBLANK(Layout!F365), "", Layout!F365*$K$12/Stocks!$E$4)</f>
        <v/>
      </c>
      <c r="H383" s="83" t="str">
        <f>IF(ISBLANK(Layout!G365), "", Layout!G365*$K$12/Stocks!$E$5)</f>
        <v/>
      </c>
      <c r="I383" s="83" t="str">
        <f>IF(ISBLANK(Layout!H365), "", Layout!H365*$K$12/Stocks!$E$6)</f>
        <v/>
      </c>
      <c r="J383" s="83" t="str">
        <f>IF(ISBLANK(Layout!I365),"",Layout!I365*$K$12/Stocks!$E$7)</f>
        <v/>
      </c>
      <c r="K383" s="83" t="str">
        <f>IF(ISBLANK(Layout!J365), "", Layout!J365*$K$12/Stocks!$E$8)</f>
        <v/>
      </c>
      <c r="L383" s="83" t="str">
        <f>IF(ISBLANK(Layout!K365), "", Layout!K365*$K$12/Stocks!$E$9)</f>
        <v/>
      </c>
      <c r="M383" s="83" t="str">
        <f>IF(ISBLANK(Layout!L365), "", Layout!L365*$K$12/Stocks!$E$10)</f>
        <v/>
      </c>
      <c r="N383" s="83" t="str">
        <f>IF(ISBLANK(Layout!M365), "", Layout!M365*$K$12/Stocks!$E$11)</f>
        <v/>
      </c>
      <c r="O383" s="94" t="str">
        <f>IF(ISBLANK(Layout!N365), "", Layout!N365*$K$12/Stocks!$E$12)</f>
        <v/>
      </c>
      <c r="P383" s="62">
        <f t="shared" si="76"/>
        <v>0</v>
      </c>
    </row>
    <row r="384" spans="1:16" x14ac:dyDescent="0.2">
      <c r="A384" s="103">
        <f t="shared" si="77"/>
        <v>364</v>
      </c>
      <c r="B384" s="104" t="str">
        <f>IF(ISBLANK(Layout!B366), "", Layout!B366)</f>
        <v/>
      </c>
      <c r="C384" s="105" t="str">
        <f>IF(ISBLANK(Layout!C366), "", Layout!C366)</f>
        <v/>
      </c>
      <c r="D384" s="93" t="str">
        <f>IF(Layout!D366 &gt;0, $K$12 - E384 - P384, "")</f>
        <v/>
      </c>
      <c r="E384" s="59">
        <f>IFERROR(Layout!D366*SUM($D$12:$D$17), "")</f>
        <v>0</v>
      </c>
      <c r="F384" s="83" t="str">
        <f>IF(ISBLANK(Layout!E366), "", Layout!E366*$K$12/Stocks!$E$3)</f>
        <v/>
      </c>
      <c r="G384" s="83" t="str">
        <f>IF(ISBLANK(Layout!F366), "", Layout!F366*$K$12/Stocks!$E$4)</f>
        <v/>
      </c>
      <c r="H384" s="83" t="str">
        <f>IF(ISBLANK(Layout!G366), "", Layout!G366*$K$12/Stocks!$E$5)</f>
        <v/>
      </c>
      <c r="I384" s="83" t="str">
        <f>IF(ISBLANK(Layout!H366), "", Layout!H366*$K$12/Stocks!$E$6)</f>
        <v/>
      </c>
      <c r="J384" s="83" t="str">
        <f>IF(ISBLANK(Layout!I366),"",Layout!I366*$K$12/Stocks!$E$7)</f>
        <v/>
      </c>
      <c r="K384" s="83" t="str">
        <f>IF(ISBLANK(Layout!J366), "", Layout!J366*$K$12/Stocks!$E$8)</f>
        <v/>
      </c>
      <c r="L384" s="83" t="str">
        <f>IF(ISBLANK(Layout!K366), "", Layout!K366*$K$12/Stocks!$E$9)</f>
        <v/>
      </c>
      <c r="M384" s="83" t="str">
        <f>IF(ISBLANK(Layout!L366), "", Layout!L366*$K$12/Stocks!$E$10)</f>
        <v/>
      </c>
      <c r="N384" s="83" t="str">
        <f>IF(ISBLANK(Layout!M366), "", Layout!M366*$K$12/Stocks!$E$11)</f>
        <v/>
      </c>
      <c r="O384" s="94" t="str">
        <f>IF(ISBLANK(Layout!N366), "", Layout!N366*$K$12/Stocks!$E$12)</f>
        <v/>
      </c>
      <c r="P384" s="62">
        <f t="shared" si="76"/>
        <v>0</v>
      </c>
    </row>
    <row r="385" spans="1:16" x14ac:dyDescent="0.2">
      <c r="A385" s="103">
        <f t="shared" si="77"/>
        <v>365</v>
      </c>
      <c r="B385" s="104" t="str">
        <f>IF(ISBLANK(Layout!B367), "", Layout!B367)</f>
        <v/>
      </c>
      <c r="C385" s="105" t="str">
        <f>IF(ISBLANK(Layout!C367), "", Layout!C367)</f>
        <v/>
      </c>
      <c r="D385" s="93" t="str">
        <f>IF(Layout!D367 &gt;0, $K$12 - E385 - P385, "")</f>
        <v/>
      </c>
      <c r="E385" s="59">
        <f>IFERROR(Layout!D367*SUM($D$12:$D$17), "")</f>
        <v>0</v>
      </c>
      <c r="F385" s="83" t="str">
        <f>IF(ISBLANK(Layout!E367), "", Layout!E367*$K$12/Stocks!$E$3)</f>
        <v/>
      </c>
      <c r="G385" s="83" t="str">
        <f>IF(ISBLANK(Layout!F367), "", Layout!F367*$K$12/Stocks!$E$4)</f>
        <v/>
      </c>
      <c r="H385" s="83" t="str">
        <f>IF(ISBLANK(Layout!G367), "", Layout!G367*$K$12/Stocks!$E$5)</f>
        <v/>
      </c>
      <c r="I385" s="83" t="str">
        <f>IF(ISBLANK(Layout!H367), "", Layout!H367*$K$12/Stocks!$E$6)</f>
        <v/>
      </c>
      <c r="J385" s="83" t="str">
        <f>IF(ISBLANK(Layout!I367),"",Layout!I367*$K$12/Stocks!$E$7)</f>
        <v/>
      </c>
      <c r="K385" s="83" t="str">
        <f>IF(ISBLANK(Layout!J367), "", Layout!J367*$K$12/Stocks!$E$8)</f>
        <v/>
      </c>
      <c r="L385" s="83" t="str">
        <f>IF(ISBLANK(Layout!K367), "", Layout!K367*$K$12/Stocks!$E$9)</f>
        <v/>
      </c>
      <c r="M385" s="83" t="str">
        <f>IF(ISBLANK(Layout!L367), "", Layout!L367*$K$12/Stocks!$E$10)</f>
        <v/>
      </c>
      <c r="N385" s="83" t="str">
        <f>IF(ISBLANK(Layout!M367), "", Layout!M367*$K$12/Stocks!$E$11)</f>
        <v/>
      </c>
      <c r="O385" s="94" t="str">
        <f>IF(ISBLANK(Layout!N367), "", Layout!N367*$K$12/Stocks!$E$12)</f>
        <v/>
      </c>
      <c r="P385" s="62">
        <f t="shared" si="76"/>
        <v>0</v>
      </c>
    </row>
    <row r="386" spans="1:16" x14ac:dyDescent="0.2">
      <c r="A386" s="103">
        <f t="shared" si="77"/>
        <v>366</v>
      </c>
      <c r="B386" s="104" t="str">
        <f>IF(ISBLANK(Layout!B368), "", Layout!B368)</f>
        <v/>
      </c>
      <c r="C386" s="105" t="str">
        <f>IF(ISBLANK(Layout!C368), "", Layout!C368)</f>
        <v/>
      </c>
      <c r="D386" s="93" t="str">
        <f>IF(Layout!D368 &gt;0, $K$12 - E386 - P386, "")</f>
        <v/>
      </c>
      <c r="E386" s="59">
        <f>IFERROR(Layout!D368*SUM($D$12:$D$17), "")</f>
        <v>0</v>
      </c>
      <c r="F386" s="83" t="str">
        <f>IF(ISBLANK(Layout!E368), "", Layout!E368*$K$12/Stocks!$E$3)</f>
        <v/>
      </c>
      <c r="G386" s="83" t="str">
        <f>IF(ISBLANK(Layout!F368), "", Layout!F368*$K$12/Stocks!$E$4)</f>
        <v/>
      </c>
      <c r="H386" s="83" t="str">
        <f>IF(ISBLANK(Layout!G368), "", Layout!G368*$K$12/Stocks!$E$5)</f>
        <v/>
      </c>
      <c r="I386" s="83" t="str">
        <f>IF(ISBLANK(Layout!H368), "", Layout!H368*$K$12/Stocks!$E$6)</f>
        <v/>
      </c>
      <c r="J386" s="83" t="str">
        <f>IF(ISBLANK(Layout!I368),"",Layout!I368*$K$12/Stocks!$E$7)</f>
        <v/>
      </c>
      <c r="K386" s="83" t="str">
        <f>IF(ISBLANK(Layout!J368), "", Layout!J368*$K$12/Stocks!$E$8)</f>
        <v/>
      </c>
      <c r="L386" s="83" t="str">
        <f>IF(ISBLANK(Layout!K368), "", Layout!K368*$K$12/Stocks!$E$9)</f>
        <v/>
      </c>
      <c r="M386" s="83" t="str">
        <f>IF(ISBLANK(Layout!L368), "", Layout!L368*$K$12/Stocks!$E$10)</f>
        <v/>
      </c>
      <c r="N386" s="83" t="str">
        <f>IF(ISBLANK(Layout!M368), "", Layout!M368*$K$12/Stocks!$E$11)</f>
        <v/>
      </c>
      <c r="O386" s="94" t="str">
        <f>IF(ISBLANK(Layout!N368), "", Layout!N368*$K$12/Stocks!$E$12)</f>
        <v/>
      </c>
      <c r="P386" s="62">
        <f>SUM(F386:O386)</f>
        <v>0</v>
      </c>
    </row>
    <row r="387" spans="1:16" x14ac:dyDescent="0.2">
      <c r="A387" s="103">
        <f t="shared" si="77"/>
        <v>367</v>
      </c>
      <c r="B387" s="104" t="str">
        <f>IF(ISBLANK(Layout!B369), "", Layout!B369)</f>
        <v/>
      </c>
      <c r="C387" s="105" t="str">
        <f>IF(ISBLANK(Layout!C369), "", Layout!C369)</f>
        <v/>
      </c>
      <c r="D387" s="93" t="str">
        <f>IF(Layout!D369 &gt;0, $K$12 - E387 - P387, "")</f>
        <v/>
      </c>
      <c r="E387" s="59">
        <f>IFERROR(Layout!D369*SUM($D$12:$D$17), "")</f>
        <v>0</v>
      </c>
      <c r="F387" s="83" t="str">
        <f>IF(ISBLANK(Layout!E369), "", Layout!E369*$K$12/Stocks!$E$3)</f>
        <v/>
      </c>
      <c r="G387" s="83" t="str">
        <f>IF(ISBLANK(Layout!F369), "", Layout!F369*$K$12/Stocks!$E$4)</f>
        <v/>
      </c>
      <c r="H387" s="83" t="str">
        <f>IF(ISBLANK(Layout!G369), "", Layout!G369*$K$12/Stocks!$E$5)</f>
        <v/>
      </c>
      <c r="I387" s="83" t="str">
        <f>IF(ISBLANK(Layout!H369), "", Layout!H369*$K$12/Stocks!$E$6)</f>
        <v/>
      </c>
      <c r="J387" s="83" t="str">
        <f>IF(ISBLANK(Layout!I369),"",Layout!I369*$K$12/Stocks!$E$7)</f>
        <v/>
      </c>
      <c r="K387" s="83" t="str">
        <f>IF(ISBLANK(Layout!J369), "", Layout!J369*$K$12/Stocks!$E$8)</f>
        <v/>
      </c>
      <c r="L387" s="83" t="str">
        <f>IF(ISBLANK(Layout!K369), "", Layout!K369*$K$12/Stocks!$E$9)</f>
        <v/>
      </c>
      <c r="M387" s="83" t="str">
        <f>IF(ISBLANK(Layout!L369), "", Layout!L369*$K$12/Stocks!$E$10)</f>
        <v/>
      </c>
      <c r="N387" s="83" t="str">
        <f>IF(ISBLANK(Layout!M369), "", Layout!M369*$K$12/Stocks!$E$11)</f>
        <v/>
      </c>
      <c r="O387" s="94" t="str">
        <f>IF(ISBLANK(Layout!N369), "", Layout!N369*$K$12/Stocks!$E$12)</f>
        <v/>
      </c>
      <c r="P387" s="62">
        <f t="shared" ref="P387:P389" si="78">SUM(F387:O387)</f>
        <v>0</v>
      </c>
    </row>
    <row r="388" spans="1:16" x14ac:dyDescent="0.2">
      <c r="A388" s="103">
        <f t="shared" si="77"/>
        <v>368</v>
      </c>
      <c r="B388" s="104" t="str">
        <f>IF(ISBLANK(Layout!B370), "", Layout!B370)</f>
        <v/>
      </c>
      <c r="C388" s="105" t="str">
        <f>IF(ISBLANK(Layout!C370), "", Layout!C370)</f>
        <v/>
      </c>
      <c r="D388" s="93" t="str">
        <f>IF(Layout!D370 &gt;0, $K$12 - E388 - P388, "")</f>
        <v/>
      </c>
      <c r="E388" s="59">
        <f>IFERROR(Layout!D370*SUM($D$12:$D$17), "")</f>
        <v>0</v>
      </c>
      <c r="F388" s="83" t="str">
        <f>IF(ISBLANK(Layout!E370), "", Layout!E370*$K$12/Stocks!$E$3)</f>
        <v/>
      </c>
      <c r="G388" s="83" t="str">
        <f>IF(ISBLANK(Layout!F370), "", Layout!F370*$K$12/Stocks!$E$4)</f>
        <v/>
      </c>
      <c r="H388" s="83" t="str">
        <f>IF(ISBLANK(Layout!G370), "", Layout!G370*$K$12/Stocks!$E$5)</f>
        <v/>
      </c>
      <c r="I388" s="83" t="str">
        <f>IF(ISBLANK(Layout!H370), "", Layout!H370*$K$12/Stocks!$E$6)</f>
        <v/>
      </c>
      <c r="J388" s="83" t="str">
        <f>IF(ISBLANK(Layout!I370),"",Layout!I370*$K$12/Stocks!$E$7)</f>
        <v/>
      </c>
      <c r="K388" s="83" t="str">
        <f>IF(ISBLANK(Layout!J370), "", Layout!J370*$K$12/Stocks!$E$8)</f>
        <v/>
      </c>
      <c r="L388" s="83" t="str">
        <f>IF(ISBLANK(Layout!K370), "", Layout!K370*$K$12/Stocks!$E$9)</f>
        <v/>
      </c>
      <c r="M388" s="83" t="str">
        <f>IF(ISBLANK(Layout!L370), "", Layout!L370*$K$12/Stocks!$E$10)</f>
        <v/>
      </c>
      <c r="N388" s="83" t="str">
        <f>IF(ISBLANK(Layout!M370), "", Layout!M370*$K$12/Stocks!$E$11)</f>
        <v/>
      </c>
      <c r="O388" s="94" t="str">
        <f>IF(ISBLANK(Layout!N370), "", Layout!N370*$K$12/Stocks!$E$12)</f>
        <v/>
      </c>
      <c r="P388" s="62">
        <f t="shared" si="78"/>
        <v>0</v>
      </c>
    </row>
    <row r="389" spans="1:16" x14ac:dyDescent="0.2">
      <c r="A389" s="103">
        <f t="shared" si="77"/>
        <v>369</v>
      </c>
      <c r="B389" s="104" t="str">
        <f>IF(ISBLANK(Layout!B371), "", Layout!B371)</f>
        <v/>
      </c>
      <c r="C389" s="105" t="str">
        <f>IF(ISBLANK(Layout!C371), "", Layout!C371)</f>
        <v/>
      </c>
      <c r="D389" s="93" t="str">
        <f>IF(Layout!D371 &gt;0, $K$12 - E389 - P389, "")</f>
        <v/>
      </c>
      <c r="E389" s="59">
        <f>IFERROR(Layout!D371*SUM($D$12:$D$17), "")</f>
        <v>0</v>
      </c>
      <c r="F389" s="83" t="str">
        <f>IF(ISBLANK(Layout!E371), "", Layout!E371*$K$12/Stocks!$E$3)</f>
        <v/>
      </c>
      <c r="G389" s="83" t="str">
        <f>IF(ISBLANK(Layout!F371), "", Layout!F371*$K$12/Stocks!$E$4)</f>
        <v/>
      </c>
      <c r="H389" s="83" t="str">
        <f>IF(ISBLANK(Layout!G371), "", Layout!G371*$K$12/Stocks!$E$5)</f>
        <v/>
      </c>
      <c r="I389" s="83" t="str">
        <f>IF(ISBLANK(Layout!H371), "", Layout!H371*$K$12/Stocks!$E$6)</f>
        <v/>
      </c>
      <c r="J389" s="83" t="str">
        <f>IF(ISBLANK(Layout!I371),"",Layout!I371*$K$12/Stocks!$E$7)</f>
        <v/>
      </c>
      <c r="K389" s="83" t="str">
        <f>IF(ISBLANK(Layout!J371), "", Layout!J371*$K$12/Stocks!$E$8)</f>
        <v/>
      </c>
      <c r="L389" s="83" t="str">
        <f>IF(ISBLANK(Layout!K371), "", Layout!K371*$K$12/Stocks!$E$9)</f>
        <v/>
      </c>
      <c r="M389" s="83" t="str">
        <f>IF(ISBLANK(Layout!L371), "", Layout!L371*$K$12/Stocks!$E$10)</f>
        <v/>
      </c>
      <c r="N389" s="83" t="str">
        <f>IF(ISBLANK(Layout!M371), "", Layout!M371*$K$12/Stocks!$E$11)</f>
        <v/>
      </c>
      <c r="O389" s="94" t="str">
        <f>IF(ISBLANK(Layout!N371), "", Layout!N371*$K$12/Stocks!$E$12)</f>
        <v/>
      </c>
      <c r="P389" s="62">
        <f t="shared" si="78"/>
        <v>0</v>
      </c>
    </row>
    <row r="390" spans="1:16" x14ac:dyDescent="0.2">
      <c r="A390" s="103">
        <f t="shared" si="77"/>
        <v>370</v>
      </c>
      <c r="B390" s="104" t="str">
        <f>IF(ISBLANK(Layout!B372), "", Layout!B372)</f>
        <v/>
      </c>
      <c r="C390" s="105" t="str">
        <f>IF(ISBLANK(Layout!C372), "", Layout!C372)</f>
        <v/>
      </c>
      <c r="D390" s="93" t="str">
        <f>IF(Layout!D372 &gt;0, $K$12 - E390 - P390, "")</f>
        <v/>
      </c>
      <c r="E390" s="59">
        <f>IFERROR(Layout!D372*SUM($D$12:$D$17), "")</f>
        <v>0</v>
      </c>
      <c r="F390" s="83" t="str">
        <f>IF(ISBLANK(Layout!E372), "", Layout!E372*$K$12/Stocks!$E$3)</f>
        <v/>
      </c>
      <c r="G390" s="83" t="str">
        <f>IF(ISBLANK(Layout!F372), "", Layout!F372*$K$12/Stocks!$E$4)</f>
        <v/>
      </c>
      <c r="H390" s="83" t="str">
        <f>IF(ISBLANK(Layout!G372), "", Layout!G372*$K$12/Stocks!$E$5)</f>
        <v/>
      </c>
      <c r="I390" s="83" t="str">
        <f>IF(ISBLANK(Layout!H372), "", Layout!H372*$K$12/Stocks!$E$6)</f>
        <v/>
      </c>
      <c r="J390" s="83" t="str">
        <f>IF(ISBLANK(Layout!I372),"",Layout!I372*$K$12/Stocks!$E$7)</f>
        <v/>
      </c>
      <c r="K390" s="83" t="str">
        <f>IF(ISBLANK(Layout!J372), "", Layout!J372*$K$12/Stocks!$E$8)</f>
        <v/>
      </c>
      <c r="L390" s="83" t="str">
        <f>IF(ISBLANK(Layout!K372), "", Layout!K372*$K$12/Stocks!$E$9)</f>
        <v/>
      </c>
      <c r="M390" s="83" t="str">
        <f>IF(ISBLANK(Layout!L372), "", Layout!L372*$K$12/Stocks!$E$10)</f>
        <v/>
      </c>
      <c r="N390" s="83" t="str">
        <f>IF(ISBLANK(Layout!M372), "", Layout!M372*$K$12/Stocks!$E$11)</f>
        <v/>
      </c>
      <c r="O390" s="94" t="str">
        <f>IF(ISBLANK(Layout!N372), "", Layout!N372*$K$12/Stocks!$E$12)</f>
        <v/>
      </c>
      <c r="P390" s="62">
        <f>SUM(F390:O390)</f>
        <v>0</v>
      </c>
    </row>
    <row r="391" spans="1:16" x14ac:dyDescent="0.2">
      <c r="A391" s="103">
        <f t="shared" si="77"/>
        <v>371</v>
      </c>
      <c r="B391" s="104" t="str">
        <f>IF(ISBLANK(Layout!B373), "", Layout!B373)</f>
        <v/>
      </c>
      <c r="C391" s="105" t="str">
        <f>IF(ISBLANK(Layout!C373), "", Layout!C373)</f>
        <v/>
      </c>
      <c r="D391" s="93" t="str">
        <f>IF(Layout!D373 &gt;0, $K$12 - E391 - P391, "")</f>
        <v/>
      </c>
      <c r="E391" s="59">
        <f>IFERROR(Layout!D373*SUM($D$12:$D$17), "")</f>
        <v>0</v>
      </c>
      <c r="F391" s="83" t="str">
        <f>IF(ISBLANK(Layout!E373), "", Layout!E373*$K$12/Stocks!$E$3)</f>
        <v/>
      </c>
      <c r="G391" s="83" t="str">
        <f>IF(ISBLANK(Layout!F373), "", Layout!F373*$K$12/Stocks!$E$4)</f>
        <v/>
      </c>
      <c r="H391" s="83" t="str">
        <f>IF(ISBLANK(Layout!G373), "", Layout!G373*$K$12/Stocks!$E$5)</f>
        <v/>
      </c>
      <c r="I391" s="83" t="str">
        <f>IF(ISBLANK(Layout!H373), "", Layout!H373*$K$12/Stocks!$E$6)</f>
        <v/>
      </c>
      <c r="J391" s="83" t="str">
        <f>IF(ISBLANK(Layout!I373),"",Layout!I373*$K$12/Stocks!$E$7)</f>
        <v/>
      </c>
      <c r="K391" s="83" t="str">
        <f>IF(ISBLANK(Layout!J373), "", Layout!J373*$K$12/Stocks!$E$8)</f>
        <v/>
      </c>
      <c r="L391" s="83" t="str">
        <f>IF(ISBLANK(Layout!K373), "", Layout!K373*$K$12/Stocks!$E$9)</f>
        <v/>
      </c>
      <c r="M391" s="83" t="str">
        <f>IF(ISBLANK(Layout!L373), "", Layout!L373*$K$12/Stocks!$E$10)</f>
        <v/>
      </c>
      <c r="N391" s="83" t="str">
        <f>IF(ISBLANK(Layout!M373), "", Layout!M373*$K$12/Stocks!$E$11)</f>
        <v/>
      </c>
      <c r="O391" s="94" t="str">
        <f>IF(ISBLANK(Layout!N373), "", Layout!N373*$K$12/Stocks!$E$12)</f>
        <v/>
      </c>
      <c r="P391" s="62">
        <f t="shared" ref="P391:P397" si="79">SUM(F391:O391)</f>
        <v>0</v>
      </c>
    </row>
    <row r="392" spans="1:16" x14ac:dyDescent="0.2">
      <c r="A392" s="106">
        <f>A391+1</f>
        <v>372</v>
      </c>
      <c r="B392" s="107" t="str">
        <f>IF(ISBLANK(Layout!B374), "", Layout!B374)</f>
        <v/>
      </c>
      <c r="C392" s="108" t="str">
        <f>IF(ISBLANK(Layout!C374), "", Layout!C374)</f>
        <v/>
      </c>
      <c r="D392" s="95" t="str">
        <f>IF(Layout!D374 &gt;0, $K$12 - E392 - P392, "")</f>
        <v/>
      </c>
      <c r="E392" s="60">
        <f>IFERROR(Layout!D374*SUM($D$12:$D$17), "")</f>
        <v>0</v>
      </c>
      <c r="F392" s="88" t="str">
        <f>IF(ISBLANK(Layout!E374), "", Layout!E374*$K$12/Stocks!$E$3)</f>
        <v/>
      </c>
      <c r="G392" s="88" t="str">
        <f>IF(ISBLANK(Layout!F374), "", Layout!F374*$K$12/Stocks!$E$4)</f>
        <v/>
      </c>
      <c r="H392" s="88" t="str">
        <f>IF(ISBLANK(Layout!G374), "", Layout!G374*$K$12/Stocks!$E$5)</f>
        <v/>
      </c>
      <c r="I392" s="88" t="str">
        <f>IF(ISBLANK(Layout!H374), "", Layout!H374*$K$12/Stocks!$E$6)</f>
        <v/>
      </c>
      <c r="J392" s="88" t="str">
        <f>IF(ISBLANK(Layout!I374),"",Layout!I374*$K$12/Stocks!$E$7)</f>
        <v/>
      </c>
      <c r="K392" s="88" t="str">
        <f>IF(ISBLANK(Layout!J374), "", Layout!J374*$K$12/Stocks!$E$8)</f>
        <v/>
      </c>
      <c r="L392" s="88" t="str">
        <f>IF(ISBLANK(Layout!K374), "", Layout!K374*$K$12/Stocks!$E$9)</f>
        <v/>
      </c>
      <c r="M392" s="88" t="str">
        <f>IF(ISBLANK(Layout!L374), "", Layout!L374*$K$12/Stocks!$E$10)</f>
        <v/>
      </c>
      <c r="N392" s="88" t="str">
        <f>IF(ISBLANK(Layout!M374), "", Layout!M374*$K$12/Stocks!$E$11)</f>
        <v/>
      </c>
      <c r="O392" s="96" t="str">
        <f>IF(ISBLANK(Layout!N374), "", Layout!N374*$K$12/Stocks!$E$12)</f>
        <v/>
      </c>
      <c r="P392" s="63">
        <f t="shared" si="79"/>
        <v>0</v>
      </c>
    </row>
    <row r="393" spans="1:16" x14ac:dyDescent="0.2">
      <c r="A393" s="100">
        <f>A392+1</f>
        <v>373</v>
      </c>
      <c r="B393" s="101" t="str">
        <f>IF(ISBLANK(Layout!B375), "", Layout!B375)</f>
        <v/>
      </c>
      <c r="C393" s="102" t="str">
        <f>IF(ISBLANK(Layout!C375), "", Layout!C375)</f>
        <v/>
      </c>
      <c r="D393" s="91" t="str">
        <f>IF(Layout!D375 &gt;0, $K$12 - E393 - P393, "")</f>
        <v/>
      </c>
      <c r="E393" s="58">
        <f>IFERROR(Layout!D375*SUM($D$12:$D$17), "")</f>
        <v>0</v>
      </c>
      <c r="F393" s="87" t="str">
        <f>IF(ISBLANK(Layout!E375), "", Layout!E375*$K$12/Stocks!$E$3)</f>
        <v/>
      </c>
      <c r="G393" s="87" t="str">
        <f>IF(ISBLANK(Layout!F375), "", Layout!F375*$K$12/Stocks!$E$4)</f>
        <v/>
      </c>
      <c r="H393" s="87" t="str">
        <f>IF(ISBLANK(Layout!G375), "", Layout!G375*$K$12/Stocks!$E$5)</f>
        <v/>
      </c>
      <c r="I393" s="87" t="str">
        <f>IF(ISBLANK(Layout!H375), "", Layout!H375*$K$12/Stocks!$E$6)</f>
        <v/>
      </c>
      <c r="J393" s="87" t="str">
        <f>IF(ISBLANK(Layout!I375),"",Layout!I375*$K$12/Stocks!$E$7)</f>
        <v/>
      </c>
      <c r="K393" s="87" t="str">
        <f>IF(ISBLANK(Layout!J375), "", Layout!J375*$K$12/Stocks!$E$8)</f>
        <v/>
      </c>
      <c r="L393" s="87" t="str">
        <f>IF(ISBLANK(Layout!K375), "", Layout!K375*$K$12/Stocks!$E$9)</f>
        <v/>
      </c>
      <c r="M393" s="87" t="str">
        <f>IF(ISBLANK(Layout!L375), "", Layout!L375*$K$12/Stocks!$E$10)</f>
        <v/>
      </c>
      <c r="N393" s="87" t="str">
        <f>IF(ISBLANK(Layout!M375), "", Layout!M375*$K$12/Stocks!$E$11)</f>
        <v/>
      </c>
      <c r="O393" s="92" t="str">
        <f>IF(ISBLANK(Layout!N375), "", Layout!N375*$K$12/Stocks!$E$12)</f>
        <v/>
      </c>
      <c r="P393" s="61">
        <f t="shared" si="79"/>
        <v>0</v>
      </c>
    </row>
    <row r="394" spans="1:16" x14ac:dyDescent="0.2">
      <c r="A394" s="103">
        <f>A393+1</f>
        <v>374</v>
      </c>
      <c r="B394" s="104" t="str">
        <f>IF(ISBLANK(Layout!B376), "", Layout!B376)</f>
        <v/>
      </c>
      <c r="C394" s="105" t="str">
        <f>IF(ISBLANK(Layout!C376), "", Layout!C376)</f>
        <v/>
      </c>
      <c r="D394" s="93" t="str">
        <f>IF(Layout!D376 &gt;0, $K$12 - E394 - P394, "")</f>
        <v/>
      </c>
      <c r="E394" s="59">
        <f>IFERROR(Layout!D376*SUM($D$12:$D$17), "")</f>
        <v>0</v>
      </c>
      <c r="F394" s="83" t="str">
        <f>IF(ISBLANK(Layout!E376), "", Layout!E376*$K$12/Stocks!$E$3)</f>
        <v/>
      </c>
      <c r="G394" s="83" t="str">
        <f>IF(ISBLANK(Layout!F376), "", Layout!F376*$K$12/Stocks!$E$4)</f>
        <v/>
      </c>
      <c r="H394" s="83" t="str">
        <f>IF(ISBLANK(Layout!G376), "", Layout!G376*$K$12/Stocks!$E$5)</f>
        <v/>
      </c>
      <c r="I394" s="83" t="str">
        <f>IF(ISBLANK(Layout!H376), "", Layout!H376*$K$12/Stocks!$E$6)</f>
        <v/>
      </c>
      <c r="J394" s="83" t="str">
        <f>IF(ISBLANK(Layout!I376),"",Layout!I376*$K$12/Stocks!$E$7)</f>
        <v/>
      </c>
      <c r="K394" s="83" t="str">
        <f>IF(ISBLANK(Layout!J376), "", Layout!J376*$K$12/Stocks!$E$8)</f>
        <v/>
      </c>
      <c r="L394" s="83" t="str">
        <f>IF(ISBLANK(Layout!K376), "", Layout!K376*$K$12/Stocks!$E$9)</f>
        <v/>
      </c>
      <c r="M394" s="83" t="str">
        <f>IF(ISBLANK(Layout!L376), "", Layout!L376*$K$12/Stocks!$E$10)</f>
        <v/>
      </c>
      <c r="N394" s="83" t="str">
        <f>IF(ISBLANK(Layout!M376), "", Layout!M376*$K$12/Stocks!$E$11)</f>
        <v/>
      </c>
      <c r="O394" s="94" t="str">
        <f>IF(ISBLANK(Layout!N376), "", Layout!N376*$K$12/Stocks!$E$12)</f>
        <v/>
      </c>
      <c r="P394" s="62">
        <f t="shared" si="79"/>
        <v>0</v>
      </c>
    </row>
    <row r="395" spans="1:16" x14ac:dyDescent="0.2">
      <c r="A395" s="103">
        <f t="shared" ref="A395:A403" si="80">A394+1</f>
        <v>375</v>
      </c>
      <c r="B395" s="104" t="str">
        <f>IF(ISBLANK(Layout!B377), "", Layout!B377)</f>
        <v/>
      </c>
      <c r="C395" s="105" t="str">
        <f>IF(ISBLANK(Layout!C377), "", Layout!C377)</f>
        <v/>
      </c>
      <c r="D395" s="93" t="str">
        <f>IF(Layout!D377 &gt;0, $K$12 - E395 - P395, "")</f>
        <v/>
      </c>
      <c r="E395" s="59">
        <f>IFERROR(Layout!D377*SUM($D$12:$D$17), "")</f>
        <v>0</v>
      </c>
      <c r="F395" s="83" t="str">
        <f>IF(ISBLANK(Layout!E377), "", Layout!E377*$K$12/Stocks!$E$3)</f>
        <v/>
      </c>
      <c r="G395" s="83" t="str">
        <f>IF(ISBLANK(Layout!F377), "", Layout!F377*$K$12/Stocks!$E$4)</f>
        <v/>
      </c>
      <c r="H395" s="83" t="str">
        <f>IF(ISBLANK(Layout!G377), "", Layout!G377*$K$12/Stocks!$E$5)</f>
        <v/>
      </c>
      <c r="I395" s="83" t="str">
        <f>IF(ISBLANK(Layout!H377), "", Layout!H377*$K$12/Stocks!$E$6)</f>
        <v/>
      </c>
      <c r="J395" s="83" t="str">
        <f>IF(ISBLANK(Layout!I377),"",Layout!I377*$K$12/Stocks!$E$7)</f>
        <v/>
      </c>
      <c r="K395" s="83" t="str">
        <f>IF(ISBLANK(Layout!J377), "", Layout!J377*$K$12/Stocks!$E$8)</f>
        <v/>
      </c>
      <c r="L395" s="83" t="str">
        <f>IF(ISBLANK(Layout!K377), "", Layout!K377*$K$12/Stocks!$E$9)</f>
        <v/>
      </c>
      <c r="M395" s="83" t="str">
        <f>IF(ISBLANK(Layout!L377), "", Layout!L377*$K$12/Stocks!$E$10)</f>
        <v/>
      </c>
      <c r="N395" s="83" t="str">
        <f>IF(ISBLANK(Layout!M377), "", Layout!M377*$K$12/Stocks!$E$11)</f>
        <v/>
      </c>
      <c r="O395" s="94" t="str">
        <f>IF(ISBLANK(Layout!N377), "", Layout!N377*$K$12/Stocks!$E$12)</f>
        <v/>
      </c>
      <c r="P395" s="62">
        <f t="shared" si="79"/>
        <v>0</v>
      </c>
    </row>
    <row r="396" spans="1:16" x14ac:dyDescent="0.2">
      <c r="A396" s="103">
        <f t="shared" si="80"/>
        <v>376</v>
      </c>
      <c r="B396" s="104" t="str">
        <f>IF(ISBLANK(Layout!B378), "", Layout!B378)</f>
        <v/>
      </c>
      <c r="C396" s="105" t="str">
        <f>IF(ISBLANK(Layout!C378), "", Layout!C378)</f>
        <v/>
      </c>
      <c r="D396" s="93" t="str">
        <f>IF(Layout!D378 &gt;0, $K$12 - E396 - P396, "")</f>
        <v/>
      </c>
      <c r="E396" s="59">
        <f>IFERROR(Layout!D378*SUM($D$12:$D$17), "")</f>
        <v>0</v>
      </c>
      <c r="F396" s="83" t="str">
        <f>IF(ISBLANK(Layout!E378), "", Layout!E378*$K$12/Stocks!$E$3)</f>
        <v/>
      </c>
      <c r="G396" s="83" t="str">
        <f>IF(ISBLANK(Layout!F378), "", Layout!F378*$K$12/Stocks!$E$4)</f>
        <v/>
      </c>
      <c r="H396" s="83" t="str">
        <f>IF(ISBLANK(Layout!G378), "", Layout!G378*$K$12/Stocks!$E$5)</f>
        <v/>
      </c>
      <c r="I396" s="83" t="str">
        <f>IF(ISBLANK(Layout!H378), "", Layout!H378*$K$12/Stocks!$E$6)</f>
        <v/>
      </c>
      <c r="J396" s="83" t="str">
        <f>IF(ISBLANK(Layout!I378),"",Layout!I378*$K$12/Stocks!$E$7)</f>
        <v/>
      </c>
      <c r="K396" s="83" t="str">
        <f>IF(ISBLANK(Layout!J378), "", Layout!J378*$K$12/Stocks!$E$8)</f>
        <v/>
      </c>
      <c r="L396" s="83" t="str">
        <f>IF(ISBLANK(Layout!K378), "", Layout!K378*$K$12/Stocks!$E$9)</f>
        <v/>
      </c>
      <c r="M396" s="83" t="str">
        <f>IF(ISBLANK(Layout!L378), "", Layout!L378*$K$12/Stocks!$E$10)</f>
        <v/>
      </c>
      <c r="N396" s="83" t="str">
        <f>IF(ISBLANK(Layout!M378), "", Layout!M378*$K$12/Stocks!$E$11)</f>
        <v/>
      </c>
      <c r="O396" s="94" t="str">
        <f>IF(ISBLANK(Layout!N378), "", Layout!N378*$K$12/Stocks!$E$12)</f>
        <v/>
      </c>
      <c r="P396" s="62">
        <f t="shared" si="79"/>
        <v>0</v>
      </c>
    </row>
    <row r="397" spans="1:16" x14ac:dyDescent="0.2">
      <c r="A397" s="103">
        <f t="shared" si="80"/>
        <v>377</v>
      </c>
      <c r="B397" s="104" t="str">
        <f>IF(ISBLANK(Layout!B379), "", Layout!B379)</f>
        <v/>
      </c>
      <c r="C397" s="105" t="str">
        <f>IF(ISBLANK(Layout!C379), "", Layout!C379)</f>
        <v/>
      </c>
      <c r="D397" s="93" t="str">
        <f>IF(Layout!D379 &gt;0, $K$12 - E397 - P397, "")</f>
        <v/>
      </c>
      <c r="E397" s="59">
        <f>IFERROR(Layout!D379*SUM($D$12:$D$17), "")</f>
        <v>0</v>
      </c>
      <c r="F397" s="83" t="str">
        <f>IF(ISBLANK(Layout!E379), "", Layout!E379*$K$12/Stocks!$E$3)</f>
        <v/>
      </c>
      <c r="G397" s="83" t="str">
        <f>IF(ISBLANK(Layout!F379), "", Layout!F379*$K$12/Stocks!$E$4)</f>
        <v/>
      </c>
      <c r="H397" s="83" t="str">
        <f>IF(ISBLANK(Layout!G379), "", Layout!G379*$K$12/Stocks!$E$5)</f>
        <v/>
      </c>
      <c r="I397" s="83" t="str">
        <f>IF(ISBLANK(Layout!H379), "", Layout!H379*$K$12/Stocks!$E$6)</f>
        <v/>
      </c>
      <c r="J397" s="83" t="str">
        <f>IF(ISBLANK(Layout!I379),"",Layout!I379*$K$12/Stocks!$E$7)</f>
        <v/>
      </c>
      <c r="K397" s="83" t="str">
        <f>IF(ISBLANK(Layout!J379), "", Layout!J379*$K$12/Stocks!$E$8)</f>
        <v/>
      </c>
      <c r="L397" s="83" t="str">
        <f>IF(ISBLANK(Layout!K379), "", Layout!K379*$K$12/Stocks!$E$9)</f>
        <v/>
      </c>
      <c r="M397" s="83" t="str">
        <f>IF(ISBLANK(Layout!L379), "", Layout!L379*$K$12/Stocks!$E$10)</f>
        <v/>
      </c>
      <c r="N397" s="83" t="str">
        <f>IF(ISBLANK(Layout!M379), "", Layout!M379*$K$12/Stocks!$E$11)</f>
        <v/>
      </c>
      <c r="O397" s="94" t="str">
        <f>IF(ISBLANK(Layout!N379), "", Layout!N379*$K$12/Stocks!$E$12)</f>
        <v/>
      </c>
      <c r="P397" s="62">
        <f t="shared" si="79"/>
        <v>0</v>
      </c>
    </row>
    <row r="398" spans="1:16" x14ac:dyDescent="0.2">
      <c r="A398" s="103">
        <f t="shared" si="80"/>
        <v>378</v>
      </c>
      <c r="B398" s="104" t="str">
        <f>IF(ISBLANK(Layout!B380), "", Layout!B380)</f>
        <v/>
      </c>
      <c r="C398" s="105" t="str">
        <f>IF(ISBLANK(Layout!C380), "", Layout!C380)</f>
        <v/>
      </c>
      <c r="D398" s="93" t="str">
        <f>IF(Layout!D380 &gt;0, $K$12 - E398 - P398, "")</f>
        <v/>
      </c>
      <c r="E398" s="59">
        <f>IFERROR(Layout!D380*SUM($D$12:$D$17), "")</f>
        <v>0</v>
      </c>
      <c r="F398" s="83" t="str">
        <f>IF(ISBLANK(Layout!E380), "", Layout!E380*$K$12/Stocks!$E$3)</f>
        <v/>
      </c>
      <c r="G398" s="83" t="str">
        <f>IF(ISBLANK(Layout!F380), "", Layout!F380*$K$12/Stocks!$E$4)</f>
        <v/>
      </c>
      <c r="H398" s="83" t="str">
        <f>IF(ISBLANK(Layout!G380), "", Layout!G380*$K$12/Stocks!$E$5)</f>
        <v/>
      </c>
      <c r="I398" s="83" t="str">
        <f>IF(ISBLANK(Layout!H380), "", Layout!H380*$K$12/Stocks!$E$6)</f>
        <v/>
      </c>
      <c r="J398" s="83" t="str">
        <f>IF(ISBLANK(Layout!I380),"",Layout!I380*$K$12/Stocks!$E$7)</f>
        <v/>
      </c>
      <c r="K398" s="83" t="str">
        <f>IF(ISBLANK(Layout!J380), "", Layout!J380*$K$12/Stocks!$E$8)</f>
        <v/>
      </c>
      <c r="L398" s="83" t="str">
        <f>IF(ISBLANK(Layout!K380), "", Layout!K380*$K$12/Stocks!$E$9)</f>
        <v/>
      </c>
      <c r="M398" s="83" t="str">
        <f>IF(ISBLANK(Layout!L380), "", Layout!L380*$K$12/Stocks!$E$10)</f>
        <v/>
      </c>
      <c r="N398" s="83" t="str">
        <f>IF(ISBLANK(Layout!M380), "", Layout!M380*$K$12/Stocks!$E$11)</f>
        <v/>
      </c>
      <c r="O398" s="94" t="str">
        <f>IF(ISBLANK(Layout!N380), "", Layout!N380*$K$12/Stocks!$E$12)</f>
        <v/>
      </c>
      <c r="P398" s="62">
        <f>SUM(F398:O398)</f>
        <v>0</v>
      </c>
    </row>
    <row r="399" spans="1:16" x14ac:dyDescent="0.2">
      <c r="A399" s="103">
        <f t="shared" si="80"/>
        <v>379</v>
      </c>
      <c r="B399" s="104" t="str">
        <f>IF(ISBLANK(Layout!B381), "", Layout!B381)</f>
        <v/>
      </c>
      <c r="C399" s="105" t="str">
        <f>IF(ISBLANK(Layout!C381), "", Layout!C381)</f>
        <v/>
      </c>
      <c r="D399" s="93" t="str">
        <f>IF(Layout!D381 &gt;0, $K$12 - E399 - P399, "")</f>
        <v/>
      </c>
      <c r="E399" s="59">
        <f>IFERROR(Layout!D381*SUM($D$12:$D$17), "")</f>
        <v>0</v>
      </c>
      <c r="F399" s="83" t="str">
        <f>IF(ISBLANK(Layout!E381), "", Layout!E381*$K$12/Stocks!$E$3)</f>
        <v/>
      </c>
      <c r="G399" s="83" t="str">
        <f>IF(ISBLANK(Layout!F381), "", Layout!F381*$K$12/Stocks!$E$4)</f>
        <v/>
      </c>
      <c r="H399" s="83" t="str">
        <f>IF(ISBLANK(Layout!G381), "", Layout!G381*$K$12/Stocks!$E$5)</f>
        <v/>
      </c>
      <c r="I399" s="83" t="str">
        <f>IF(ISBLANK(Layout!H381), "", Layout!H381*$K$12/Stocks!$E$6)</f>
        <v/>
      </c>
      <c r="J399" s="83" t="str">
        <f>IF(ISBLANK(Layout!I381),"",Layout!I381*$K$12/Stocks!$E$7)</f>
        <v/>
      </c>
      <c r="K399" s="83" t="str">
        <f>IF(ISBLANK(Layout!J381), "", Layout!J381*$K$12/Stocks!$E$8)</f>
        <v/>
      </c>
      <c r="L399" s="83" t="str">
        <f>IF(ISBLANK(Layout!K381), "", Layout!K381*$K$12/Stocks!$E$9)</f>
        <v/>
      </c>
      <c r="M399" s="83" t="str">
        <f>IF(ISBLANK(Layout!L381), "", Layout!L381*$K$12/Stocks!$E$10)</f>
        <v/>
      </c>
      <c r="N399" s="83" t="str">
        <f>IF(ISBLANK(Layout!M381), "", Layout!M381*$K$12/Stocks!$E$11)</f>
        <v/>
      </c>
      <c r="O399" s="94" t="str">
        <f>IF(ISBLANK(Layout!N381), "", Layout!N381*$K$12/Stocks!$E$12)</f>
        <v/>
      </c>
      <c r="P399" s="62">
        <f t="shared" ref="P399:P401" si="81">SUM(F399:O399)</f>
        <v>0</v>
      </c>
    </row>
    <row r="400" spans="1:16" x14ac:dyDescent="0.2">
      <c r="A400" s="103">
        <f t="shared" si="80"/>
        <v>380</v>
      </c>
      <c r="B400" s="104" t="str">
        <f>IF(ISBLANK(Layout!B382), "", Layout!B382)</f>
        <v/>
      </c>
      <c r="C400" s="105" t="str">
        <f>IF(ISBLANK(Layout!C382), "", Layout!C382)</f>
        <v/>
      </c>
      <c r="D400" s="93" t="str">
        <f>IF(Layout!D382 &gt;0, $K$12 - E400 - P400, "")</f>
        <v/>
      </c>
      <c r="E400" s="59">
        <f>IFERROR(Layout!D382*SUM($D$12:$D$17), "")</f>
        <v>0</v>
      </c>
      <c r="F400" s="83" t="str">
        <f>IF(ISBLANK(Layout!E382), "", Layout!E382*$K$12/Stocks!$E$3)</f>
        <v/>
      </c>
      <c r="G400" s="83" t="str">
        <f>IF(ISBLANK(Layout!F382), "", Layout!F382*$K$12/Stocks!$E$4)</f>
        <v/>
      </c>
      <c r="H400" s="83" t="str">
        <f>IF(ISBLANK(Layout!G382), "", Layout!G382*$K$12/Stocks!$E$5)</f>
        <v/>
      </c>
      <c r="I400" s="83" t="str">
        <f>IF(ISBLANK(Layout!H382), "", Layout!H382*$K$12/Stocks!$E$6)</f>
        <v/>
      </c>
      <c r="J400" s="83" t="str">
        <f>IF(ISBLANK(Layout!I382),"",Layout!I382*$K$12/Stocks!$E$7)</f>
        <v/>
      </c>
      <c r="K400" s="83" t="str">
        <f>IF(ISBLANK(Layout!J382), "", Layout!J382*$K$12/Stocks!$E$8)</f>
        <v/>
      </c>
      <c r="L400" s="83" t="str">
        <f>IF(ISBLANK(Layout!K382), "", Layout!K382*$K$12/Stocks!$E$9)</f>
        <v/>
      </c>
      <c r="M400" s="83" t="str">
        <f>IF(ISBLANK(Layout!L382), "", Layout!L382*$K$12/Stocks!$E$10)</f>
        <v/>
      </c>
      <c r="N400" s="83" t="str">
        <f>IF(ISBLANK(Layout!M382), "", Layout!M382*$K$12/Stocks!$E$11)</f>
        <v/>
      </c>
      <c r="O400" s="94" t="str">
        <f>IF(ISBLANK(Layout!N382), "", Layout!N382*$K$12/Stocks!$E$12)</f>
        <v/>
      </c>
      <c r="P400" s="62">
        <f t="shared" si="81"/>
        <v>0</v>
      </c>
    </row>
    <row r="401" spans="1:16" x14ac:dyDescent="0.2">
      <c r="A401" s="103">
        <f t="shared" si="80"/>
        <v>381</v>
      </c>
      <c r="B401" s="104" t="str">
        <f>IF(ISBLANK(Layout!B383), "", Layout!B383)</f>
        <v/>
      </c>
      <c r="C401" s="105" t="str">
        <f>IF(ISBLANK(Layout!C383), "", Layout!C383)</f>
        <v/>
      </c>
      <c r="D401" s="93" t="str">
        <f>IF(Layout!D383 &gt;0, $K$12 - E401 - P401, "")</f>
        <v/>
      </c>
      <c r="E401" s="59">
        <f>IFERROR(Layout!D383*SUM($D$12:$D$17), "")</f>
        <v>0</v>
      </c>
      <c r="F401" s="83" t="str">
        <f>IF(ISBLANK(Layout!E383), "", Layout!E383*$K$12/Stocks!$E$3)</f>
        <v/>
      </c>
      <c r="G401" s="83" t="str">
        <f>IF(ISBLANK(Layout!F383), "", Layout!F383*$K$12/Stocks!$E$4)</f>
        <v/>
      </c>
      <c r="H401" s="83" t="str">
        <f>IF(ISBLANK(Layout!G383), "", Layout!G383*$K$12/Stocks!$E$5)</f>
        <v/>
      </c>
      <c r="I401" s="83" t="str">
        <f>IF(ISBLANK(Layout!H383), "", Layout!H383*$K$12/Stocks!$E$6)</f>
        <v/>
      </c>
      <c r="J401" s="83" t="str">
        <f>IF(ISBLANK(Layout!I383),"",Layout!I383*$K$12/Stocks!$E$7)</f>
        <v/>
      </c>
      <c r="K401" s="83" t="str">
        <f>IF(ISBLANK(Layout!J383), "", Layout!J383*$K$12/Stocks!$E$8)</f>
        <v/>
      </c>
      <c r="L401" s="83" t="str">
        <f>IF(ISBLANK(Layout!K383), "", Layout!K383*$K$12/Stocks!$E$9)</f>
        <v/>
      </c>
      <c r="M401" s="83" t="str">
        <f>IF(ISBLANK(Layout!L383), "", Layout!L383*$K$12/Stocks!$E$10)</f>
        <v/>
      </c>
      <c r="N401" s="83" t="str">
        <f>IF(ISBLANK(Layout!M383), "", Layout!M383*$K$12/Stocks!$E$11)</f>
        <v/>
      </c>
      <c r="O401" s="94" t="str">
        <f>IF(ISBLANK(Layout!N383), "", Layout!N383*$K$12/Stocks!$E$12)</f>
        <v/>
      </c>
      <c r="P401" s="62">
        <f t="shared" si="81"/>
        <v>0</v>
      </c>
    </row>
    <row r="402" spans="1:16" x14ac:dyDescent="0.2">
      <c r="A402" s="103">
        <f t="shared" si="80"/>
        <v>382</v>
      </c>
      <c r="B402" s="104" t="str">
        <f>IF(ISBLANK(Layout!B384), "", Layout!B384)</f>
        <v/>
      </c>
      <c r="C402" s="105" t="str">
        <f>IF(ISBLANK(Layout!C384), "", Layout!C384)</f>
        <v/>
      </c>
      <c r="D402" s="93" t="str">
        <f>IF(Layout!D384 &gt;0, $K$12 - E402 - P402, "")</f>
        <v/>
      </c>
      <c r="E402" s="59">
        <f>IFERROR(Layout!D384*SUM($D$12:$D$17), "")</f>
        <v>0</v>
      </c>
      <c r="F402" s="83" t="str">
        <f>IF(ISBLANK(Layout!E384), "", Layout!E384*$K$12/Stocks!$E$3)</f>
        <v/>
      </c>
      <c r="G402" s="83" t="str">
        <f>IF(ISBLANK(Layout!F384), "", Layout!F384*$K$12/Stocks!$E$4)</f>
        <v/>
      </c>
      <c r="H402" s="83" t="str">
        <f>IF(ISBLANK(Layout!G384), "", Layout!G384*$K$12/Stocks!$E$5)</f>
        <v/>
      </c>
      <c r="I402" s="83" t="str">
        <f>IF(ISBLANK(Layout!H384), "", Layout!H384*$K$12/Stocks!$E$6)</f>
        <v/>
      </c>
      <c r="J402" s="83" t="str">
        <f>IF(ISBLANK(Layout!I384),"",Layout!I384*$K$12/Stocks!$E$7)</f>
        <v/>
      </c>
      <c r="K402" s="83" t="str">
        <f>IF(ISBLANK(Layout!J384), "", Layout!J384*$K$12/Stocks!$E$8)</f>
        <v/>
      </c>
      <c r="L402" s="83" t="str">
        <f>IF(ISBLANK(Layout!K384), "", Layout!K384*$K$12/Stocks!$E$9)</f>
        <v/>
      </c>
      <c r="M402" s="83" t="str">
        <f>IF(ISBLANK(Layout!L384), "", Layout!L384*$K$12/Stocks!$E$10)</f>
        <v/>
      </c>
      <c r="N402" s="83" t="str">
        <f>IF(ISBLANK(Layout!M384), "", Layout!M384*$K$12/Stocks!$E$11)</f>
        <v/>
      </c>
      <c r="O402" s="94" t="str">
        <f>IF(ISBLANK(Layout!N384), "", Layout!N384*$K$12/Stocks!$E$12)</f>
        <v/>
      </c>
      <c r="P402" s="62">
        <f>SUM(F402:O402)</f>
        <v>0</v>
      </c>
    </row>
    <row r="403" spans="1:16" x14ac:dyDescent="0.2">
      <c r="A403" s="103">
        <f t="shared" si="80"/>
        <v>383</v>
      </c>
      <c r="B403" s="104" t="str">
        <f>IF(ISBLANK(Layout!B385), "", Layout!B385)</f>
        <v/>
      </c>
      <c r="C403" s="105" t="str">
        <f>IF(ISBLANK(Layout!C385), "", Layout!C385)</f>
        <v/>
      </c>
      <c r="D403" s="93" t="str">
        <f>IF(Layout!D385 &gt;0, $K$12 - E403 - P403, "")</f>
        <v/>
      </c>
      <c r="E403" s="59">
        <f>IFERROR(Layout!D385*SUM($D$12:$D$17), "")</f>
        <v>0</v>
      </c>
      <c r="F403" s="83" t="str">
        <f>IF(ISBLANK(Layout!E385), "", Layout!E385*$K$12/Stocks!$E$3)</f>
        <v/>
      </c>
      <c r="G403" s="83" t="str">
        <f>IF(ISBLANK(Layout!F385), "", Layout!F385*$K$12/Stocks!$E$4)</f>
        <v/>
      </c>
      <c r="H403" s="83" t="str">
        <f>IF(ISBLANK(Layout!G385), "", Layout!G385*$K$12/Stocks!$E$5)</f>
        <v/>
      </c>
      <c r="I403" s="83" t="str">
        <f>IF(ISBLANK(Layout!H385), "", Layout!H385*$K$12/Stocks!$E$6)</f>
        <v/>
      </c>
      <c r="J403" s="83" t="str">
        <f>IF(ISBLANK(Layout!I385),"",Layout!I385*$K$12/Stocks!$E$7)</f>
        <v/>
      </c>
      <c r="K403" s="83" t="str">
        <f>IF(ISBLANK(Layout!J385), "", Layout!J385*$K$12/Stocks!$E$8)</f>
        <v/>
      </c>
      <c r="L403" s="83" t="str">
        <f>IF(ISBLANK(Layout!K385), "", Layout!K385*$K$12/Stocks!$E$9)</f>
        <v/>
      </c>
      <c r="M403" s="83" t="str">
        <f>IF(ISBLANK(Layout!L385), "", Layout!L385*$K$12/Stocks!$E$10)</f>
        <v/>
      </c>
      <c r="N403" s="83" t="str">
        <f>IF(ISBLANK(Layout!M385), "", Layout!M385*$K$12/Stocks!$E$11)</f>
        <v/>
      </c>
      <c r="O403" s="94" t="str">
        <f>IF(ISBLANK(Layout!N385), "", Layout!N385*$K$12/Stocks!$E$12)</f>
        <v/>
      </c>
      <c r="P403" s="62">
        <f t="shared" ref="P403:P404" si="82">SUM(F403:O403)</f>
        <v>0</v>
      </c>
    </row>
    <row r="404" spans="1:16" x14ac:dyDescent="0.2">
      <c r="A404" s="106">
        <f>A403+1</f>
        <v>384</v>
      </c>
      <c r="B404" s="107" t="str">
        <f>IF(ISBLANK(Layout!B386), "", Layout!B386)</f>
        <v/>
      </c>
      <c r="C404" s="108" t="str">
        <f>IF(ISBLANK(Layout!C386), "", Layout!C386)</f>
        <v/>
      </c>
      <c r="D404" s="95" t="str">
        <f>IF(Layout!D386 &gt;0, $K$12 - E404 - P404, "")</f>
        <v/>
      </c>
      <c r="E404" s="60">
        <f>IFERROR(Layout!D386*SUM($D$12:$D$17), "")</f>
        <v>0</v>
      </c>
      <c r="F404" s="88" t="str">
        <f>IF(ISBLANK(Layout!E386), "", Layout!E386*$K$12/Stocks!$E$3)</f>
        <v/>
      </c>
      <c r="G404" s="88" t="str">
        <f>IF(ISBLANK(Layout!F386), "", Layout!F386*$K$12/Stocks!$E$4)</f>
        <v/>
      </c>
      <c r="H404" s="88" t="str">
        <f>IF(ISBLANK(Layout!G386), "", Layout!G386*$K$12/Stocks!$E$5)</f>
        <v/>
      </c>
      <c r="I404" s="88" t="str">
        <f>IF(ISBLANK(Layout!H386), "", Layout!H386*$K$12/Stocks!$E$6)</f>
        <v/>
      </c>
      <c r="J404" s="88" t="str">
        <f>IF(ISBLANK(Layout!I386),"",Layout!I386*$K$12/Stocks!$E$7)</f>
        <v/>
      </c>
      <c r="K404" s="88" t="str">
        <f>IF(ISBLANK(Layout!J386), "", Layout!J386*$K$12/Stocks!$E$8)</f>
        <v/>
      </c>
      <c r="L404" s="88" t="str">
        <f>IF(ISBLANK(Layout!K386), "", Layout!K386*$K$12/Stocks!$E$9)</f>
        <v/>
      </c>
      <c r="M404" s="88" t="str">
        <f>IF(ISBLANK(Layout!L386), "", Layout!L386*$K$12/Stocks!$E$10)</f>
        <v/>
      </c>
      <c r="N404" s="88" t="str">
        <f>IF(ISBLANK(Layout!M386), "", Layout!M386*$K$12/Stocks!$E$11)</f>
        <v/>
      </c>
      <c r="O404" s="96" t="str">
        <f>IF(ISBLANK(Layout!N386), "", Layout!N386*$K$12/Stocks!$E$12)</f>
        <v/>
      </c>
      <c r="P404" s="63">
        <f t="shared" si="82"/>
        <v>0</v>
      </c>
    </row>
  </sheetData>
  <sheetProtection selectLockedCells="1"/>
  <dataConsolidate/>
  <conditionalFormatting sqref="P21:P116 D21:E116">
    <cfRule type="cellIs" dxfId="108" priority="121" operator="equal">
      <formula>0</formula>
    </cfRule>
    <cfRule type="cellIs" dxfId="107" priority="122" operator="lessThan">
      <formula>0.5</formula>
    </cfRule>
  </conditionalFormatting>
  <conditionalFormatting sqref="E12:E13">
    <cfRule type="cellIs" dxfId="106" priority="116" operator="equal">
      <formula>0</formula>
    </cfRule>
    <cfRule type="cellIs" dxfId="105" priority="117" operator="lessThan">
      <formula>0.5</formula>
    </cfRule>
  </conditionalFormatting>
  <conditionalFormatting sqref="E12:E13">
    <cfRule type="expression" dxfId="104" priority="115">
      <formula>(MM_sum/_xlnm.extract &gt; 85.5)</formula>
    </cfRule>
  </conditionalFormatting>
  <conditionalFormatting sqref="E14">
    <cfRule type="cellIs" dxfId="103" priority="113" operator="equal">
      <formula>0</formula>
    </cfRule>
    <cfRule type="cellIs" dxfId="102" priority="114" operator="lessThan">
      <formula>0.5</formula>
    </cfRule>
  </conditionalFormatting>
  <conditionalFormatting sqref="E14">
    <cfRule type="expression" dxfId="101" priority="112">
      <formula>(MM_sum/_xlnm.extract &gt; 85.5)</formula>
    </cfRule>
  </conditionalFormatting>
  <conditionalFormatting sqref="E15:E17">
    <cfRule type="cellIs" dxfId="100" priority="104" operator="equal">
      <formula>0</formula>
    </cfRule>
    <cfRule type="cellIs" dxfId="99" priority="105" operator="lessThan">
      <formula>0.5</formula>
    </cfRule>
  </conditionalFormatting>
  <conditionalFormatting sqref="E15:E17">
    <cfRule type="expression" dxfId="98" priority="103">
      <formula>(MM_sum/_xlnm.extract &gt; 85.5)</formula>
    </cfRule>
  </conditionalFormatting>
  <conditionalFormatting sqref="F21:O116">
    <cfRule type="cellIs" dxfId="97" priority="97" operator="lessThan">
      <formula>0.5</formula>
    </cfRule>
    <cfRule type="cellIs" dxfId="96" priority="98" operator="equal">
      <formula>0</formula>
    </cfRule>
  </conditionalFormatting>
  <conditionalFormatting sqref="P117:P128 D117:E128">
    <cfRule type="cellIs" dxfId="95" priority="95" operator="equal">
      <formula>0</formula>
    </cfRule>
    <cfRule type="cellIs" dxfId="94" priority="96" operator="lessThan">
      <formula>0.5</formula>
    </cfRule>
  </conditionalFormatting>
  <conditionalFormatting sqref="F117:O128">
    <cfRule type="cellIs" dxfId="93" priority="93" operator="lessThan">
      <formula>0.5</formula>
    </cfRule>
    <cfRule type="cellIs" dxfId="92" priority="94" operator="equal">
      <formula>0</formula>
    </cfRule>
  </conditionalFormatting>
  <conditionalFormatting sqref="P129:P140 D129:E140">
    <cfRule type="cellIs" dxfId="91" priority="91" operator="equal">
      <formula>0</formula>
    </cfRule>
    <cfRule type="cellIs" dxfId="90" priority="92" operator="lessThan">
      <formula>0.5</formula>
    </cfRule>
  </conditionalFormatting>
  <conditionalFormatting sqref="F129:O140">
    <cfRule type="cellIs" dxfId="89" priority="89" operator="lessThan">
      <formula>0.5</formula>
    </cfRule>
    <cfRule type="cellIs" dxfId="88" priority="90" operator="equal">
      <formula>0</formula>
    </cfRule>
  </conditionalFormatting>
  <conditionalFormatting sqref="P141:P152 D141:E152">
    <cfRule type="cellIs" dxfId="87" priority="87" operator="equal">
      <formula>0</formula>
    </cfRule>
    <cfRule type="cellIs" dxfId="86" priority="88" operator="lessThan">
      <formula>0.5</formula>
    </cfRule>
  </conditionalFormatting>
  <conditionalFormatting sqref="F141:O152">
    <cfRule type="cellIs" dxfId="85" priority="85" operator="lessThan">
      <formula>0.5</formula>
    </cfRule>
    <cfRule type="cellIs" dxfId="84" priority="86" operator="equal">
      <formula>0</formula>
    </cfRule>
  </conditionalFormatting>
  <conditionalFormatting sqref="P153:P164 D153:E164">
    <cfRule type="cellIs" dxfId="83" priority="83" operator="equal">
      <formula>0</formula>
    </cfRule>
    <cfRule type="cellIs" dxfId="82" priority="84" operator="lessThan">
      <formula>0.5</formula>
    </cfRule>
  </conditionalFormatting>
  <conditionalFormatting sqref="F153:O164">
    <cfRule type="cellIs" dxfId="81" priority="81" operator="lessThan">
      <formula>0.5</formula>
    </cfRule>
    <cfRule type="cellIs" dxfId="80" priority="82" operator="equal">
      <formula>0</formula>
    </cfRule>
  </conditionalFormatting>
  <conditionalFormatting sqref="P165:P176 D165:E176">
    <cfRule type="cellIs" dxfId="79" priority="79" operator="equal">
      <formula>0</formula>
    </cfRule>
    <cfRule type="cellIs" dxfId="78" priority="80" operator="lessThan">
      <formula>0.5</formula>
    </cfRule>
  </conditionalFormatting>
  <conditionalFormatting sqref="F165:O176">
    <cfRule type="cellIs" dxfId="77" priority="77" operator="lessThan">
      <formula>0.5</formula>
    </cfRule>
    <cfRule type="cellIs" dxfId="76" priority="78" operator="equal">
      <formula>0</formula>
    </cfRule>
  </conditionalFormatting>
  <conditionalFormatting sqref="P177:P188 D177:E188">
    <cfRule type="cellIs" dxfId="75" priority="75" operator="equal">
      <formula>0</formula>
    </cfRule>
    <cfRule type="cellIs" dxfId="74" priority="76" operator="lessThan">
      <formula>0.5</formula>
    </cfRule>
  </conditionalFormatting>
  <conditionalFormatting sqref="F177:O188">
    <cfRule type="cellIs" dxfId="73" priority="73" operator="lessThan">
      <formula>0.5</formula>
    </cfRule>
    <cfRule type="cellIs" dxfId="72" priority="74" operator="equal">
      <formula>0</formula>
    </cfRule>
  </conditionalFormatting>
  <conditionalFormatting sqref="P189:P200 D189:E200">
    <cfRule type="cellIs" dxfId="71" priority="71" operator="equal">
      <formula>0</formula>
    </cfRule>
    <cfRule type="cellIs" dxfId="70" priority="72" operator="lessThan">
      <formula>0.5</formula>
    </cfRule>
  </conditionalFormatting>
  <conditionalFormatting sqref="F189:O200">
    <cfRule type="cellIs" dxfId="69" priority="69" operator="lessThan">
      <formula>0.5</formula>
    </cfRule>
    <cfRule type="cellIs" dxfId="68" priority="70" operator="equal">
      <formula>0</formula>
    </cfRule>
  </conditionalFormatting>
  <conditionalFormatting sqref="P201:P212 D201:E212">
    <cfRule type="cellIs" dxfId="67" priority="67" operator="equal">
      <formula>0</formula>
    </cfRule>
    <cfRule type="cellIs" dxfId="66" priority="68" operator="lessThan">
      <formula>0.5</formula>
    </cfRule>
  </conditionalFormatting>
  <conditionalFormatting sqref="F201:O212">
    <cfRule type="cellIs" dxfId="65" priority="65" operator="lessThan">
      <formula>0.5</formula>
    </cfRule>
    <cfRule type="cellIs" dxfId="64" priority="66" operator="equal">
      <formula>0</formula>
    </cfRule>
  </conditionalFormatting>
  <conditionalFormatting sqref="P213:P224 D213:E224">
    <cfRule type="cellIs" dxfId="63" priority="63" operator="equal">
      <formula>0</formula>
    </cfRule>
    <cfRule type="cellIs" dxfId="62" priority="64" operator="lessThan">
      <formula>0.5</formula>
    </cfRule>
  </conditionalFormatting>
  <conditionalFormatting sqref="F213:O224">
    <cfRule type="cellIs" dxfId="61" priority="61" operator="lessThan">
      <formula>0.5</formula>
    </cfRule>
    <cfRule type="cellIs" dxfId="60" priority="62" operator="equal">
      <formula>0</formula>
    </cfRule>
  </conditionalFormatting>
  <conditionalFormatting sqref="P225:P236 D225:E236">
    <cfRule type="cellIs" dxfId="59" priority="59" operator="equal">
      <formula>0</formula>
    </cfRule>
    <cfRule type="cellIs" dxfId="58" priority="60" operator="lessThan">
      <formula>0.5</formula>
    </cfRule>
  </conditionalFormatting>
  <conditionalFormatting sqref="F225:O236">
    <cfRule type="cellIs" dxfId="57" priority="57" operator="lessThan">
      <formula>0.5</formula>
    </cfRule>
    <cfRule type="cellIs" dxfId="56" priority="58" operator="equal">
      <formula>0</formula>
    </cfRule>
  </conditionalFormatting>
  <conditionalFormatting sqref="P237:P248 D237:E248">
    <cfRule type="cellIs" dxfId="55" priority="55" operator="equal">
      <formula>0</formula>
    </cfRule>
    <cfRule type="cellIs" dxfId="54" priority="56" operator="lessThan">
      <formula>0.5</formula>
    </cfRule>
  </conditionalFormatting>
  <conditionalFormatting sqref="F237:O248">
    <cfRule type="cellIs" dxfId="53" priority="53" operator="lessThan">
      <formula>0.5</formula>
    </cfRule>
    <cfRule type="cellIs" dxfId="52" priority="54" operator="equal">
      <formula>0</formula>
    </cfRule>
  </conditionalFormatting>
  <conditionalFormatting sqref="P249:P260 D249:E260">
    <cfRule type="cellIs" dxfId="51" priority="51" operator="equal">
      <formula>0</formula>
    </cfRule>
    <cfRule type="cellIs" dxfId="50" priority="52" operator="lessThan">
      <formula>0.5</formula>
    </cfRule>
  </conditionalFormatting>
  <conditionalFormatting sqref="F249:O260">
    <cfRule type="cellIs" dxfId="49" priority="49" operator="lessThan">
      <formula>0.5</formula>
    </cfRule>
    <cfRule type="cellIs" dxfId="48" priority="50" operator="equal">
      <formula>0</formula>
    </cfRule>
  </conditionalFormatting>
  <conditionalFormatting sqref="P261:P272 D261:E272">
    <cfRule type="cellIs" dxfId="47" priority="47" operator="equal">
      <formula>0</formula>
    </cfRule>
    <cfRule type="cellIs" dxfId="46" priority="48" operator="lessThan">
      <formula>0.5</formula>
    </cfRule>
  </conditionalFormatting>
  <conditionalFormatting sqref="F261:O272">
    <cfRule type="cellIs" dxfId="45" priority="45" operator="lessThan">
      <formula>0.5</formula>
    </cfRule>
    <cfRule type="cellIs" dxfId="44" priority="46" operator="equal">
      <formula>0</formula>
    </cfRule>
  </conditionalFormatting>
  <conditionalFormatting sqref="P273:P284 D273:E284">
    <cfRule type="cellIs" dxfId="43" priority="43" operator="equal">
      <formula>0</formula>
    </cfRule>
    <cfRule type="cellIs" dxfId="42" priority="44" operator="lessThan">
      <formula>0.5</formula>
    </cfRule>
  </conditionalFormatting>
  <conditionalFormatting sqref="F273:O284">
    <cfRule type="cellIs" dxfId="41" priority="41" operator="lessThan">
      <formula>0.5</formula>
    </cfRule>
    <cfRule type="cellIs" dxfId="40" priority="42" operator="equal">
      <formula>0</formula>
    </cfRule>
  </conditionalFormatting>
  <conditionalFormatting sqref="P285:P296 D285:E296">
    <cfRule type="cellIs" dxfId="39" priority="39" operator="equal">
      <formula>0</formula>
    </cfRule>
    <cfRule type="cellIs" dxfId="38" priority="40" operator="lessThan">
      <formula>0.5</formula>
    </cfRule>
  </conditionalFormatting>
  <conditionalFormatting sqref="F285:O296">
    <cfRule type="cellIs" dxfId="37" priority="37" operator="lessThan">
      <formula>0.5</formula>
    </cfRule>
    <cfRule type="cellIs" dxfId="36" priority="38" operator="equal">
      <formula>0</formula>
    </cfRule>
  </conditionalFormatting>
  <conditionalFormatting sqref="P297:P308 D297:E308">
    <cfRule type="cellIs" dxfId="35" priority="35" operator="equal">
      <formula>0</formula>
    </cfRule>
    <cfRule type="cellIs" dxfId="34" priority="36" operator="lessThan">
      <formula>0.5</formula>
    </cfRule>
  </conditionalFormatting>
  <conditionalFormatting sqref="F297:O308">
    <cfRule type="cellIs" dxfId="33" priority="33" operator="lessThan">
      <formula>0.5</formula>
    </cfRule>
    <cfRule type="cellIs" dxfId="32" priority="34" operator="equal">
      <formula>0</formula>
    </cfRule>
  </conditionalFormatting>
  <conditionalFormatting sqref="P309:P320 D309:E320">
    <cfRule type="cellIs" dxfId="31" priority="31" operator="equal">
      <formula>0</formula>
    </cfRule>
    <cfRule type="cellIs" dxfId="30" priority="32" operator="lessThan">
      <formula>0.5</formula>
    </cfRule>
  </conditionalFormatting>
  <conditionalFormatting sqref="F309:O320">
    <cfRule type="cellIs" dxfId="29" priority="29" operator="lessThan">
      <formula>0.5</formula>
    </cfRule>
    <cfRule type="cellIs" dxfId="28" priority="30" operator="equal">
      <formula>0</formula>
    </cfRule>
  </conditionalFormatting>
  <conditionalFormatting sqref="P321:P332 D321:E332">
    <cfRule type="cellIs" dxfId="27" priority="27" operator="equal">
      <formula>0</formula>
    </cfRule>
    <cfRule type="cellIs" dxfId="26" priority="28" operator="lessThan">
      <formula>0.5</formula>
    </cfRule>
  </conditionalFormatting>
  <conditionalFormatting sqref="F321:O332">
    <cfRule type="cellIs" dxfId="25" priority="25" operator="lessThan">
      <formula>0.5</formula>
    </cfRule>
    <cfRule type="cellIs" dxfId="24" priority="26" operator="equal">
      <formula>0</formula>
    </cfRule>
  </conditionalFormatting>
  <conditionalFormatting sqref="P333:P344 D333:E344">
    <cfRule type="cellIs" dxfId="23" priority="23" operator="equal">
      <formula>0</formula>
    </cfRule>
    <cfRule type="cellIs" dxfId="22" priority="24" operator="lessThan">
      <formula>0.5</formula>
    </cfRule>
  </conditionalFormatting>
  <conditionalFormatting sqref="F333:O344">
    <cfRule type="cellIs" dxfId="21" priority="21" operator="lessThan">
      <formula>0.5</formula>
    </cfRule>
    <cfRule type="cellIs" dxfId="20" priority="22" operator="equal">
      <formula>0</formula>
    </cfRule>
  </conditionalFormatting>
  <conditionalFormatting sqref="P345:P356 D345:E356">
    <cfRule type="cellIs" dxfId="19" priority="19" operator="equal">
      <formula>0</formula>
    </cfRule>
    <cfRule type="cellIs" dxfId="18" priority="20" operator="lessThan">
      <formula>0.5</formula>
    </cfRule>
  </conditionalFormatting>
  <conditionalFormatting sqref="F345:O356">
    <cfRule type="cellIs" dxfId="17" priority="17" operator="lessThan">
      <formula>0.5</formula>
    </cfRule>
    <cfRule type="cellIs" dxfId="16" priority="18" operator="equal">
      <formula>0</formula>
    </cfRule>
  </conditionalFormatting>
  <conditionalFormatting sqref="P357:P368 D357:E368">
    <cfRule type="cellIs" dxfId="15" priority="15" operator="equal">
      <formula>0</formula>
    </cfRule>
    <cfRule type="cellIs" dxfId="14" priority="16" operator="lessThan">
      <formula>0.5</formula>
    </cfRule>
  </conditionalFormatting>
  <conditionalFormatting sqref="F357:O368">
    <cfRule type="cellIs" dxfId="13" priority="13" operator="lessThan">
      <formula>0.5</formula>
    </cfRule>
    <cfRule type="cellIs" dxfId="12" priority="14" operator="equal">
      <formula>0</formula>
    </cfRule>
  </conditionalFormatting>
  <conditionalFormatting sqref="P369:P380 D369:E380">
    <cfRule type="cellIs" dxfId="11" priority="11" operator="equal">
      <formula>0</formula>
    </cfRule>
    <cfRule type="cellIs" dxfId="10" priority="12" operator="lessThan">
      <formula>0.5</formula>
    </cfRule>
  </conditionalFormatting>
  <conditionalFormatting sqref="F369:O380">
    <cfRule type="cellIs" dxfId="9" priority="9" operator="lessThan">
      <formula>0.5</formula>
    </cfRule>
    <cfRule type="cellIs" dxfId="8" priority="10" operator="equal">
      <formula>0</formula>
    </cfRule>
  </conditionalFormatting>
  <conditionalFormatting sqref="P381:P392 D381:E392">
    <cfRule type="cellIs" dxfId="7" priority="7" operator="equal">
      <formula>0</formula>
    </cfRule>
    <cfRule type="cellIs" dxfId="6" priority="8" operator="lessThan">
      <formula>0.5</formula>
    </cfRule>
  </conditionalFormatting>
  <conditionalFormatting sqref="F381:O392">
    <cfRule type="cellIs" dxfId="5" priority="5" operator="lessThan">
      <formula>0.5</formula>
    </cfRule>
    <cfRule type="cellIs" dxfId="4" priority="6" operator="equal">
      <formula>0</formula>
    </cfRule>
  </conditionalFormatting>
  <conditionalFormatting sqref="P393:P404 D393:E404">
    <cfRule type="cellIs" dxfId="3" priority="3" operator="equal">
      <formula>0</formula>
    </cfRule>
    <cfRule type="cellIs" dxfId="2" priority="4" operator="lessThan">
      <formula>0.5</formula>
    </cfRule>
  </conditionalFormatting>
  <conditionalFormatting sqref="F393:O404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 xr:uid="{00000000-0002-0000-0000-000000000000}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 x14ac:dyDescent="0.2">
      <c r="A1" s="1" t="s">
        <v>26</v>
      </c>
      <c r="B1" s="3"/>
      <c r="C1" s="2"/>
      <c r="D1" s="3"/>
      <c r="E1" s="3"/>
    </row>
    <row r="2" spans="1:5" ht="32" x14ac:dyDescent="0.2">
      <c r="A2" s="13" t="s">
        <v>29</v>
      </c>
      <c r="B2" s="34" t="s">
        <v>1</v>
      </c>
      <c r="C2" s="34" t="s">
        <v>16</v>
      </c>
      <c r="D2" s="34" t="s">
        <v>27</v>
      </c>
      <c r="E2" s="34" t="s">
        <v>17</v>
      </c>
    </row>
    <row r="3" spans="1:5" x14ac:dyDescent="0.2">
      <c r="A3" s="54">
        <v>1</v>
      </c>
      <c r="B3" s="55" t="s">
        <v>23</v>
      </c>
      <c r="C3" s="46">
        <v>19</v>
      </c>
      <c r="D3" s="47">
        <v>3202</v>
      </c>
      <c r="E3" s="45">
        <f t="shared" ref="E3:E12" si="0">IFERROR(IF(D3=0,C3,1/(D3*660/1000000/C3)),"")</f>
        <v>8.9905930005867543</v>
      </c>
    </row>
    <row r="4" spans="1:5" x14ac:dyDescent="0.2">
      <c r="A4" s="51">
        <f t="shared" ref="A4:A12" si="1">A3+1</f>
        <v>2</v>
      </c>
      <c r="B4" s="35" t="s">
        <v>55</v>
      </c>
      <c r="C4" s="36">
        <v>0</v>
      </c>
      <c r="D4" s="37">
        <v>0</v>
      </c>
      <c r="E4" s="44">
        <f t="shared" si="0"/>
        <v>0</v>
      </c>
    </row>
    <row r="5" spans="1:5" x14ac:dyDescent="0.2">
      <c r="A5" s="52">
        <f t="shared" si="1"/>
        <v>3</v>
      </c>
      <c r="B5" s="38" t="s">
        <v>61</v>
      </c>
      <c r="C5" s="39">
        <v>174</v>
      </c>
      <c r="D5" s="37">
        <v>3216</v>
      </c>
      <c r="E5" s="48">
        <f t="shared" si="0"/>
        <v>81.97648123021257</v>
      </c>
    </row>
    <row r="6" spans="1:5" x14ac:dyDescent="0.2">
      <c r="A6" s="52">
        <f t="shared" si="1"/>
        <v>4</v>
      </c>
      <c r="B6" s="38" t="s">
        <v>56</v>
      </c>
      <c r="C6" s="39">
        <v>133</v>
      </c>
      <c r="D6" s="37">
        <v>3104</v>
      </c>
      <c r="E6" s="48">
        <f t="shared" si="0"/>
        <v>64.92111840049985</v>
      </c>
    </row>
    <row r="7" spans="1:5" x14ac:dyDescent="0.2">
      <c r="A7" s="52">
        <f t="shared" si="1"/>
        <v>5</v>
      </c>
      <c r="B7" s="38" t="s">
        <v>62</v>
      </c>
      <c r="C7" s="39">
        <f>C6/2</f>
        <v>66.5</v>
      </c>
      <c r="D7" s="40">
        <f>D6</f>
        <v>3104</v>
      </c>
      <c r="E7" s="48">
        <f t="shared" si="0"/>
        <v>32.460559200249925</v>
      </c>
    </row>
    <row r="8" spans="1:5" x14ac:dyDescent="0.2">
      <c r="A8" s="52">
        <f t="shared" si="1"/>
        <v>6</v>
      </c>
      <c r="B8" s="38"/>
      <c r="C8" s="39"/>
      <c r="D8" s="40"/>
      <c r="E8" s="48">
        <f>IFERROR(IF(D8=0,C8,1/(D8*660/1000000/C8)),"")</f>
        <v>0</v>
      </c>
    </row>
    <row r="9" spans="1:5" x14ac:dyDescent="0.2">
      <c r="A9" s="52">
        <f t="shared" si="1"/>
        <v>7</v>
      </c>
      <c r="B9" s="38"/>
      <c r="C9" s="39"/>
      <c r="D9" s="40"/>
      <c r="E9" s="48">
        <f>IFERROR(IF(D9=0,C9,1/(D9*660/1000000/C9)),"")</f>
        <v>0</v>
      </c>
    </row>
    <row r="10" spans="1:5" x14ac:dyDescent="0.2">
      <c r="A10" s="52">
        <f t="shared" si="1"/>
        <v>8</v>
      </c>
      <c r="B10" s="38"/>
      <c r="C10" s="39"/>
      <c r="D10" s="40"/>
      <c r="E10" s="48">
        <f t="shared" si="0"/>
        <v>0</v>
      </c>
    </row>
    <row r="11" spans="1:5" x14ac:dyDescent="0.2">
      <c r="A11" s="52">
        <f t="shared" si="1"/>
        <v>9</v>
      </c>
      <c r="B11" s="38"/>
      <c r="C11" s="39"/>
      <c r="D11" s="40"/>
      <c r="E11" s="48">
        <f t="shared" si="0"/>
        <v>0</v>
      </c>
    </row>
    <row r="12" spans="1:5" x14ac:dyDescent="0.2">
      <c r="A12" s="53">
        <f t="shared" si="1"/>
        <v>10</v>
      </c>
      <c r="B12" s="41"/>
      <c r="C12" s="42"/>
      <c r="D12" s="43"/>
      <c r="E12" s="49">
        <f t="shared" si="0"/>
        <v>0</v>
      </c>
    </row>
    <row r="15" spans="1:5" x14ac:dyDescent="0.2">
      <c r="B15" t="s">
        <v>49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8"/>
  <sheetViews>
    <sheetView workbookViewId="0">
      <selection activeCell="H13" sqref="H13"/>
    </sheetView>
  </sheetViews>
  <sheetFormatPr baseColWidth="10" defaultRowHeight="15" x14ac:dyDescent="0.2"/>
  <cols>
    <col min="3" max="3" width="23.5" customWidth="1"/>
  </cols>
  <sheetData>
    <row r="1" spans="1:15" x14ac:dyDescent="0.2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32" x14ac:dyDescent="0.2">
      <c r="A2" s="110" t="s">
        <v>2</v>
      </c>
      <c r="B2" s="111" t="s">
        <v>10</v>
      </c>
      <c r="C2" s="112" t="s">
        <v>1</v>
      </c>
      <c r="D2" s="114" t="s">
        <v>18</v>
      </c>
      <c r="E2" s="111" t="str">
        <f>IF(ISBLANK(Stocks!B3),"(DNA 1)",Stocks!B3)</f>
        <v>Positive Control</v>
      </c>
      <c r="F2" s="111" t="str">
        <f>IF(ISBLANK(Stocks!B4), "(DNA 2)", Stocks!B4)</f>
        <v>Negative Control</v>
      </c>
      <c r="G2" s="111" t="str">
        <f>IF(ISBLANK(Stocks!B5), "(DNA 3)", Stocks!B5)</f>
        <v>7-psigmaX-deGFP</v>
      </c>
      <c r="H2" s="111" t="str">
        <f>IF(ISBLANK(Stocks!B6), "(DNA 4)", Stocks!B6)</f>
        <v>13-pLac-LacO-sigmaX</v>
      </c>
      <c r="I2" s="111" t="str">
        <f>IF(ISBLANK(Stocks!B7), "(DNA 5)", Stocks!B7)</f>
        <v>1:2 #13</v>
      </c>
      <c r="J2" s="111"/>
      <c r="K2" s="111"/>
      <c r="L2" s="111"/>
      <c r="M2" s="111"/>
      <c r="N2" s="113"/>
      <c r="O2" t="s">
        <v>52</v>
      </c>
    </row>
    <row r="3" spans="1:15" x14ac:dyDescent="0.2">
      <c r="A3" s="64">
        <v>1</v>
      </c>
      <c r="B3" s="33" t="s">
        <v>36</v>
      </c>
      <c r="C3" s="56" t="s">
        <v>23</v>
      </c>
      <c r="D3" s="77">
        <v>1</v>
      </c>
      <c r="E3" s="68">
        <v>1</v>
      </c>
      <c r="F3" s="69"/>
      <c r="G3" s="69"/>
      <c r="H3" s="69"/>
      <c r="I3" s="69"/>
      <c r="J3" s="69"/>
      <c r="K3" s="69"/>
      <c r="L3" s="69"/>
      <c r="M3" s="69"/>
      <c r="N3" s="80"/>
      <c r="O3" t="s">
        <v>50</v>
      </c>
    </row>
    <row r="4" spans="1:15" x14ac:dyDescent="0.2">
      <c r="A4" s="65">
        <v>2</v>
      </c>
      <c r="B4" s="22" t="s">
        <v>37</v>
      </c>
      <c r="C4" s="50" t="str">
        <f>F2</f>
        <v>Negative Control</v>
      </c>
      <c r="D4" s="78">
        <v>1</v>
      </c>
      <c r="E4" s="70"/>
      <c r="F4" s="71">
        <v>0</v>
      </c>
      <c r="G4" s="71"/>
      <c r="H4" s="71"/>
      <c r="I4" s="71"/>
      <c r="J4" s="71"/>
      <c r="K4" s="71"/>
      <c r="L4" s="71"/>
      <c r="M4" s="71"/>
      <c r="N4" s="81"/>
      <c r="O4" t="s">
        <v>51</v>
      </c>
    </row>
    <row r="5" spans="1:15" x14ac:dyDescent="0.2">
      <c r="A5" s="65">
        <v>3</v>
      </c>
      <c r="B5" s="22" t="s">
        <v>38</v>
      </c>
      <c r="C5" s="50" t="s">
        <v>63</v>
      </c>
      <c r="D5" s="78">
        <v>1</v>
      </c>
      <c r="E5" s="70"/>
      <c r="F5" s="71"/>
      <c r="G5" s="71">
        <v>5</v>
      </c>
      <c r="H5" s="71"/>
      <c r="I5" s="71">
        <v>2</v>
      </c>
      <c r="J5" s="71"/>
      <c r="K5" s="71"/>
      <c r="L5" s="71"/>
      <c r="M5" s="71"/>
      <c r="N5" s="81"/>
      <c r="O5" t="s">
        <v>53</v>
      </c>
    </row>
    <row r="6" spans="1:15" x14ac:dyDescent="0.2">
      <c r="A6" s="65">
        <v>4</v>
      </c>
      <c r="B6" s="22" t="s">
        <v>39</v>
      </c>
      <c r="C6" s="115" t="s">
        <v>64</v>
      </c>
      <c r="D6" s="78">
        <v>1</v>
      </c>
      <c r="E6" s="70"/>
      <c r="F6" s="71"/>
      <c r="G6" s="71">
        <v>5</v>
      </c>
      <c r="H6" s="71">
        <v>4</v>
      </c>
      <c r="I6" s="71"/>
      <c r="J6" s="71"/>
      <c r="K6" s="71"/>
      <c r="L6" s="71"/>
      <c r="M6" s="71"/>
      <c r="N6" s="81"/>
    </row>
    <row r="7" spans="1:15" x14ac:dyDescent="0.2">
      <c r="A7" s="65">
        <v>5</v>
      </c>
      <c r="B7" s="22" t="s">
        <v>40</v>
      </c>
      <c r="C7" s="115" t="s">
        <v>65</v>
      </c>
      <c r="D7" s="78">
        <v>1</v>
      </c>
      <c r="E7" s="70"/>
      <c r="F7" s="71"/>
      <c r="G7" s="71">
        <v>5</v>
      </c>
      <c r="H7" s="71">
        <v>6</v>
      </c>
      <c r="I7" s="71"/>
      <c r="J7" s="71"/>
      <c r="K7" s="71"/>
      <c r="L7" s="71"/>
      <c r="M7" s="71"/>
      <c r="N7" s="81"/>
      <c r="O7" t="s">
        <v>59</v>
      </c>
    </row>
    <row r="8" spans="1:15" x14ac:dyDescent="0.2">
      <c r="A8" s="65">
        <v>6</v>
      </c>
      <c r="B8" s="22" t="s">
        <v>41</v>
      </c>
      <c r="C8" s="115" t="s">
        <v>66</v>
      </c>
      <c r="D8" s="78">
        <v>1</v>
      </c>
      <c r="E8" s="70"/>
      <c r="F8" s="71"/>
      <c r="G8" s="71">
        <v>5</v>
      </c>
      <c r="H8" s="71">
        <v>8</v>
      </c>
      <c r="I8" s="71"/>
      <c r="J8" s="71"/>
      <c r="K8" s="71"/>
      <c r="L8" s="71"/>
      <c r="M8" s="71"/>
      <c r="N8" s="81"/>
      <c r="O8" t="s">
        <v>60</v>
      </c>
    </row>
    <row r="9" spans="1:15" x14ac:dyDescent="0.2">
      <c r="A9" s="65">
        <v>7</v>
      </c>
      <c r="B9" s="22" t="s">
        <v>42</v>
      </c>
      <c r="C9" s="115" t="s">
        <v>67</v>
      </c>
      <c r="D9" s="78">
        <v>1</v>
      </c>
      <c r="E9" s="70"/>
      <c r="F9" s="71"/>
      <c r="G9" s="71">
        <v>5</v>
      </c>
      <c r="H9" s="71">
        <v>10</v>
      </c>
      <c r="I9" s="71"/>
      <c r="J9" s="71"/>
      <c r="K9" s="71"/>
      <c r="L9" s="71"/>
      <c r="M9" s="71"/>
      <c r="N9" s="81"/>
    </row>
    <row r="10" spans="1:15" x14ac:dyDescent="0.2">
      <c r="A10" s="65">
        <v>8</v>
      </c>
      <c r="B10" s="22" t="s">
        <v>43</v>
      </c>
      <c r="C10" s="50"/>
      <c r="D10" s="78"/>
      <c r="E10" s="70"/>
      <c r="F10" s="71"/>
      <c r="G10" s="71"/>
      <c r="H10" s="71"/>
      <c r="I10" s="71"/>
      <c r="J10" s="71"/>
      <c r="K10" s="71"/>
      <c r="L10" s="71"/>
      <c r="M10" s="71"/>
      <c r="N10" s="81"/>
    </row>
    <row r="11" spans="1:15" x14ac:dyDescent="0.2">
      <c r="A11" s="65">
        <v>9</v>
      </c>
      <c r="B11" s="22" t="s">
        <v>44</v>
      </c>
      <c r="C11" s="50"/>
      <c r="D11" s="78"/>
      <c r="E11" s="70"/>
      <c r="F11" s="71"/>
      <c r="G11" s="71"/>
      <c r="H11" s="71"/>
      <c r="I11" s="71"/>
      <c r="J11" s="71"/>
      <c r="K11" s="71"/>
      <c r="L11" s="71"/>
      <c r="M11" s="71"/>
      <c r="N11" s="81"/>
    </row>
    <row r="12" spans="1:15" x14ac:dyDescent="0.2">
      <c r="A12" s="65">
        <v>10</v>
      </c>
      <c r="B12" s="22" t="s">
        <v>45</v>
      </c>
      <c r="C12" s="50"/>
      <c r="D12" s="78"/>
      <c r="E12" s="70"/>
      <c r="F12" s="71"/>
      <c r="G12" s="71"/>
      <c r="H12" s="71"/>
      <c r="I12" s="71"/>
      <c r="J12" s="71"/>
      <c r="K12" s="71"/>
      <c r="L12" s="71"/>
      <c r="M12" s="71"/>
      <c r="N12" s="81"/>
    </row>
    <row r="13" spans="1:15" x14ac:dyDescent="0.2">
      <c r="A13" s="65">
        <v>11</v>
      </c>
      <c r="B13" s="32"/>
      <c r="C13" s="50"/>
      <c r="D13" s="78"/>
      <c r="E13" s="70"/>
      <c r="F13" s="71"/>
      <c r="G13" s="71"/>
      <c r="H13" s="71"/>
      <c r="I13" s="71"/>
      <c r="J13" s="71"/>
      <c r="K13" s="71"/>
      <c r="L13" s="71"/>
      <c r="M13" s="71"/>
      <c r="N13" s="81"/>
    </row>
    <row r="14" spans="1:15" x14ac:dyDescent="0.2">
      <c r="A14" s="66">
        <v>12</v>
      </c>
      <c r="B14" s="21"/>
      <c r="C14" s="57"/>
      <c r="D14" s="79"/>
      <c r="E14" s="72"/>
      <c r="F14" s="73"/>
      <c r="G14" s="73"/>
      <c r="H14" s="73"/>
      <c r="I14" s="73"/>
      <c r="J14" s="73"/>
      <c r="K14" s="73"/>
      <c r="L14" s="73"/>
      <c r="M14" s="73"/>
      <c r="N14" s="82"/>
    </row>
    <row r="15" spans="1:15" x14ac:dyDescent="0.2">
      <c r="A15" s="64">
        <v>13</v>
      </c>
      <c r="B15" s="33"/>
      <c r="C15" s="56"/>
      <c r="D15" s="77"/>
      <c r="E15" s="68"/>
      <c r="F15" s="69"/>
      <c r="G15" s="69"/>
      <c r="H15" s="69"/>
      <c r="I15" s="69"/>
      <c r="J15" s="69"/>
      <c r="K15" s="69"/>
      <c r="L15" s="69"/>
      <c r="M15" s="69"/>
      <c r="N15" s="80"/>
    </row>
    <row r="16" spans="1:15" x14ac:dyDescent="0.2">
      <c r="A16" s="65">
        <v>14</v>
      </c>
      <c r="B16" s="32"/>
      <c r="C16" s="50"/>
      <c r="D16" s="78"/>
      <c r="E16" s="70"/>
      <c r="F16" s="71"/>
      <c r="G16" s="71"/>
      <c r="H16" s="71"/>
      <c r="I16" s="71"/>
      <c r="J16" s="71"/>
      <c r="K16" s="71"/>
      <c r="L16" s="71"/>
      <c r="M16" s="71"/>
      <c r="N16" s="81"/>
    </row>
    <row r="17" spans="1:14" x14ac:dyDescent="0.2">
      <c r="A17" s="65">
        <v>15</v>
      </c>
      <c r="B17" s="32"/>
      <c r="C17" s="50"/>
      <c r="D17" s="78"/>
      <c r="E17" s="70"/>
      <c r="F17" s="71"/>
      <c r="G17" s="71"/>
      <c r="H17" s="71"/>
      <c r="I17" s="71"/>
      <c r="J17" s="71"/>
      <c r="K17" s="71"/>
      <c r="L17" s="71"/>
      <c r="M17" s="71"/>
      <c r="N17" s="81"/>
    </row>
    <row r="18" spans="1:14" x14ac:dyDescent="0.2">
      <c r="A18" s="65">
        <v>16</v>
      </c>
      <c r="B18" s="32"/>
      <c r="C18" s="50"/>
      <c r="D18" s="78"/>
      <c r="E18" s="70"/>
      <c r="F18" s="71"/>
      <c r="G18" s="71"/>
      <c r="H18" s="71"/>
      <c r="I18" s="71"/>
      <c r="J18" s="71"/>
      <c r="K18" s="71"/>
      <c r="L18" s="71"/>
      <c r="M18" s="71"/>
      <c r="N18" s="81"/>
    </row>
    <row r="19" spans="1:14" x14ac:dyDescent="0.2">
      <c r="A19" s="65">
        <v>17</v>
      </c>
      <c r="B19" s="32"/>
      <c r="C19" s="50"/>
      <c r="D19" s="78"/>
      <c r="E19" s="70"/>
      <c r="F19" s="71"/>
      <c r="G19" s="71"/>
      <c r="H19" s="71"/>
      <c r="I19" s="71"/>
      <c r="J19" s="71"/>
      <c r="K19" s="71"/>
      <c r="L19" s="71"/>
      <c r="M19" s="71"/>
      <c r="N19" s="81"/>
    </row>
    <row r="20" spans="1:14" x14ac:dyDescent="0.2">
      <c r="A20" s="65">
        <v>18</v>
      </c>
      <c r="B20" s="32"/>
      <c r="C20" s="50"/>
      <c r="D20" s="78"/>
      <c r="E20" s="70"/>
      <c r="F20" s="71"/>
      <c r="G20" s="71"/>
      <c r="H20" s="71"/>
      <c r="I20" s="71"/>
      <c r="J20" s="71"/>
      <c r="K20" s="71"/>
      <c r="L20" s="71"/>
      <c r="M20" s="71"/>
      <c r="N20" s="81"/>
    </row>
    <row r="21" spans="1:14" x14ac:dyDescent="0.2">
      <c r="A21" s="65">
        <v>19</v>
      </c>
      <c r="B21" s="32"/>
      <c r="C21" s="50"/>
      <c r="D21" s="78"/>
      <c r="E21" s="70"/>
      <c r="F21" s="71"/>
      <c r="G21" s="71"/>
      <c r="H21" s="71"/>
      <c r="I21" s="71"/>
      <c r="J21" s="71"/>
      <c r="K21" s="71"/>
      <c r="L21" s="71"/>
      <c r="M21" s="71"/>
      <c r="N21" s="81"/>
    </row>
    <row r="22" spans="1:14" x14ac:dyDescent="0.2">
      <c r="A22" s="65">
        <v>20</v>
      </c>
      <c r="B22" s="32"/>
      <c r="C22" s="50"/>
      <c r="D22" s="78"/>
      <c r="E22" s="70"/>
      <c r="F22" s="71"/>
      <c r="G22" s="71"/>
      <c r="H22" s="71"/>
      <c r="I22" s="71"/>
      <c r="J22" s="71"/>
      <c r="K22" s="71"/>
      <c r="L22" s="71"/>
      <c r="M22" s="71"/>
      <c r="N22" s="81"/>
    </row>
    <row r="23" spans="1:14" x14ac:dyDescent="0.2">
      <c r="A23" s="65">
        <v>21</v>
      </c>
      <c r="B23" s="32"/>
      <c r="C23" s="50"/>
      <c r="D23" s="78"/>
      <c r="E23" s="70"/>
      <c r="F23" s="71"/>
      <c r="G23" s="71"/>
      <c r="H23" s="71"/>
      <c r="I23" s="71"/>
      <c r="J23" s="71"/>
      <c r="K23" s="71"/>
      <c r="L23" s="71"/>
      <c r="M23" s="71"/>
      <c r="N23" s="81"/>
    </row>
    <row r="24" spans="1:14" x14ac:dyDescent="0.2">
      <c r="A24" s="65">
        <v>22</v>
      </c>
      <c r="B24" s="32"/>
      <c r="C24" s="50"/>
      <c r="D24" s="78"/>
      <c r="E24" s="70"/>
      <c r="F24" s="71"/>
      <c r="G24" s="71"/>
      <c r="H24" s="71"/>
      <c r="I24" s="71"/>
      <c r="J24" s="71"/>
      <c r="K24" s="71"/>
      <c r="L24" s="71"/>
      <c r="M24" s="71"/>
      <c r="N24" s="81"/>
    </row>
    <row r="25" spans="1:14" x14ac:dyDescent="0.2">
      <c r="A25" s="65">
        <v>23</v>
      </c>
      <c r="B25" s="32"/>
      <c r="C25" s="50"/>
      <c r="D25" s="78"/>
      <c r="E25" s="70"/>
      <c r="F25" s="71"/>
      <c r="G25" s="71"/>
      <c r="H25" s="71"/>
      <c r="I25" s="71"/>
      <c r="J25" s="71"/>
      <c r="K25" s="71"/>
      <c r="L25" s="71"/>
      <c r="M25" s="71"/>
      <c r="N25" s="81"/>
    </row>
    <row r="26" spans="1:14" x14ac:dyDescent="0.2">
      <c r="A26" s="66">
        <v>24</v>
      </c>
      <c r="B26" s="21"/>
      <c r="C26" s="57"/>
      <c r="D26" s="79"/>
      <c r="E26" s="72"/>
      <c r="F26" s="73"/>
      <c r="G26" s="73"/>
      <c r="H26" s="73"/>
      <c r="I26" s="73"/>
      <c r="J26" s="73"/>
      <c r="K26" s="73"/>
      <c r="L26" s="73"/>
      <c r="M26" s="73"/>
      <c r="N26" s="82"/>
    </row>
    <row r="27" spans="1:14" x14ac:dyDescent="0.2">
      <c r="A27" s="64">
        <v>25</v>
      </c>
      <c r="B27" s="33"/>
      <c r="C27" s="56"/>
      <c r="D27" s="77"/>
      <c r="E27" s="68"/>
      <c r="F27" s="69"/>
      <c r="G27" s="69"/>
      <c r="H27" s="69"/>
      <c r="I27" s="69"/>
      <c r="J27" s="69"/>
      <c r="K27" s="69"/>
      <c r="L27" s="69"/>
      <c r="M27" s="69"/>
      <c r="N27" s="80"/>
    </row>
    <row r="28" spans="1:14" x14ac:dyDescent="0.2">
      <c r="A28" s="65">
        <v>26</v>
      </c>
      <c r="B28" s="32"/>
      <c r="C28" s="50"/>
      <c r="D28" s="78"/>
      <c r="E28" s="70"/>
      <c r="F28" s="71"/>
      <c r="G28" s="71"/>
      <c r="H28" s="71"/>
      <c r="I28" s="71"/>
      <c r="J28" s="71"/>
      <c r="K28" s="71"/>
      <c r="L28" s="71"/>
      <c r="M28" s="71"/>
      <c r="N28" s="81"/>
    </row>
    <row r="29" spans="1:14" x14ac:dyDescent="0.2">
      <c r="A29" s="65">
        <v>27</v>
      </c>
      <c r="B29" s="32"/>
      <c r="C29" s="50"/>
      <c r="D29" s="78"/>
      <c r="E29" s="70"/>
      <c r="F29" s="71"/>
      <c r="G29" s="71"/>
      <c r="H29" s="71"/>
      <c r="I29" s="71"/>
      <c r="J29" s="71"/>
      <c r="K29" s="71"/>
      <c r="L29" s="71"/>
      <c r="M29" s="71"/>
      <c r="N29" s="81"/>
    </row>
    <row r="30" spans="1:14" x14ac:dyDescent="0.2">
      <c r="A30" s="65">
        <v>28</v>
      </c>
      <c r="B30" s="32"/>
      <c r="C30" s="50"/>
      <c r="D30" s="78"/>
      <c r="E30" s="70"/>
      <c r="F30" s="71"/>
      <c r="G30" s="71"/>
      <c r="H30" s="71"/>
      <c r="I30" s="71"/>
      <c r="J30" s="71"/>
      <c r="K30" s="71"/>
      <c r="L30" s="71"/>
      <c r="M30" s="71"/>
      <c r="N30" s="81"/>
    </row>
    <row r="31" spans="1:14" x14ac:dyDescent="0.2">
      <c r="A31" s="65">
        <v>29</v>
      </c>
      <c r="B31" s="32"/>
      <c r="C31" s="50"/>
      <c r="D31" s="78"/>
      <c r="E31" s="70"/>
      <c r="F31" s="71"/>
      <c r="G31" s="71"/>
      <c r="H31" s="71"/>
      <c r="I31" s="71"/>
      <c r="J31" s="71"/>
      <c r="K31" s="71"/>
      <c r="L31" s="71"/>
      <c r="M31" s="71"/>
      <c r="N31" s="81"/>
    </row>
    <row r="32" spans="1:14" x14ac:dyDescent="0.2">
      <c r="A32" s="65">
        <v>30</v>
      </c>
      <c r="B32" s="32"/>
      <c r="C32" s="50"/>
      <c r="D32" s="78"/>
      <c r="E32" s="70"/>
      <c r="F32" s="71"/>
      <c r="G32" s="71"/>
      <c r="H32" s="71"/>
      <c r="I32" s="71"/>
      <c r="J32" s="71"/>
      <c r="K32" s="71"/>
      <c r="L32" s="71"/>
      <c r="M32" s="71"/>
      <c r="N32" s="81"/>
    </row>
    <row r="33" spans="1:14" x14ac:dyDescent="0.2">
      <c r="A33" s="65">
        <v>31</v>
      </c>
      <c r="B33" s="32"/>
      <c r="C33" s="50"/>
      <c r="D33" s="78"/>
      <c r="E33" s="70"/>
      <c r="F33" s="71"/>
      <c r="G33" s="71"/>
      <c r="H33" s="71"/>
      <c r="I33" s="71"/>
      <c r="J33" s="71"/>
      <c r="K33" s="71"/>
      <c r="L33" s="71"/>
      <c r="M33" s="71"/>
      <c r="N33" s="81"/>
    </row>
    <row r="34" spans="1:14" x14ac:dyDescent="0.2">
      <c r="A34" s="65">
        <v>32</v>
      </c>
      <c r="B34" s="32"/>
      <c r="C34" s="50"/>
      <c r="D34" s="78"/>
      <c r="E34" s="70"/>
      <c r="F34" s="71"/>
      <c r="G34" s="71"/>
      <c r="H34" s="71"/>
      <c r="I34" s="71"/>
      <c r="J34" s="71"/>
      <c r="K34" s="71"/>
      <c r="L34" s="71"/>
      <c r="M34" s="71"/>
      <c r="N34" s="81"/>
    </row>
    <row r="35" spans="1:14" x14ac:dyDescent="0.2">
      <c r="A35" s="65">
        <v>33</v>
      </c>
      <c r="B35" s="32"/>
      <c r="C35" s="50"/>
      <c r="D35" s="78"/>
      <c r="E35" s="70"/>
      <c r="F35" s="71"/>
      <c r="G35" s="71"/>
      <c r="H35" s="71"/>
      <c r="I35" s="71"/>
      <c r="J35" s="71"/>
      <c r="K35" s="71"/>
      <c r="L35" s="71"/>
      <c r="M35" s="71"/>
      <c r="N35" s="81"/>
    </row>
    <row r="36" spans="1:14" x14ac:dyDescent="0.2">
      <c r="A36" s="65">
        <v>34</v>
      </c>
      <c r="B36" s="32"/>
      <c r="C36" s="50"/>
      <c r="D36" s="78"/>
      <c r="E36" s="70"/>
      <c r="F36" s="71"/>
      <c r="G36" s="71"/>
      <c r="H36" s="71"/>
      <c r="I36" s="71"/>
      <c r="J36" s="71"/>
      <c r="K36" s="71"/>
      <c r="L36" s="71"/>
      <c r="M36" s="71"/>
      <c r="N36" s="81"/>
    </row>
    <row r="37" spans="1:14" x14ac:dyDescent="0.2">
      <c r="A37" s="65">
        <v>35</v>
      </c>
      <c r="B37" s="32"/>
      <c r="C37" s="50"/>
      <c r="D37" s="78"/>
      <c r="E37" s="70"/>
      <c r="F37" s="71"/>
      <c r="G37" s="71"/>
      <c r="H37" s="71"/>
      <c r="I37" s="71"/>
      <c r="J37" s="71"/>
      <c r="K37" s="71"/>
      <c r="L37" s="71"/>
      <c r="M37" s="71"/>
      <c r="N37" s="81"/>
    </row>
    <row r="38" spans="1:14" x14ac:dyDescent="0.2">
      <c r="A38" s="66">
        <v>36</v>
      </c>
      <c r="B38" s="21"/>
      <c r="C38" s="57"/>
      <c r="D38" s="79"/>
      <c r="E38" s="72"/>
      <c r="F38" s="73"/>
      <c r="G38" s="73"/>
      <c r="H38" s="73"/>
      <c r="I38" s="73"/>
      <c r="J38" s="73"/>
      <c r="K38" s="73"/>
      <c r="L38" s="73"/>
      <c r="M38" s="73"/>
      <c r="N38" s="82"/>
    </row>
    <row r="39" spans="1:14" x14ac:dyDescent="0.2">
      <c r="A39" s="64">
        <v>37</v>
      </c>
      <c r="B39" s="33"/>
      <c r="C39" s="56"/>
      <c r="D39" s="77"/>
      <c r="E39" s="68"/>
      <c r="F39" s="69"/>
      <c r="G39" s="69"/>
      <c r="H39" s="69"/>
      <c r="I39" s="69"/>
      <c r="J39" s="69"/>
      <c r="K39" s="69"/>
      <c r="L39" s="69"/>
      <c r="M39" s="69"/>
      <c r="N39" s="80"/>
    </row>
    <row r="40" spans="1:14" x14ac:dyDescent="0.2">
      <c r="A40" s="65">
        <v>38</v>
      </c>
      <c r="B40" s="32"/>
      <c r="C40" s="50"/>
      <c r="D40" s="78"/>
      <c r="E40" s="70"/>
      <c r="F40" s="71"/>
      <c r="G40" s="71"/>
      <c r="H40" s="71"/>
      <c r="I40" s="71"/>
      <c r="J40" s="71"/>
      <c r="K40" s="71"/>
      <c r="L40" s="71"/>
      <c r="M40" s="71"/>
      <c r="N40" s="81"/>
    </row>
    <row r="41" spans="1:14" x14ac:dyDescent="0.2">
      <c r="A41" s="65">
        <v>39</v>
      </c>
      <c r="B41" s="32"/>
      <c r="C41" s="50"/>
      <c r="D41" s="78"/>
      <c r="E41" s="70"/>
      <c r="F41" s="71"/>
      <c r="G41" s="71"/>
      <c r="H41" s="71"/>
      <c r="I41" s="71"/>
      <c r="J41" s="71"/>
      <c r="K41" s="71"/>
      <c r="L41" s="71"/>
      <c r="M41" s="71"/>
      <c r="N41" s="81"/>
    </row>
    <row r="42" spans="1:14" x14ac:dyDescent="0.2">
      <c r="A42" s="65">
        <v>40</v>
      </c>
      <c r="B42" s="32"/>
      <c r="C42" s="50"/>
      <c r="D42" s="78"/>
      <c r="E42" s="70"/>
      <c r="F42" s="71"/>
      <c r="G42" s="71"/>
      <c r="H42" s="71"/>
      <c r="I42" s="71"/>
      <c r="J42" s="71"/>
      <c r="K42" s="71"/>
      <c r="L42" s="71"/>
      <c r="M42" s="71"/>
      <c r="N42" s="81"/>
    </row>
    <row r="43" spans="1:14" x14ac:dyDescent="0.2">
      <c r="A43" s="65">
        <v>41</v>
      </c>
      <c r="B43" s="32"/>
      <c r="C43" s="50"/>
      <c r="D43" s="78"/>
      <c r="E43" s="70"/>
      <c r="F43" s="71"/>
      <c r="G43" s="71"/>
      <c r="H43" s="71"/>
      <c r="I43" s="71"/>
      <c r="J43" s="71"/>
      <c r="K43" s="71"/>
      <c r="L43" s="71"/>
      <c r="M43" s="71"/>
      <c r="N43" s="81"/>
    </row>
    <row r="44" spans="1:14" x14ac:dyDescent="0.2">
      <c r="A44" s="65">
        <v>42</v>
      </c>
      <c r="B44" s="32"/>
      <c r="C44" s="50"/>
      <c r="D44" s="78"/>
      <c r="E44" s="70"/>
      <c r="F44" s="71"/>
      <c r="G44" s="71"/>
      <c r="H44" s="71"/>
      <c r="I44" s="71"/>
      <c r="J44" s="71"/>
      <c r="K44" s="71"/>
      <c r="L44" s="71"/>
      <c r="M44" s="71"/>
      <c r="N44" s="81"/>
    </row>
    <row r="45" spans="1:14" x14ac:dyDescent="0.2">
      <c r="A45" s="65">
        <v>43</v>
      </c>
      <c r="B45" s="32"/>
      <c r="C45" s="50"/>
      <c r="D45" s="78"/>
      <c r="E45" s="70"/>
      <c r="F45" s="71"/>
      <c r="G45" s="71"/>
      <c r="H45" s="71"/>
      <c r="I45" s="71"/>
      <c r="J45" s="71"/>
      <c r="K45" s="71"/>
      <c r="L45" s="71"/>
      <c r="M45" s="71"/>
      <c r="N45" s="81"/>
    </row>
    <row r="46" spans="1:14" x14ac:dyDescent="0.2">
      <c r="A46" s="65">
        <v>44</v>
      </c>
      <c r="B46" s="32"/>
      <c r="C46" s="50"/>
      <c r="D46" s="78"/>
      <c r="E46" s="70"/>
      <c r="F46" s="71"/>
      <c r="G46" s="71"/>
      <c r="H46" s="71"/>
      <c r="I46" s="71"/>
      <c r="J46" s="71"/>
      <c r="K46" s="71"/>
      <c r="L46" s="71"/>
      <c r="M46" s="71"/>
      <c r="N46" s="81"/>
    </row>
    <row r="47" spans="1:14" x14ac:dyDescent="0.2">
      <c r="A47" s="65">
        <v>45</v>
      </c>
      <c r="B47" s="32"/>
      <c r="C47" s="50"/>
      <c r="D47" s="78"/>
      <c r="E47" s="70"/>
      <c r="F47" s="71"/>
      <c r="G47" s="71"/>
      <c r="H47" s="71"/>
      <c r="I47" s="71"/>
      <c r="J47" s="71"/>
      <c r="K47" s="71"/>
      <c r="L47" s="71"/>
      <c r="M47" s="71"/>
      <c r="N47" s="81"/>
    </row>
    <row r="48" spans="1:14" x14ac:dyDescent="0.2">
      <c r="A48" s="65">
        <v>46</v>
      </c>
      <c r="B48" s="32"/>
      <c r="C48" s="50"/>
      <c r="D48" s="78"/>
      <c r="E48" s="70"/>
      <c r="F48" s="71"/>
      <c r="G48" s="71"/>
      <c r="H48" s="71"/>
      <c r="I48" s="71"/>
      <c r="J48" s="71"/>
      <c r="K48" s="71"/>
      <c r="L48" s="71"/>
      <c r="M48" s="71"/>
      <c r="N48" s="81"/>
    </row>
    <row r="49" spans="1:14" x14ac:dyDescent="0.2">
      <c r="A49" s="65">
        <v>47</v>
      </c>
      <c r="B49" s="32"/>
      <c r="C49" s="50"/>
      <c r="D49" s="78"/>
      <c r="E49" s="70"/>
      <c r="F49" s="71"/>
      <c r="G49" s="71"/>
      <c r="H49" s="71"/>
      <c r="I49" s="71"/>
      <c r="J49" s="71"/>
      <c r="K49" s="71"/>
      <c r="L49" s="71"/>
      <c r="M49" s="71"/>
      <c r="N49" s="81"/>
    </row>
    <row r="50" spans="1:14" x14ac:dyDescent="0.2">
      <c r="A50" s="66">
        <v>48</v>
      </c>
      <c r="B50" s="21"/>
      <c r="C50" s="57"/>
      <c r="D50" s="79"/>
      <c r="E50" s="72"/>
      <c r="F50" s="73"/>
      <c r="G50" s="73"/>
      <c r="H50" s="73"/>
      <c r="I50" s="73"/>
      <c r="J50" s="73"/>
      <c r="K50" s="73"/>
      <c r="L50" s="73"/>
      <c r="M50" s="73"/>
      <c r="N50" s="82"/>
    </row>
    <row r="51" spans="1:14" x14ac:dyDescent="0.2">
      <c r="A51" s="64">
        <v>49</v>
      </c>
      <c r="B51" s="33"/>
      <c r="C51" s="56"/>
      <c r="D51" s="77"/>
      <c r="E51" s="68"/>
      <c r="F51" s="69"/>
      <c r="G51" s="69"/>
      <c r="H51" s="69"/>
      <c r="I51" s="69"/>
      <c r="J51" s="69"/>
      <c r="K51" s="69"/>
      <c r="L51" s="69"/>
      <c r="M51" s="69"/>
      <c r="N51" s="80"/>
    </row>
    <row r="52" spans="1:14" x14ac:dyDescent="0.2">
      <c r="A52" s="65">
        <v>50</v>
      </c>
      <c r="B52" s="32"/>
      <c r="C52" s="50"/>
      <c r="D52" s="78"/>
      <c r="E52" s="70"/>
      <c r="F52" s="71"/>
      <c r="G52" s="71"/>
      <c r="H52" s="71"/>
      <c r="I52" s="71"/>
      <c r="J52" s="71"/>
      <c r="K52" s="71"/>
      <c r="L52" s="71"/>
      <c r="M52" s="71"/>
      <c r="N52" s="81"/>
    </row>
    <row r="53" spans="1:14" x14ac:dyDescent="0.2">
      <c r="A53" s="65">
        <v>51</v>
      </c>
      <c r="B53" s="32"/>
      <c r="C53" s="50"/>
      <c r="D53" s="78"/>
      <c r="E53" s="70"/>
      <c r="F53" s="71"/>
      <c r="G53" s="71"/>
      <c r="H53" s="71"/>
      <c r="I53" s="71"/>
      <c r="J53" s="71"/>
      <c r="K53" s="71"/>
      <c r="L53" s="71"/>
      <c r="M53" s="71"/>
      <c r="N53" s="81"/>
    </row>
    <row r="54" spans="1:14" x14ac:dyDescent="0.2">
      <c r="A54" s="65">
        <v>52</v>
      </c>
      <c r="B54" s="32"/>
      <c r="C54" s="50"/>
      <c r="D54" s="78"/>
      <c r="E54" s="70"/>
      <c r="F54" s="71"/>
      <c r="G54" s="71"/>
      <c r="H54" s="71"/>
      <c r="I54" s="71"/>
      <c r="J54" s="71"/>
      <c r="K54" s="71"/>
      <c r="L54" s="71"/>
      <c r="M54" s="71"/>
      <c r="N54" s="81"/>
    </row>
    <row r="55" spans="1:14" x14ac:dyDescent="0.2">
      <c r="A55" s="65">
        <v>53</v>
      </c>
      <c r="B55" s="32"/>
      <c r="C55" s="50"/>
      <c r="D55" s="78"/>
      <c r="E55" s="70"/>
      <c r="F55" s="71"/>
      <c r="G55" s="71"/>
      <c r="H55" s="71"/>
      <c r="I55" s="71"/>
      <c r="J55" s="71"/>
      <c r="K55" s="71"/>
      <c r="L55" s="71"/>
      <c r="M55" s="71"/>
      <c r="N55" s="81"/>
    </row>
    <row r="56" spans="1:14" x14ac:dyDescent="0.2">
      <c r="A56" s="65">
        <v>54</v>
      </c>
      <c r="B56" s="32"/>
      <c r="C56" s="50"/>
      <c r="D56" s="78"/>
      <c r="E56" s="70"/>
      <c r="F56" s="71"/>
      <c r="G56" s="71"/>
      <c r="H56" s="71"/>
      <c r="I56" s="71"/>
      <c r="J56" s="71"/>
      <c r="K56" s="71"/>
      <c r="L56" s="71"/>
      <c r="M56" s="71"/>
      <c r="N56" s="81"/>
    </row>
    <row r="57" spans="1:14" x14ac:dyDescent="0.2">
      <c r="A57" s="65">
        <v>55</v>
      </c>
      <c r="B57" s="32"/>
      <c r="C57" s="50"/>
      <c r="D57" s="78"/>
      <c r="E57" s="70"/>
      <c r="F57" s="71"/>
      <c r="G57" s="71"/>
      <c r="H57" s="71"/>
      <c r="I57" s="71"/>
      <c r="J57" s="71"/>
      <c r="K57" s="71"/>
      <c r="L57" s="71"/>
      <c r="M57" s="71"/>
      <c r="N57" s="81"/>
    </row>
    <row r="58" spans="1:14" x14ac:dyDescent="0.2">
      <c r="A58" s="65">
        <v>56</v>
      </c>
      <c r="B58" s="32"/>
      <c r="C58" s="50"/>
      <c r="D58" s="78"/>
      <c r="E58" s="70"/>
      <c r="F58" s="71"/>
      <c r="G58" s="71"/>
      <c r="H58" s="71"/>
      <c r="I58" s="71"/>
      <c r="J58" s="71"/>
      <c r="K58" s="71"/>
      <c r="L58" s="71"/>
      <c r="M58" s="71"/>
      <c r="N58" s="81"/>
    </row>
    <row r="59" spans="1:14" x14ac:dyDescent="0.2">
      <c r="A59" s="65">
        <v>57</v>
      </c>
      <c r="B59" s="32"/>
      <c r="C59" s="50"/>
      <c r="D59" s="78"/>
      <c r="E59" s="70"/>
      <c r="F59" s="71"/>
      <c r="G59" s="71"/>
      <c r="H59" s="71"/>
      <c r="I59" s="71"/>
      <c r="J59" s="71"/>
      <c r="K59" s="71"/>
      <c r="L59" s="71"/>
      <c r="M59" s="71"/>
      <c r="N59" s="81"/>
    </row>
    <row r="60" spans="1:14" x14ac:dyDescent="0.2">
      <c r="A60" s="65">
        <v>58</v>
      </c>
      <c r="B60" s="32"/>
      <c r="C60" s="50"/>
      <c r="D60" s="78"/>
      <c r="E60" s="70"/>
      <c r="F60" s="71"/>
      <c r="G60" s="71"/>
      <c r="H60" s="71"/>
      <c r="I60" s="71"/>
      <c r="J60" s="71"/>
      <c r="K60" s="71"/>
      <c r="L60" s="71"/>
      <c r="M60" s="71"/>
      <c r="N60" s="81"/>
    </row>
    <row r="61" spans="1:14" x14ac:dyDescent="0.2">
      <c r="A61" s="65">
        <v>59</v>
      </c>
      <c r="B61" s="32"/>
      <c r="C61" s="50"/>
      <c r="D61" s="78"/>
      <c r="E61" s="70"/>
      <c r="F61" s="71"/>
      <c r="G61" s="71"/>
      <c r="H61" s="71"/>
      <c r="I61" s="71"/>
      <c r="J61" s="71"/>
      <c r="K61" s="71"/>
      <c r="L61" s="71"/>
      <c r="M61" s="71"/>
      <c r="N61" s="81"/>
    </row>
    <row r="62" spans="1:14" x14ac:dyDescent="0.2">
      <c r="A62" s="66">
        <v>60</v>
      </c>
      <c r="B62" s="21"/>
      <c r="C62" s="57"/>
      <c r="D62" s="79"/>
      <c r="E62" s="72"/>
      <c r="F62" s="73"/>
      <c r="G62" s="73"/>
      <c r="H62" s="73"/>
      <c r="I62" s="73"/>
      <c r="J62" s="73"/>
      <c r="K62" s="73"/>
      <c r="L62" s="73"/>
      <c r="M62" s="73"/>
      <c r="N62" s="82"/>
    </row>
    <row r="63" spans="1:14" x14ac:dyDescent="0.2">
      <c r="A63" s="64">
        <v>61</v>
      </c>
      <c r="B63" s="33"/>
      <c r="C63" s="56"/>
      <c r="D63" s="77"/>
      <c r="E63" s="68"/>
      <c r="F63" s="69"/>
      <c r="G63" s="69"/>
      <c r="H63" s="69"/>
      <c r="I63" s="69"/>
      <c r="J63" s="69"/>
      <c r="K63" s="69"/>
      <c r="L63" s="69"/>
      <c r="M63" s="69"/>
      <c r="N63" s="80"/>
    </row>
    <row r="64" spans="1:14" x14ac:dyDescent="0.2">
      <c r="A64" s="65">
        <v>62</v>
      </c>
      <c r="B64" s="32"/>
      <c r="C64" s="50"/>
      <c r="D64" s="78"/>
      <c r="E64" s="70"/>
      <c r="F64" s="71"/>
      <c r="G64" s="71"/>
      <c r="H64" s="71"/>
      <c r="I64" s="71"/>
      <c r="J64" s="71"/>
      <c r="K64" s="71"/>
      <c r="L64" s="71"/>
      <c r="M64" s="71"/>
      <c r="N64" s="81"/>
    </row>
    <row r="65" spans="1:14" x14ac:dyDescent="0.2">
      <c r="A65" s="65">
        <v>63</v>
      </c>
      <c r="B65" s="32"/>
      <c r="C65" s="50"/>
      <c r="D65" s="78"/>
      <c r="E65" s="70"/>
      <c r="F65" s="71"/>
      <c r="G65" s="71"/>
      <c r="H65" s="71"/>
      <c r="I65" s="71"/>
      <c r="J65" s="71"/>
      <c r="K65" s="71"/>
      <c r="L65" s="71"/>
      <c r="M65" s="71"/>
      <c r="N65" s="81"/>
    </row>
    <row r="66" spans="1:14" x14ac:dyDescent="0.2">
      <c r="A66" s="65">
        <v>64</v>
      </c>
      <c r="B66" s="32"/>
      <c r="C66" s="50"/>
      <c r="D66" s="78"/>
      <c r="E66" s="70"/>
      <c r="F66" s="71"/>
      <c r="G66" s="71"/>
      <c r="H66" s="71"/>
      <c r="I66" s="71"/>
      <c r="J66" s="71"/>
      <c r="K66" s="71"/>
      <c r="L66" s="71"/>
      <c r="M66" s="71"/>
      <c r="N66" s="81"/>
    </row>
    <row r="67" spans="1:14" x14ac:dyDescent="0.2">
      <c r="A67" s="65">
        <v>65</v>
      </c>
      <c r="B67" s="32"/>
      <c r="C67" s="50"/>
      <c r="D67" s="78"/>
      <c r="E67" s="70"/>
      <c r="F67" s="71"/>
      <c r="G67" s="71"/>
      <c r="H67" s="71"/>
      <c r="I67" s="71"/>
      <c r="J67" s="71"/>
      <c r="K67" s="71"/>
      <c r="L67" s="71"/>
      <c r="M67" s="71"/>
      <c r="N67" s="81"/>
    </row>
    <row r="68" spans="1:14" x14ac:dyDescent="0.2">
      <c r="A68" s="65">
        <v>66</v>
      </c>
      <c r="B68" s="32"/>
      <c r="C68" s="50"/>
      <c r="D68" s="78"/>
      <c r="E68" s="70"/>
      <c r="F68" s="71"/>
      <c r="G68" s="71"/>
      <c r="H68" s="71"/>
      <c r="I68" s="71"/>
      <c r="J68" s="71"/>
      <c r="K68" s="71"/>
      <c r="L68" s="71"/>
      <c r="M68" s="71"/>
      <c r="N68" s="81"/>
    </row>
    <row r="69" spans="1:14" x14ac:dyDescent="0.2">
      <c r="A69" s="65">
        <v>67</v>
      </c>
      <c r="B69" s="32"/>
      <c r="C69" s="50"/>
      <c r="D69" s="78"/>
      <c r="E69" s="70"/>
      <c r="F69" s="71"/>
      <c r="G69" s="71"/>
      <c r="H69" s="71"/>
      <c r="I69" s="71"/>
      <c r="J69" s="71"/>
      <c r="K69" s="71"/>
      <c r="L69" s="71"/>
      <c r="M69" s="71"/>
      <c r="N69" s="81"/>
    </row>
    <row r="70" spans="1:14" x14ac:dyDescent="0.2">
      <c r="A70" s="65">
        <v>68</v>
      </c>
      <c r="B70" s="32"/>
      <c r="C70" s="50"/>
      <c r="D70" s="78"/>
      <c r="E70" s="70"/>
      <c r="F70" s="71"/>
      <c r="G70" s="71"/>
      <c r="H70" s="71"/>
      <c r="I70" s="71"/>
      <c r="J70" s="71"/>
      <c r="K70" s="71"/>
      <c r="L70" s="71"/>
      <c r="M70" s="71"/>
      <c r="N70" s="81"/>
    </row>
    <row r="71" spans="1:14" x14ac:dyDescent="0.2">
      <c r="A71" s="65">
        <v>69</v>
      </c>
      <c r="B71" s="32"/>
      <c r="C71" s="50"/>
      <c r="D71" s="78"/>
      <c r="E71" s="70"/>
      <c r="F71" s="71"/>
      <c r="G71" s="71"/>
      <c r="H71" s="71"/>
      <c r="I71" s="71"/>
      <c r="J71" s="71"/>
      <c r="K71" s="71"/>
      <c r="L71" s="71"/>
      <c r="M71" s="71"/>
      <c r="N71" s="81"/>
    </row>
    <row r="72" spans="1:14" x14ac:dyDescent="0.2">
      <c r="A72" s="65">
        <v>70</v>
      </c>
      <c r="B72" s="32"/>
      <c r="C72" s="50"/>
      <c r="D72" s="78"/>
      <c r="E72" s="70"/>
      <c r="F72" s="71"/>
      <c r="G72" s="71"/>
      <c r="H72" s="71"/>
      <c r="I72" s="71"/>
      <c r="J72" s="71"/>
      <c r="K72" s="71"/>
      <c r="L72" s="71"/>
      <c r="M72" s="71"/>
      <c r="N72" s="81"/>
    </row>
    <row r="73" spans="1:14" x14ac:dyDescent="0.2">
      <c r="A73" s="65">
        <v>71</v>
      </c>
      <c r="B73" s="32"/>
      <c r="C73" s="50"/>
      <c r="D73" s="78"/>
      <c r="E73" s="70"/>
      <c r="F73" s="71"/>
      <c r="G73" s="71"/>
      <c r="H73" s="71"/>
      <c r="I73" s="71"/>
      <c r="J73" s="71"/>
      <c r="K73" s="71"/>
      <c r="L73" s="71"/>
      <c r="M73" s="71"/>
      <c r="N73" s="81"/>
    </row>
    <row r="74" spans="1:14" x14ac:dyDescent="0.2">
      <c r="A74" s="66">
        <v>72</v>
      </c>
      <c r="B74" s="21"/>
      <c r="C74" s="57"/>
      <c r="D74" s="79"/>
      <c r="E74" s="72"/>
      <c r="F74" s="73"/>
      <c r="G74" s="73"/>
      <c r="H74" s="73"/>
      <c r="I74" s="73"/>
      <c r="J74" s="73"/>
      <c r="K74" s="73"/>
      <c r="L74" s="73"/>
      <c r="M74" s="73"/>
      <c r="N74" s="82"/>
    </row>
    <row r="75" spans="1:14" x14ac:dyDescent="0.2">
      <c r="A75" s="64">
        <v>73</v>
      </c>
      <c r="B75" s="33"/>
      <c r="C75" s="56"/>
      <c r="D75" s="77"/>
      <c r="E75" s="68"/>
      <c r="F75" s="69"/>
      <c r="G75" s="69"/>
      <c r="H75" s="69"/>
      <c r="I75" s="69"/>
      <c r="J75" s="69"/>
      <c r="K75" s="69"/>
      <c r="L75" s="69"/>
      <c r="M75" s="69"/>
      <c r="N75" s="80"/>
    </row>
    <row r="76" spans="1:14" x14ac:dyDescent="0.2">
      <c r="A76" s="65">
        <v>74</v>
      </c>
      <c r="B76" s="32"/>
      <c r="C76" s="50"/>
      <c r="D76" s="78"/>
      <c r="E76" s="70"/>
      <c r="F76" s="71"/>
      <c r="G76" s="71"/>
      <c r="H76" s="71"/>
      <c r="I76" s="71"/>
      <c r="J76" s="71"/>
      <c r="K76" s="71"/>
      <c r="L76" s="71"/>
      <c r="M76" s="71"/>
      <c r="N76" s="81"/>
    </row>
    <row r="77" spans="1:14" x14ac:dyDescent="0.2">
      <c r="A77" s="65">
        <v>75</v>
      </c>
      <c r="B77" s="32"/>
      <c r="C77" s="50"/>
      <c r="D77" s="78"/>
      <c r="E77" s="70"/>
      <c r="F77" s="71"/>
      <c r="G77" s="71"/>
      <c r="H77" s="71"/>
      <c r="I77" s="71"/>
      <c r="J77" s="71"/>
      <c r="K77" s="71"/>
      <c r="L77" s="71"/>
      <c r="M77" s="71"/>
      <c r="N77" s="81"/>
    </row>
    <row r="78" spans="1:14" x14ac:dyDescent="0.2">
      <c r="A78" s="65">
        <v>76</v>
      </c>
      <c r="B78" s="32"/>
      <c r="C78" s="50"/>
      <c r="D78" s="78"/>
      <c r="E78" s="70"/>
      <c r="F78" s="71"/>
      <c r="G78" s="71"/>
      <c r="H78" s="71"/>
      <c r="I78" s="71"/>
      <c r="J78" s="71"/>
      <c r="K78" s="71"/>
      <c r="L78" s="71"/>
      <c r="M78" s="71"/>
      <c r="N78" s="81"/>
    </row>
    <row r="79" spans="1:14" x14ac:dyDescent="0.2">
      <c r="A79" s="65">
        <v>77</v>
      </c>
      <c r="B79" s="32"/>
      <c r="C79" s="50"/>
      <c r="D79" s="78"/>
      <c r="E79" s="70"/>
      <c r="F79" s="71"/>
      <c r="G79" s="71"/>
      <c r="H79" s="71"/>
      <c r="I79" s="71"/>
      <c r="J79" s="71"/>
      <c r="K79" s="71"/>
      <c r="L79" s="71"/>
      <c r="M79" s="71"/>
      <c r="N79" s="81"/>
    </row>
    <row r="80" spans="1:14" x14ac:dyDescent="0.2">
      <c r="A80" s="65">
        <v>78</v>
      </c>
      <c r="B80" s="32"/>
      <c r="C80" s="50"/>
      <c r="D80" s="78"/>
      <c r="E80" s="70"/>
      <c r="F80" s="71"/>
      <c r="G80" s="71"/>
      <c r="H80" s="71"/>
      <c r="I80" s="71"/>
      <c r="J80" s="71"/>
      <c r="K80" s="71"/>
      <c r="L80" s="71"/>
      <c r="M80" s="71"/>
      <c r="N80" s="81"/>
    </row>
    <row r="81" spans="1:14" x14ac:dyDescent="0.2">
      <c r="A81" s="65">
        <v>79</v>
      </c>
      <c r="B81" s="32"/>
      <c r="C81" s="50"/>
      <c r="D81" s="78"/>
      <c r="E81" s="70"/>
      <c r="F81" s="71"/>
      <c r="G81" s="71"/>
      <c r="H81" s="71"/>
      <c r="I81" s="71"/>
      <c r="J81" s="71"/>
      <c r="K81" s="71"/>
      <c r="L81" s="71"/>
      <c r="M81" s="71"/>
      <c r="N81" s="81"/>
    </row>
    <row r="82" spans="1:14" x14ac:dyDescent="0.2">
      <c r="A82" s="65">
        <v>80</v>
      </c>
      <c r="B82" s="32"/>
      <c r="C82" s="50"/>
      <c r="D82" s="78"/>
      <c r="E82" s="70"/>
      <c r="F82" s="71"/>
      <c r="G82" s="71"/>
      <c r="H82" s="71"/>
      <c r="I82" s="71"/>
      <c r="J82" s="71"/>
      <c r="K82" s="71"/>
      <c r="L82" s="71"/>
      <c r="M82" s="71"/>
      <c r="N82" s="81"/>
    </row>
    <row r="83" spans="1:14" x14ac:dyDescent="0.2">
      <c r="A83" s="65">
        <v>81</v>
      </c>
      <c r="B83" s="32"/>
      <c r="C83" s="50"/>
      <c r="D83" s="78"/>
      <c r="E83" s="70"/>
      <c r="F83" s="71"/>
      <c r="G83" s="71"/>
      <c r="H83" s="71"/>
      <c r="I83" s="71"/>
      <c r="J83" s="71"/>
      <c r="K83" s="71"/>
      <c r="L83" s="71"/>
      <c r="M83" s="71"/>
      <c r="N83" s="81"/>
    </row>
    <row r="84" spans="1:14" x14ac:dyDescent="0.2">
      <c r="A84" s="65">
        <v>82</v>
      </c>
      <c r="B84" s="32"/>
      <c r="C84" s="50"/>
      <c r="D84" s="78"/>
      <c r="E84" s="70"/>
      <c r="F84" s="71"/>
      <c r="G84" s="71"/>
      <c r="H84" s="71"/>
      <c r="I84" s="71"/>
      <c r="J84" s="71"/>
      <c r="K84" s="71"/>
      <c r="L84" s="71"/>
      <c r="M84" s="71"/>
      <c r="N84" s="81"/>
    </row>
    <row r="85" spans="1:14" x14ac:dyDescent="0.2">
      <c r="A85" s="65">
        <v>83</v>
      </c>
      <c r="B85" s="32"/>
      <c r="C85" s="50"/>
      <c r="D85" s="78"/>
      <c r="E85" s="70"/>
      <c r="F85" s="71"/>
      <c r="G85" s="71"/>
      <c r="H85" s="71"/>
      <c r="I85" s="71"/>
      <c r="J85" s="71"/>
      <c r="K85" s="71"/>
      <c r="L85" s="71"/>
      <c r="M85" s="71"/>
      <c r="N85" s="81"/>
    </row>
    <row r="86" spans="1:14" x14ac:dyDescent="0.2">
      <c r="A86" s="66">
        <v>84</v>
      </c>
      <c r="B86" s="21"/>
      <c r="C86" s="57"/>
      <c r="D86" s="79"/>
      <c r="E86" s="72"/>
      <c r="F86" s="73"/>
      <c r="G86" s="73"/>
      <c r="H86" s="73"/>
      <c r="I86" s="73"/>
      <c r="J86" s="73"/>
      <c r="K86" s="73"/>
      <c r="L86" s="73"/>
      <c r="M86" s="73"/>
      <c r="N86" s="82"/>
    </row>
    <row r="87" spans="1:14" x14ac:dyDescent="0.2">
      <c r="A87" s="65">
        <v>85</v>
      </c>
      <c r="B87" s="32"/>
      <c r="C87" s="50"/>
      <c r="D87" s="78"/>
      <c r="E87" s="70"/>
      <c r="F87" s="71"/>
      <c r="G87" s="71"/>
      <c r="H87" s="71"/>
      <c r="I87" s="71"/>
      <c r="J87" s="71"/>
      <c r="K87" s="71"/>
      <c r="L87" s="71"/>
      <c r="M87" s="71"/>
      <c r="N87" s="81"/>
    </row>
    <row r="88" spans="1:14" x14ac:dyDescent="0.2">
      <c r="A88" s="65">
        <v>86</v>
      </c>
      <c r="B88" s="32"/>
      <c r="C88" s="50"/>
      <c r="D88" s="78"/>
      <c r="E88" s="70"/>
      <c r="F88" s="71"/>
      <c r="G88" s="71"/>
      <c r="H88" s="71"/>
      <c r="I88" s="71"/>
      <c r="J88" s="71"/>
      <c r="K88" s="71"/>
      <c r="L88" s="71"/>
      <c r="M88" s="71"/>
      <c r="N88" s="81"/>
    </row>
    <row r="89" spans="1:14" x14ac:dyDescent="0.2">
      <c r="A89" s="65">
        <v>87</v>
      </c>
      <c r="B89" s="32"/>
      <c r="C89" s="50"/>
      <c r="D89" s="78"/>
      <c r="E89" s="70"/>
      <c r="F89" s="71"/>
      <c r="G89" s="71"/>
      <c r="H89" s="71"/>
      <c r="I89" s="71"/>
      <c r="J89" s="71"/>
      <c r="K89" s="71"/>
      <c r="L89" s="71"/>
      <c r="M89" s="71"/>
      <c r="N89" s="81"/>
    </row>
    <row r="90" spans="1:14" x14ac:dyDescent="0.2">
      <c r="A90" s="65">
        <v>88</v>
      </c>
      <c r="B90" s="32"/>
      <c r="C90" s="50"/>
      <c r="D90" s="78"/>
      <c r="E90" s="70"/>
      <c r="F90" s="71"/>
      <c r="G90" s="71"/>
      <c r="H90" s="71"/>
      <c r="I90" s="71"/>
      <c r="J90" s="71"/>
      <c r="K90" s="71"/>
      <c r="L90" s="71"/>
      <c r="M90" s="71"/>
      <c r="N90" s="81"/>
    </row>
    <row r="91" spans="1:14" x14ac:dyDescent="0.2">
      <c r="A91" s="65">
        <v>89</v>
      </c>
      <c r="B91" s="32"/>
      <c r="C91" s="50"/>
      <c r="D91" s="78"/>
      <c r="E91" s="70"/>
      <c r="F91" s="71"/>
      <c r="G91" s="71"/>
      <c r="H91" s="71"/>
      <c r="I91" s="71"/>
      <c r="J91" s="71"/>
      <c r="K91" s="71"/>
      <c r="L91" s="71"/>
      <c r="M91" s="71"/>
      <c r="N91" s="81"/>
    </row>
    <row r="92" spans="1:14" x14ac:dyDescent="0.2">
      <c r="A92" s="65">
        <v>90</v>
      </c>
      <c r="B92" s="32"/>
      <c r="C92" s="50"/>
      <c r="D92" s="78"/>
      <c r="E92" s="70"/>
      <c r="F92" s="71"/>
      <c r="G92" s="71"/>
      <c r="H92" s="71"/>
      <c r="I92" s="71"/>
      <c r="J92" s="71"/>
      <c r="K92" s="71"/>
      <c r="L92" s="71"/>
      <c r="M92" s="71"/>
      <c r="N92" s="81"/>
    </row>
    <row r="93" spans="1:14" x14ac:dyDescent="0.2">
      <c r="A93" s="65">
        <v>91</v>
      </c>
      <c r="B93" s="32"/>
      <c r="C93" s="50"/>
      <c r="D93" s="78"/>
      <c r="E93" s="70"/>
      <c r="F93" s="71"/>
      <c r="G93" s="71"/>
      <c r="H93" s="71"/>
      <c r="I93" s="71"/>
      <c r="J93" s="71"/>
      <c r="K93" s="71"/>
      <c r="L93" s="71"/>
      <c r="M93" s="71"/>
      <c r="N93" s="81"/>
    </row>
    <row r="94" spans="1:14" x14ac:dyDescent="0.2">
      <c r="A94" s="65">
        <v>92</v>
      </c>
      <c r="B94" s="32"/>
      <c r="C94" s="50"/>
      <c r="D94" s="78"/>
      <c r="E94" s="70"/>
      <c r="F94" s="71"/>
      <c r="G94" s="71"/>
      <c r="H94" s="71"/>
      <c r="I94" s="71"/>
      <c r="J94" s="71"/>
      <c r="K94" s="71"/>
      <c r="L94" s="71"/>
      <c r="M94" s="71"/>
      <c r="N94" s="81"/>
    </row>
    <row r="95" spans="1:14" x14ac:dyDescent="0.2">
      <c r="A95" s="65">
        <v>93</v>
      </c>
      <c r="B95" s="32"/>
      <c r="C95" s="50"/>
      <c r="D95" s="78"/>
      <c r="E95" s="70"/>
      <c r="F95" s="71"/>
      <c r="G95" s="71"/>
      <c r="H95" s="71"/>
      <c r="I95" s="71"/>
      <c r="J95" s="71"/>
      <c r="K95" s="71"/>
      <c r="L95" s="71"/>
      <c r="M95" s="71"/>
      <c r="N95" s="81"/>
    </row>
    <row r="96" spans="1:14" x14ac:dyDescent="0.2">
      <c r="A96" s="65">
        <v>94</v>
      </c>
      <c r="B96" s="32"/>
      <c r="C96" s="50"/>
      <c r="D96" s="78"/>
      <c r="E96" s="70"/>
      <c r="F96" s="71"/>
      <c r="G96" s="71"/>
      <c r="H96" s="71"/>
      <c r="I96" s="71"/>
      <c r="J96" s="71"/>
      <c r="K96" s="71"/>
      <c r="L96" s="71"/>
      <c r="M96" s="71"/>
      <c r="N96" s="81"/>
    </row>
    <row r="97" spans="1:14" x14ac:dyDescent="0.2">
      <c r="A97" s="65">
        <v>95</v>
      </c>
      <c r="B97" s="32"/>
      <c r="C97" s="50"/>
      <c r="D97" s="78"/>
      <c r="E97" s="70"/>
      <c r="F97" s="71"/>
      <c r="G97" s="71"/>
      <c r="H97" s="71"/>
      <c r="I97" s="71"/>
      <c r="J97" s="71"/>
      <c r="K97" s="71"/>
      <c r="L97" s="71"/>
      <c r="M97" s="71"/>
      <c r="N97" s="81"/>
    </row>
    <row r="98" spans="1:14" x14ac:dyDescent="0.2">
      <c r="A98" s="66">
        <v>96</v>
      </c>
      <c r="B98" s="21"/>
      <c r="C98" s="57"/>
      <c r="D98" s="79"/>
      <c r="E98" s="72"/>
      <c r="F98" s="73"/>
      <c r="G98" s="73"/>
      <c r="H98" s="73"/>
      <c r="I98" s="73"/>
      <c r="J98" s="73"/>
      <c r="K98" s="73"/>
      <c r="L98" s="73"/>
      <c r="M98" s="73"/>
      <c r="N9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Recipe</vt:lpstr>
      <vt:lpstr>Stocks</vt:lpstr>
      <vt:lpstr>Layout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2020-10-09T05:27:26Z</dcterms:modified>
</cp:coreProperties>
</file>