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102_exp10_atpassaycalibration_2/"/>
    </mc:Choice>
  </mc:AlternateContent>
  <xr:revisionPtr revIDLastSave="0" documentId="13_ncr:1_{D5950BD2-A105-AD42-9D96-E1B58176CEF8}" xr6:coauthVersionLast="45" xr6:coauthVersionMax="45" xr10:uidLastSave="{00000000-0000-0000-0000-000000000000}"/>
  <bookViews>
    <workbookView xWindow="0" yWindow="460" windowWidth="28800" windowHeight="17540" activeTab="1" xr2:uid="{00000000-000D-0000-FFFF-FFFF00000000}"/>
  </bookViews>
  <sheets>
    <sheet name="Assay" sheetId="5" r:id="rId1"/>
    <sheet name="Standard Assay" sheetId="6" r:id="rId2"/>
  </sheets>
  <definedNames>
    <definedName name="_xlnm.extract">#REF!</definedName>
    <definedName name="_xlnm.Print_Area" localSheetId="1">'Standard Assay'!$A$1:$X$51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6" l="1"/>
  <c r="G23" i="6"/>
  <c r="C19" i="6"/>
  <c r="G15" i="6"/>
  <c r="G14" i="6"/>
  <c r="P7" i="6" l="1"/>
  <c r="G21" i="6"/>
  <c r="G13" i="6"/>
  <c r="G8" i="6"/>
  <c r="G16" i="5"/>
  <c r="G11" i="5"/>
  <c r="G6" i="5" l="1"/>
  <c r="B8" i="5"/>
</calcChain>
</file>

<file path=xl/sharedStrings.xml><?xml version="1.0" encoding="utf-8"?>
<sst xmlns="http://schemas.openxmlformats.org/spreadsheetml/2006/main" count="248" uniqueCount="108">
  <si>
    <t>Notes</t>
  </si>
  <si>
    <t>ATP assay</t>
  </si>
  <si>
    <t>stock conc (ATP)</t>
  </si>
  <si>
    <t>mM</t>
  </si>
  <si>
    <t>stock volume (ATP)</t>
  </si>
  <si>
    <t>mL</t>
  </si>
  <si>
    <t xml:space="preserve">desired conc </t>
  </si>
  <si>
    <t>volume from stock</t>
  </si>
  <si>
    <t>volume of water</t>
  </si>
  <si>
    <t>desired conc</t>
  </si>
  <si>
    <t>1:2 dilution</t>
  </si>
  <si>
    <t>1:10 dilution</t>
  </si>
  <si>
    <t>part</t>
  </si>
  <si>
    <t>parts</t>
  </si>
  <si>
    <t>10^-1</t>
  </si>
  <si>
    <t>volume from 1mM</t>
  </si>
  <si>
    <t>10^-2</t>
  </si>
  <si>
    <t>volume from 10^-1 mM</t>
  </si>
  <si>
    <t>10^-3</t>
  </si>
  <si>
    <t>volume from 10^-2 mM</t>
  </si>
  <si>
    <t>10^-4</t>
  </si>
  <si>
    <t>volume from 10^-3 mM</t>
  </si>
  <si>
    <t>serial dilution cont.</t>
  </si>
  <si>
    <t>ATP Assay Calibration Dilutions</t>
  </si>
  <si>
    <t>Notes:</t>
  </si>
  <si>
    <t>add 50 uL per well</t>
  </si>
  <si>
    <t>have 150 uL of concoction</t>
  </si>
  <si>
    <t>uL</t>
  </si>
  <si>
    <t>total assay vol</t>
  </si>
  <si>
    <t>num wells</t>
  </si>
  <si>
    <t>volume/well</t>
  </si>
  <si>
    <t>do in 384 well plate - what you will be using, less volume</t>
  </si>
  <si>
    <t>one well holds 25 uL working volume</t>
  </si>
  <si>
    <t>max 40 uL</t>
  </si>
  <si>
    <t>extra volume atp mix</t>
  </si>
  <si>
    <t>wells</t>
  </si>
  <si>
    <t>what is wavelength/gain</t>
  </si>
  <si>
    <t>ATP detection assay buffer</t>
  </si>
  <si>
    <t>x</t>
  </si>
  <si>
    <t>dilute to</t>
  </si>
  <si>
    <t>add DTT</t>
  </si>
  <si>
    <t>total vol</t>
  </si>
  <si>
    <t>17uL/1mL 1x buffer</t>
  </si>
  <si>
    <t>Item</t>
  </si>
  <si>
    <t>Num</t>
  </si>
  <si>
    <t>Unit</t>
  </si>
  <si>
    <t>1 part 5x, 4 parts sterile water</t>
  </si>
  <si>
    <t>use on same day</t>
  </si>
  <si>
    <t>ATP detection sample buffer</t>
  </si>
  <si>
    <t xml:space="preserve">dilute to </t>
  </si>
  <si>
    <t>1 part 2x, 1 part water</t>
  </si>
  <si>
    <t>1 uL/1 mL 1x</t>
  </si>
  <si>
    <t>(stored for one month)</t>
  </si>
  <si>
    <t>ATP Detection d-luciferin</t>
  </si>
  <si>
    <t>mg</t>
  </si>
  <si>
    <t>add water</t>
  </si>
  <si>
    <t>for 1 96-well plate</t>
  </si>
  <si>
    <t>keep on ice and in dark</t>
  </si>
  <si>
    <t>stored for 1 week (dark -20)</t>
  </si>
  <si>
    <t>ATP detection luciferase</t>
  </si>
  <si>
    <t>keep on ice in dark (-20)</t>
  </si>
  <si>
    <t>ATP detection standard</t>
  </si>
  <si>
    <t>uM</t>
  </si>
  <si>
    <t>thaw on ice (-20)</t>
  </si>
  <si>
    <t>DTT</t>
  </si>
  <si>
    <t>M</t>
  </si>
  <si>
    <t>20 uL of atp/water mix</t>
  </si>
  <si>
    <t>1) Thaw assay items on ice</t>
  </si>
  <si>
    <t>2) Check ATP Volume</t>
  </si>
  <si>
    <t>3) Update calculations/print procedure</t>
  </si>
  <si>
    <t>do duplicates???</t>
  </si>
  <si>
    <t>A</t>
  </si>
  <si>
    <t>B</t>
  </si>
  <si>
    <t>C</t>
  </si>
  <si>
    <t>D</t>
  </si>
  <si>
    <t>E</t>
  </si>
  <si>
    <t>F</t>
  </si>
  <si>
    <t>G</t>
  </si>
  <si>
    <t>1 uM</t>
  </si>
  <si>
    <t>conc</t>
  </si>
  <si>
    <t>325 nM</t>
  </si>
  <si>
    <t>105.6 nM</t>
  </si>
  <si>
    <t>34.3 nM</t>
  </si>
  <si>
    <t>11.2 nM</t>
  </si>
  <si>
    <t>3.6 nM</t>
  </si>
  <si>
    <t>1x ATP Detection Assay Buffer total vol</t>
  </si>
  <si>
    <t>D-Luciferin</t>
  </si>
  <si>
    <t>Luciferase</t>
  </si>
  <si>
    <t>Blk</t>
  </si>
  <si>
    <t>0 nM</t>
  </si>
  <si>
    <t>cover plate and rt dark for 15-20 mins</t>
  </si>
  <si>
    <t>if doesn't work, try 560 emission</t>
  </si>
  <si>
    <t>change to 384 well plate</t>
  </si>
  <si>
    <t>add to RM</t>
  </si>
  <si>
    <t>Reaction Mixture For 24 well (384 well plate)</t>
  </si>
  <si>
    <t>add 30 uL of RM and 3 uL of ATP Detection Standard to designated</t>
  </si>
  <si>
    <t>add 30 uL of RM and 3 uL of 1x atp detection sample buffer to blank wells</t>
  </si>
  <si>
    <t xml:space="preserve">add 30 uL of RM and 3 uL of cell lysate </t>
  </si>
  <si>
    <t xml:space="preserve">Date: 20201002 </t>
  </si>
  <si>
    <t>Purpose: ATP Assay Calibration (with luminescence this time)</t>
  </si>
  <si>
    <t>atp 5x add</t>
  </si>
  <si>
    <t>water add</t>
  </si>
  <si>
    <t>make 2 mL</t>
  </si>
  <si>
    <t>from 1x</t>
  </si>
  <si>
    <t>water</t>
  </si>
  <si>
    <t>idk</t>
  </si>
  <si>
    <t>H</t>
  </si>
  <si>
    <t>the one before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</si>
</sst>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E5E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1" fillId="0" borderId="0" xfId="0" applyFont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0" fillId="5" borderId="0" xfId="0" applyFill="1"/>
    <xf numFmtId="0" fontId="0" fillId="3" borderId="0" xfId="0" applyFont="1" applyFill="1"/>
    <xf numFmtId="0" fontId="0" fillId="2" borderId="0" xfId="0" applyFont="1" applyFill="1"/>
    <xf numFmtId="0" fontId="2" fillId="2" borderId="0" xfId="0" applyFont="1" applyFill="1"/>
    <xf numFmtId="0" fontId="0" fillId="0" borderId="0" xfId="0" applyFill="1"/>
    <xf numFmtId="0" fontId="0" fillId="6" borderId="0" xfId="0" applyFill="1"/>
    <xf numFmtId="0" fontId="3" fillId="0" borderId="0" xfId="0" applyFont="1"/>
    <xf numFmtId="0" fontId="0" fillId="7" borderId="0" xfId="0" applyFill="1"/>
    <xf numFmtId="0" fontId="0" fillId="7" borderId="0" xfId="0" applyFont="1" applyFill="1"/>
    <xf numFmtId="0" fontId="2" fillId="5" borderId="0" xfId="0" applyFont="1" applyFill="1"/>
    <xf numFmtId="0" fontId="1" fillId="0" borderId="0" xfId="0" applyFont="1" applyFill="1"/>
    <xf numFmtId="0" fontId="2" fillId="0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E5E2"/>
      <color rgb="FFFFE3F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A32E-7988-0540-9DAA-E50DFEB73EA7}">
  <dimension ref="A2:J44"/>
  <sheetViews>
    <sheetView workbookViewId="0">
      <selection activeCell="D42" sqref="A1:XFD1048576"/>
    </sheetView>
  </sheetViews>
  <sheetFormatPr baseColWidth="10" defaultRowHeight="15" x14ac:dyDescent="0.2"/>
  <cols>
    <col min="1" max="1" width="19" bestFit="1" customWidth="1"/>
    <col min="6" max="6" width="21.1640625" bestFit="1" customWidth="1"/>
    <col min="8" max="8" width="17.1640625" bestFit="1" customWidth="1"/>
  </cols>
  <sheetData>
    <row r="2" spans="1:10" x14ac:dyDescent="0.2">
      <c r="A2" s="2" t="s">
        <v>23</v>
      </c>
      <c r="F2" s="2" t="s">
        <v>1</v>
      </c>
      <c r="H2" t="s">
        <v>30</v>
      </c>
      <c r="I2">
        <v>25</v>
      </c>
      <c r="J2" t="s">
        <v>27</v>
      </c>
    </row>
    <row r="3" spans="1:10" x14ac:dyDescent="0.2">
      <c r="A3" t="s">
        <v>2</v>
      </c>
      <c r="B3">
        <v>10</v>
      </c>
      <c r="C3" t="s">
        <v>3</v>
      </c>
      <c r="F3" t="s">
        <v>25</v>
      </c>
      <c r="H3" t="s">
        <v>29</v>
      </c>
      <c r="I3">
        <v>7</v>
      </c>
      <c r="J3" t="s">
        <v>35</v>
      </c>
    </row>
    <row r="4" spans="1:10" x14ac:dyDescent="0.2">
      <c r="A4" t="s">
        <v>4</v>
      </c>
      <c r="B4">
        <v>5</v>
      </c>
      <c r="C4" t="s">
        <v>5</v>
      </c>
      <c r="F4" t="s">
        <v>26</v>
      </c>
      <c r="H4" t="s">
        <v>34</v>
      </c>
      <c r="I4">
        <v>50</v>
      </c>
      <c r="J4" t="s">
        <v>27</v>
      </c>
    </row>
    <row r="6" spans="1:10" x14ac:dyDescent="0.2">
      <c r="A6" t="s">
        <v>6</v>
      </c>
      <c r="B6">
        <v>5</v>
      </c>
      <c r="C6" t="s">
        <v>3</v>
      </c>
      <c r="D6" t="s">
        <v>10</v>
      </c>
      <c r="F6" t="s">
        <v>28</v>
      </c>
      <c r="G6">
        <f>(I2*I3)+I4</f>
        <v>225</v>
      </c>
      <c r="H6" t="s">
        <v>27</v>
      </c>
    </row>
    <row r="7" spans="1:10" x14ac:dyDescent="0.2">
      <c r="A7" t="s">
        <v>7</v>
      </c>
      <c r="B7">
        <v>1</v>
      </c>
      <c r="C7" t="s">
        <v>5</v>
      </c>
      <c r="F7" s="2" t="s">
        <v>43</v>
      </c>
      <c r="G7" s="2" t="s">
        <v>44</v>
      </c>
      <c r="H7" s="2" t="s">
        <v>45</v>
      </c>
      <c r="I7" s="2" t="s">
        <v>0</v>
      </c>
    </row>
    <row r="8" spans="1:10" x14ac:dyDescent="0.2">
      <c r="A8" t="s">
        <v>8</v>
      </c>
      <c r="B8">
        <f>B7</f>
        <v>1</v>
      </c>
      <c r="C8" t="s">
        <v>5</v>
      </c>
      <c r="F8" t="s">
        <v>37</v>
      </c>
      <c r="G8">
        <v>5</v>
      </c>
      <c r="H8" t="s">
        <v>38</v>
      </c>
      <c r="I8" t="s">
        <v>52</v>
      </c>
    </row>
    <row r="9" spans="1:10" x14ac:dyDescent="0.2">
      <c r="F9" t="s">
        <v>39</v>
      </c>
      <c r="G9">
        <v>1</v>
      </c>
      <c r="H9" t="s">
        <v>38</v>
      </c>
      <c r="I9" t="s">
        <v>46</v>
      </c>
    </row>
    <row r="10" spans="1:10" x14ac:dyDescent="0.2">
      <c r="A10" t="s">
        <v>9</v>
      </c>
      <c r="B10">
        <v>1</v>
      </c>
      <c r="C10" t="s">
        <v>3</v>
      </c>
      <c r="D10" t="s">
        <v>11</v>
      </c>
      <c r="F10" t="s">
        <v>41</v>
      </c>
      <c r="G10">
        <v>2</v>
      </c>
      <c r="H10" t="s">
        <v>5</v>
      </c>
      <c r="I10" t="s">
        <v>47</v>
      </c>
    </row>
    <row r="11" spans="1:10" x14ac:dyDescent="0.2">
      <c r="A11" t="s">
        <v>7</v>
      </c>
      <c r="B11">
        <v>1</v>
      </c>
      <c r="C11" t="s">
        <v>12</v>
      </c>
      <c r="F11" t="s">
        <v>40</v>
      </c>
      <c r="G11">
        <f>17*G10</f>
        <v>34</v>
      </c>
      <c r="H11" t="s">
        <v>27</v>
      </c>
      <c r="I11" t="s">
        <v>42</v>
      </c>
    </row>
    <row r="12" spans="1:10" x14ac:dyDescent="0.2">
      <c r="A12" t="s">
        <v>8</v>
      </c>
      <c r="B12">
        <v>9</v>
      </c>
      <c r="C12" t="s">
        <v>13</v>
      </c>
    </row>
    <row r="13" spans="1:10" x14ac:dyDescent="0.2">
      <c r="F13" t="s">
        <v>48</v>
      </c>
      <c r="G13">
        <v>2</v>
      </c>
      <c r="H13" t="s">
        <v>38</v>
      </c>
      <c r="I13" t="s">
        <v>52</v>
      </c>
    </row>
    <row r="14" spans="1:10" x14ac:dyDescent="0.2">
      <c r="A14" t="s">
        <v>9</v>
      </c>
      <c r="B14" t="s">
        <v>14</v>
      </c>
      <c r="C14" t="s">
        <v>3</v>
      </c>
      <c r="D14" t="s">
        <v>22</v>
      </c>
      <c r="F14" t="s">
        <v>49</v>
      </c>
      <c r="G14">
        <v>1</v>
      </c>
      <c r="H14" t="s">
        <v>38</v>
      </c>
      <c r="I14" t="s">
        <v>50</v>
      </c>
    </row>
    <row r="15" spans="1:10" x14ac:dyDescent="0.2">
      <c r="A15" t="s">
        <v>15</v>
      </c>
      <c r="B15">
        <v>1</v>
      </c>
      <c r="C15" t="s">
        <v>12</v>
      </c>
      <c r="F15" t="s">
        <v>41</v>
      </c>
      <c r="G15">
        <v>1</v>
      </c>
      <c r="H15" t="s">
        <v>5</v>
      </c>
    </row>
    <row r="16" spans="1:10" x14ac:dyDescent="0.2">
      <c r="A16" t="s">
        <v>8</v>
      </c>
      <c r="B16">
        <v>9</v>
      </c>
      <c r="C16" t="s">
        <v>13</v>
      </c>
      <c r="F16" t="s">
        <v>40</v>
      </c>
      <c r="G16">
        <f>1*G15</f>
        <v>1</v>
      </c>
      <c r="H16" t="s">
        <v>27</v>
      </c>
      <c r="I16" t="s">
        <v>51</v>
      </c>
    </row>
    <row r="18" spans="1:9" x14ac:dyDescent="0.2">
      <c r="A18" t="s">
        <v>9</v>
      </c>
      <c r="B18" t="s">
        <v>16</v>
      </c>
      <c r="C18" t="s">
        <v>3</v>
      </c>
      <c r="F18" t="s">
        <v>53</v>
      </c>
      <c r="G18">
        <v>3</v>
      </c>
      <c r="H18" t="s">
        <v>54</v>
      </c>
    </row>
    <row r="19" spans="1:9" x14ac:dyDescent="0.2">
      <c r="A19" t="s">
        <v>17</v>
      </c>
      <c r="B19">
        <v>1</v>
      </c>
      <c r="C19" t="s">
        <v>12</v>
      </c>
      <c r="F19" t="s">
        <v>55</v>
      </c>
      <c r="G19">
        <v>100</v>
      </c>
      <c r="H19" t="s">
        <v>27</v>
      </c>
      <c r="I19" t="s">
        <v>56</v>
      </c>
    </row>
    <row r="20" spans="1:9" x14ac:dyDescent="0.2">
      <c r="A20" t="s">
        <v>8</v>
      </c>
      <c r="B20">
        <v>9</v>
      </c>
      <c r="C20" t="s">
        <v>13</v>
      </c>
      <c r="I20" t="s">
        <v>57</v>
      </c>
    </row>
    <row r="21" spans="1:9" x14ac:dyDescent="0.2">
      <c r="I21" t="s">
        <v>58</v>
      </c>
    </row>
    <row r="22" spans="1:9" x14ac:dyDescent="0.2">
      <c r="A22" t="s">
        <v>9</v>
      </c>
      <c r="B22" t="s">
        <v>18</v>
      </c>
      <c r="C22" t="s">
        <v>3</v>
      </c>
    </row>
    <row r="23" spans="1:9" x14ac:dyDescent="0.2">
      <c r="A23" t="s">
        <v>19</v>
      </c>
      <c r="B23">
        <v>1</v>
      </c>
      <c r="C23" t="s">
        <v>12</v>
      </c>
      <c r="F23" t="s">
        <v>59</v>
      </c>
      <c r="G23">
        <v>50</v>
      </c>
      <c r="H23" t="s">
        <v>27</v>
      </c>
      <c r="I23" t="s">
        <v>60</v>
      </c>
    </row>
    <row r="24" spans="1:9" x14ac:dyDescent="0.2">
      <c r="A24" t="s">
        <v>8</v>
      </c>
      <c r="B24">
        <v>9</v>
      </c>
      <c r="C24" t="s">
        <v>13</v>
      </c>
    </row>
    <row r="25" spans="1:9" x14ac:dyDescent="0.2">
      <c r="F25" t="s">
        <v>61</v>
      </c>
      <c r="G25">
        <v>100</v>
      </c>
      <c r="H25" t="s">
        <v>62</v>
      </c>
      <c r="I25" t="s">
        <v>63</v>
      </c>
    </row>
    <row r="26" spans="1:9" x14ac:dyDescent="0.2">
      <c r="A26" t="s">
        <v>9</v>
      </c>
      <c r="B26" t="s">
        <v>20</v>
      </c>
      <c r="C26" t="s">
        <v>3</v>
      </c>
    </row>
    <row r="27" spans="1:9" x14ac:dyDescent="0.2">
      <c r="A27" t="s">
        <v>21</v>
      </c>
      <c r="B27">
        <v>1</v>
      </c>
      <c r="C27" t="s">
        <v>12</v>
      </c>
      <c r="F27" t="s">
        <v>64</v>
      </c>
      <c r="G27">
        <v>1</v>
      </c>
      <c r="H27" t="s">
        <v>65</v>
      </c>
      <c r="I27" t="s">
        <v>63</v>
      </c>
    </row>
    <row r="28" spans="1:9" x14ac:dyDescent="0.2">
      <c r="A28" t="s">
        <v>8</v>
      </c>
      <c r="B28">
        <v>9</v>
      </c>
      <c r="C28" t="s">
        <v>13</v>
      </c>
    </row>
    <row r="30" spans="1:9" x14ac:dyDescent="0.2">
      <c r="B30">
        <v>0</v>
      </c>
      <c r="C30" t="s">
        <v>3</v>
      </c>
    </row>
    <row r="31" spans="1:9" x14ac:dyDescent="0.2">
      <c r="A31" t="s">
        <v>8</v>
      </c>
      <c r="B31">
        <v>10</v>
      </c>
      <c r="C31" t="s">
        <v>13</v>
      </c>
    </row>
    <row r="35" spans="1:1" x14ac:dyDescent="0.2">
      <c r="A35" t="s">
        <v>24</v>
      </c>
    </row>
    <row r="36" spans="1:1" x14ac:dyDescent="0.2">
      <c r="A36" t="s">
        <v>31</v>
      </c>
    </row>
    <row r="37" spans="1:1" x14ac:dyDescent="0.2">
      <c r="A37" t="s">
        <v>32</v>
      </c>
    </row>
    <row r="38" spans="1:1" x14ac:dyDescent="0.2">
      <c r="A38" t="s">
        <v>33</v>
      </c>
    </row>
    <row r="39" spans="1:1" x14ac:dyDescent="0.2">
      <c r="A39" s="4" t="s">
        <v>36</v>
      </c>
    </row>
    <row r="40" spans="1:1" x14ac:dyDescent="0.2">
      <c r="A40" t="s">
        <v>66</v>
      </c>
    </row>
    <row r="41" spans="1:1" x14ac:dyDescent="0.2">
      <c r="A41" s="3" t="s">
        <v>70</v>
      </c>
    </row>
    <row r="42" spans="1:1" x14ac:dyDescent="0.2">
      <c r="A42" t="s">
        <v>67</v>
      </c>
    </row>
    <row r="43" spans="1:1" x14ac:dyDescent="0.2">
      <c r="A43" t="s">
        <v>68</v>
      </c>
    </row>
    <row r="44" spans="1:1" x14ac:dyDescent="0.2">
      <c r="A44" t="s">
        <v>69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3274-5D0A-B44D-BB27-FC98A979E8DE}">
  <sheetPr>
    <pageSetUpPr fitToPage="1"/>
  </sheetPr>
  <dimension ref="A1:X51"/>
  <sheetViews>
    <sheetView tabSelected="1" zoomScale="143" workbookViewId="0">
      <selection activeCell="E14" sqref="E14"/>
    </sheetView>
  </sheetViews>
  <sheetFormatPr baseColWidth="10" defaultRowHeight="15" x14ac:dyDescent="0.2"/>
  <cols>
    <col min="1" max="1" width="19" bestFit="1" customWidth="1"/>
    <col min="6" max="6" width="34.6640625" customWidth="1"/>
    <col min="8" max="8" width="17.1640625" bestFit="1" customWidth="1"/>
    <col min="10" max="10" width="13.5" customWidth="1"/>
    <col min="12" max="24" width="4.83203125" customWidth="1"/>
  </cols>
  <sheetData>
    <row r="1" spans="1:24" x14ac:dyDescent="0.2">
      <c r="A1" t="s">
        <v>98</v>
      </c>
      <c r="K1" t="s">
        <v>79</v>
      </c>
      <c r="L1" s="2"/>
      <c r="M1" s="2">
        <v>12</v>
      </c>
      <c r="N1" s="2">
        <v>13</v>
      </c>
      <c r="O1" s="2">
        <v>14</v>
      </c>
      <c r="P1" s="2">
        <v>15</v>
      </c>
      <c r="Q1" s="2"/>
      <c r="R1" s="2"/>
      <c r="S1" s="2"/>
      <c r="T1" s="2"/>
      <c r="U1" s="2"/>
      <c r="V1" s="2"/>
      <c r="W1" s="2"/>
      <c r="X1" s="2"/>
    </row>
    <row r="2" spans="1:24" x14ac:dyDescent="0.2">
      <c r="A2" t="s">
        <v>99</v>
      </c>
      <c r="K2" t="s">
        <v>78</v>
      </c>
      <c r="L2" s="2" t="s">
        <v>71</v>
      </c>
      <c r="M2" s="5" t="s">
        <v>71</v>
      </c>
      <c r="N2" s="5" t="s">
        <v>71</v>
      </c>
      <c r="O2" s="18">
        <v>5</v>
      </c>
      <c r="P2" s="18">
        <v>5</v>
      </c>
      <c r="Q2" s="18"/>
      <c r="R2" s="18"/>
    </row>
    <row r="3" spans="1:24" x14ac:dyDescent="0.2">
      <c r="F3" s="12" t="s">
        <v>92</v>
      </c>
      <c r="K3" t="s">
        <v>80</v>
      </c>
      <c r="L3" s="2" t="s">
        <v>72</v>
      </c>
      <c r="M3" s="5" t="s">
        <v>72</v>
      </c>
      <c r="N3" s="5" t="s">
        <v>72</v>
      </c>
      <c r="O3" s="18">
        <v>1</v>
      </c>
      <c r="P3" s="18">
        <v>1</v>
      </c>
      <c r="Q3" s="18"/>
      <c r="R3" s="18"/>
    </row>
    <row r="4" spans="1:24" x14ac:dyDescent="0.2">
      <c r="A4" s="16"/>
      <c r="B4" s="10"/>
      <c r="C4" s="10"/>
      <c r="D4" s="10"/>
      <c r="F4" s="2" t="s">
        <v>1</v>
      </c>
      <c r="H4" t="s">
        <v>30</v>
      </c>
      <c r="I4">
        <v>40</v>
      </c>
      <c r="J4" t="s">
        <v>27</v>
      </c>
      <c r="K4" t="s">
        <v>81</v>
      </c>
      <c r="L4" s="2" t="s">
        <v>73</v>
      </c>
      <c r="M4" s="5" t="s">
        <v>73</v>
      </c>
      <c r="N4" s="5" t="s">
        <v>73</v>
      </c>
      <c r="O4" s="18" t="s">
        <v>14</v>
      </c>
      <c r="P4" s="18" t="s">
        <v>14</v>
      </c>
      <c r="Q4" s="18"/>
      <c r="R4" s="18"/>
    </row>
    <row r="5" spans="1:24" x14ac:dyDescent="0.2">
      <c r="A5" s="10"/>
      <c r="B5" s="10"/>
      <c r="C5" s="10"/>
      <c r="D5" s="10"/>
      <c r="F5" t="s">
        <v>25</v>
      </c>
      <c r="H5" t="s">
        <v>29</v>
      </c>
      <c r="I5">
        <v>16</v>
      </c>
      <c r="J5" t="s">
        <v>35</v>
      </c>
      <c r="K5" t="s">
        <v>82</v>
      </c>
      <c r="L5" s="2" t="s">
        <v>74</v>
      </c>
      <c r="M5" s="5" t="s">
        <v>74</v>
      </c>
      <c r="N5" s="5" t="s">
        <v>74</v>
      </c>
      <c r="O5" s="18" t="s">
        <v>16</v>
      </c>
      <c r="P5" s="18" t="s">
        <v>16</v>
      </c>
      <c r="Q5" s="18"/>
      <c r="R5" s="18"/>
    </row>
    <row r="6" spans="1:24" x14ac:dyDescent="0.2">
      <c r="A6" s="10"/>
      <c r="B6" s="10"/>
      <c r="C6" s="10"/>
      <c r="D6" s="10"/>
      <c r="F6" t="s">
        <v>26</v>
      </c>
      <c r="H6" t="s">
        <v>34</v>
      </c>
      <c r="I6">
        <v>50</v>
      </c>
      <c r="J6" t="s">
        <v>27</v>
      </c>
      <c r="K6" t="s">
        <v>83</v>
      </c>
      <c r="L6" s="2" t="s">
        <v>75</v>
      </c>
      <c r="M6" s="5" t="s">
        <v>75</v>
      </c>
      <c r="N6" s="5" t="s">
        <v>75</v>
      </c>
      <c r="O6" s="18" t="s">
        <v>18</v>
      </c>
      <c r="P6" s="18" t="s">
        <v>18</v>
      </c>
      <c r="Q6" s="18"/>
      <c r="R6" s="18"/>
    </row>
    <row r="7" spans="1:24" x14ac:dyDescent="0.2">
      <c r="A7" s="10"/>
      <c r="B7" s="10"/>
      <c r="C7" s="10"/>
      <c r="D7" s="10"/>
      <c r="K7" t="s">
        <v>84</v>
      </c>
      <c r="L7" s="2" t="s">
        <v>76</v>
      </c>
      <c r="M7" s="5" t="s">
        <v>76</v>
      </c>
      <c r="N7" s="5" t="s">
        <v>76</v>
      </c>
      <c r="O7" s="18" t="s">
        <v>20</v>
      </c>
      <c r="P7" s="18" t="str">
        <f>O7</f>
        <v>10^-4</v>
      </c>
      <c r="Q7" s="18"/>
      <c r="R7" s="18"/>
    </row>
    <row r="8" spans="1:24" x14ac:dyDescent="0.2">
      <c r="A8" s="10"/>
      <c r="B8" s="10"/>
      <c r="C8" s="10"/>
      <c r="D8" s="10"/>
      <c r="F8" t="s">
        <v>28</v>
      </c>
      <c r="G8">
        <f>(I4*I5)+I6</f>
        <v>690</v>
      </c>
      <c r="H8" t="s">
        <v>27</v>
      </c>
      <c r="K8" t="s">
        <v>83</v>
      </c>
      <c r="L8" s="2" t="s">
        <v>77</v>
      </c>
      <c r="M8" s="5" t="s">
        <v>77</v>
      </c>
      <c r="N8" s="5" t="s">
        <v>77</v>
      </c>
      <c r="O8" s="18"/>
      <c r="P8" s="18"/>
      <c r="Q8" s="18" t="s">
        <v>3</v>
      </c>
      <c r="R8" s="18" t="s">
        <v>3</v>
      </c>
    </row>
    <row r="9" spans="1:24" x14ac:dyDescent="0.2">
      <c r="A9" s="10"/>
      <c r="B9" s="10"/>
      <c r="C9" s="10"/>
      <c r="D9" s="10"/>
      <c r="F9" s="2" t="s">
        <v>43</v>
      </c>
      <c r="G9" s="2" t="s">
        <v>44</v>
      </c>
      <c r="H9" s="2" t="s">
        <v>45</v>
      </c>
      <c r="I9" s="2" t="s">
        <v>0</v>
      </c>
      <c r="K9" s="2" t="s">
        <v>105</v>
      </c>
      <c r="L9" s="2" t="s">
        <v>106</v>
      </c>
      <c r="M9" s="5" t="s">
        <v>107</v>
      </c>
      <c r="N9" s="5"/>
    </row>
    <row r="10" spans="1:24" x14ac:dyDescent="0.2">
      <c r="A10" s="10"/>
      <c r="B10" s="10"/>
      <c r="C10" s="10"/>
      <c r="D10" s="10"/>
      <c r="F10" s="3" t="s">
        <v>37</v>
      </c>
      <c r="G10">
        <v>5</v>
      </c>
      <c r="H10" t="s">
        <v>38</v>
      </c>
      <c r="I10" t="s">
        <v>52</v>
      </c>
      <c r="K10" s="1" t="s">
        <v>89</v>
      </c>
      <c r="L10" s="2" t="s">
        <v>88</v>
      </c>
      <c r="M10" s="5" t="s">
        <v>88</v>
      </c>
      <c r="N10" s="5" t="s">
        <v>88</v>
      </c>
    </row>
    <row r="11" spans="1:24" x14ac:dyDescent="0.2">
      <c r="A11" s="10"/>
      <c r="B11" s="10"/>
      <c r="C11" s="10"/>
      <c r="D11" s="10"/>
      <c r="F11" t="s">
        <v>39</v>
      </c>
      <c r="G11">
        <v>1</v>
      </c>
      <c r="H11" t="s">
        <v>38</v>
      </c>
      <c r="I11" t="s">
        <v>46</v>
      </c>
    </row>
    <row r="12" spans="1:24" x14ac:dyDescent="0.2">
      <c r="A12" s="10"/>
      <c r="B12" s="10"/>
      <c r="C12" s="10"/>
      <c r="D12" s="10"/>
      <c r="F12" t="s">
        <v>41</v>
      </c>
      <c r="G12">
        <v>1</v>
      </c>
      <c r="H12" t="s">
        <v>5</v>
      </c>
      <c r="I12" t="s">
        <v>47</v>
      </c>
    </row>
    <row r="13" spans="1:24" x14ac:dyDescent="0.2">
      <c r="A13" s="10"/>
      <c r="B13" s="10"/>
      <c r="C13" s="10"/>
      <c r="D13" s="10"/>
      <c r="F13" t="s">
        <v>40</v>
      </c>
      <c r="G13">
        <f>17*G12</f>
        <v>17</v>
      </c>
      <c r="H13" t="s">
        <v>27</v>
      </c>
      <c r="I13" t="s">
        <v>42</v>
      </c>
    </row>
    <row r="14" spans="1:24" x14ac:dyDescent="0.2">
      <c r="A14" s="10"/>
      <c r="B14" s="10"/>
      <c r="C14" s="10"/>
      <c r="D14" s="10"/>
      <c r="F14" s="15" t="s">
        <v>100</v>
      </c>
      <c r="G14" s="15">
        <f>G12/G10*1000</f>
        <v>200</v>
      </c>
      <c r="H14" s="15" t="s">
        <v>27</v>
      </c>
    </row>
    <row r="15" spans="1:24" x14ac:dyDescent="0.2">
      <c r="A15" s="10"/>
      <c r="B15" s="10"/>
      <c r="C15" s="10"/>
      <c r="D15" s="10"/>
      <c r="F15" s="15" t="s">
        <v>101</v>
      </c>
      <c r="G15" s="15">
        <f>G14*4</f>
        <v>800</v>
      </c>
      <c r="H15" s="15" t="s">
        <v>27</v>
      </c>
    </row>
    <row r="16" spans="1:24" x14ac:dyDescent="0.2">
      <c r="A16" s="10"/>
      <c r="B16" s="10"/>
      <c r="C16" s="10"/>
      <c r="D16" s="10"/>
    </row>
    <row r="17" spans="1:9" x14ac:dyDescent="0.2">
      <c r="A17" s="10"/>
      <c r="B17" s="10"/>
      <c r="C17" s="10"/>
      <c r="D17" s="10"/>
      <c r="F17" s="6" t="s">
        <v>93</v>
      </c>
      <c r="G17" s="6">
        <v>1</v>
      </c>
      <c r="H17" s="6" t="s">
        <v>5</v>
      </c>
    </row>
    <row r="18" spans="1:9" x14ac:dyDescent="0.2">
      <c r="A18" s="10"/>
      <c r="B18" s="10"/>
      <c r="C18" s="10"/>
      <c r="D18" s="10"/>
      <c r="F18" s="11" t="s">
        <v>48</v>
      </c>
      <c r="G18">
        <v>2</v>
      </c>
      <c r="H18" t="s">
        <v>38</v>
      </c>
      <c r="I18" t="s">
        <v>52</v>
      </c>
    </row>
    <row r="19" spans="1:9" x14ac:dyDescent="0.2">
      <c r="A19" s="10"/>
      <c r="B19" s="10"/>
      <c r="C19" s="10">
        <f>180*2 + 135*6</f>
        <v>1170</v>
      </c>
      <c r="D19" s="10" t="s">
        <v>27</v>
      </c>
      <c r="F19" t="s">
        <v>49</v>
      </c>
      <c r="G19">
        <v>1</v>
      </c>
      <c r="H19" t="s">
        <v>38</v>
      </c>
      <c r="I19" t="s">
        <v>50</v>
      </c>
    </row>
    <row r="20" spans="1:9" x14ac:dyDescent="0.2">
      <c r="A20" s="10"/>
      <c r="B20" s="10"/>
      <c r="C20" s="10" t="s">
        <v>102</v>
      </c>
      <c r="D20" s="10"/>
      <c r="F20" t="s">
        <v>41</v>
      </c>
      <c r="G20">
        <v>1.5</v>
      </c>
      <c r="H20" t="s">
        <v>5</v>
      </c>
    </row>
    <row r="21" spans="1:9" x14ac:dyDescent="0.2">
      <c r="A21" s="10"/>
      <c r="B21" s="10"/>
      <c r="F21" t="s">
        <v>40</v>
      </c>
      <c r="G21">
        <f>1*G20</f>
        <v>1.5</v>
      </c>
      <c r="H21" t="s">
        <v>27</v>
      </c>
      <c r="I21" t="s">
        <v>51</v>
      </c>
    </row>
    <row r="22" spans="1:9" x14ac:dyDescent="0.2">
      <c r="A22" s="10"/>
      <c r="B22" s="10"/>
      <c r="F22" s="6" t="s">
        <v>93</v>
      </c>
      <c r="G22" s="6">
        <v>1</v>
      </c>
      <c r="H22" s="6" t="s">
        <v>5</v>
      </c>
    </row>
    <row r="23" spans="1:9" x14ac:dyDescent="0.2">
      <c r="A23" s="10"/>
      <c r="B23" s="10"/>
      <c r="C23" s="10"/>
      <c r="D23" s="10"/>
      <c r="F23" s="6" t="s">
        <v>103</v>
      </c>
      <c r="G23" s="6">
        <f>G20/G18</f>
        <v>0.75</v>
      </c>
      <c r="H23" s="6" t="s">
        <v>5</v>
      </c>
    </row>
    <row r="24" spans="1:9" x14ac:dyDescent="0.2">
      <c r="A24" s="10"/>
      <c r="B24" s="10"/>
      <c r="C24" s="10"/>
      <c r="D24" s="10"/>
      <c r="F24" s="6" t="s">
        <v>104</v>
      </c>
      <c r="G24" s="6">
        <f>G23</f>
        <v>0.75</v>
      </c>
      <c r="H24" s="6" t="s">
        <v>5</v>
      </c>
    </row>
    <row r="25" spans="1:9" x14ac:dyDescent="0.2">
      <c r="A25" s="10"/>
      <c r="B25" s="10"/>
      <c r="C25" s="10"/>
      <c r="D25" s="10"/>
    </row>
    <row r="26" spans="1:9" x14ac:dyDescent="0.2">
      <c r="A26" s="10"/>
      <c r="B26" s="10"/>
      <c r="C26" s="10"/>
      <c r="D26" s="10"/>
      <c r="F26" s="13" t="s">
        <v>53</v>
      </c>
      <c r="G26">
        <v>3</v>
      </c>
      <c r="H26" t="s">
        <v>54</v>
      </c>
    </row>
    <row r="27" spans="1:9" x14ac:dyDescent="0.2">
      <c r="A27" s="10"/>
      <c r="B27" s="10"/>
      <c r="C27" s="10"/>
      <c r="D27" s="10"/>
      <c r="F27" t="s">
        <v>55</v>
      </c>
      <c r="G27">
        <v>100</v>
      </c>
      <c r="H27" t="s">
        <v>27</v>
      </c>
      <c r="I27" t="s">
        <v>56</v>
      </c>
    </row>
    <row r="28" spans="1:9" x14ac:dyDescent="0.2">
      <c r="A28" s="10"/>
      <c r="B28" s="10"/>
      <c r="C28" s="10"/>
      <c r="D28" s="10"/>
      <c r="F28" s="6" t="s">
        <v>93</v>
      </c>
      <c r="G28" s="6">
        <v>30</v>
      </c>
      <c r="H28" s="6" t="s">
        <v>27</v>
      </c>
      <c r="I28" t="s">
        <v>57</v>
      </c>
    </row>
    <row r="29" spans="1:9" x14ac:dyDescent="0.2">
      <c r="A29" s="10"/>
      <c r="B29" s="10"/>
      <c r="C29" s="10"/>
      <c r="D29" s="10"/>
      <c r="I29" t="s">
        <v>58</v>
      </c>
    </row>
    <row r="30" spans="1:9" x14ac:dyDescent="0.2">
      <c r="A30" s="10"/>
      <c r="B30" s="10"/>
      <c r="C30" s="10"/>
      <c r="D30" s="10"/>
    </row>
    <row r="31" spans="1:9" x14ac:dyDescent="0.2">
      <c r="A31" s="10"/>
      <c r="B31" s="10"/>
      <c r="C31" s="10"/>
      <c r="D31" s="10"/>
      <c r="F31" s="9" t="s">
        <v>59</v>
      </c>
      <c r="G31">
        <v>50</v>
      </c>
      <c r="H31" t="s">
        <v>27</v>
      </c>
      <c r="I31" t="s">
        <v>60</v>
      </c>
    </row>
    <row r="32" spans="1:9" x14ac:dyDescent="0.2">
      <c r="A32" s="10"/>
      <c r="B32" s="10"/>
      <c r="C32" s="10"/>
      <c r="D32" s="10"/>
      <c r="F32" s="6" t="s">
        <v>93</v>
      </c>
      <c r="G32" s="6">
        <v>6</v>
      </c>
      <c r="H32" s="6" t="s">
        <v>27</v>
      </c>
    </row>
    <row r="33" spans="1:9" x14ac:dyDescent="0.2">
      <c r="A33" s="10"/>
      <c r="B33" s="10"/>
      <c r="C33" s="10"/>
      <c r="D33" s="10"/>
      <c r="F33" t="s">
        <v>61</v>
      </c>
      <c r="G33">
        <v>100</v>
      </c>
      <c r="H33" t="s">
        <v>62</v>
      </c>
      <c r="I33" t="s">
        <v>63</v>
      </c>
    </row>
    <row r="34" spans="1:9" x14ac:dyDescent="0.2">
      <c r="A34" s="10"/>
      <c r="B34" s="10"/>
      <c r="C34" s="10"/>
      <c r="D34" s="10"/>
    </row>
    <row r="35" spans="1:9" x14ac:dyDescent="0.2">
      <c r="A35" s="10"/>
      <c r="B35" s="10"/>
      <c r="C35" s="10"/>
      <c r="D35" s="10"/>
      <c r="F35" t="s">
        <v>64</v>
      </c>
      <c r="G35">
        <v>1</v>
      </c>
      <c r="H35" t="s">
        <v>65</v>
      </c>
      <c r="I35" t="s">
        <v>63</v>
      </c>
    </row>
    <row r="36" spans="1:9" x14ac:dyDescent="0.2">
      <c r="A36" s="10"/>
      <c r="B36" s="10"/>
      <c r="C36" s="10"/>
      <c r="D36" s="10"/>
    </row>
    <row r="37" spans="1:9" x14ac:dyDescent="0.2">
      <c r="F37" s="2" t="s">
        <v>94</v>
      </c>
    </row>
    <row r="38" spans="1:9" x14ac:dyDescent="0.2">
      <c r="F38" s="7" t="s">
        <v>85</v>
      </c>
      <c r="G38">
        <v>1</v>
      </c>
      <c r="H38" t="s">
        <v>5</v>
      </c>
    </row>
    <row r="39" spans="1:9" x14ac:dyDescent="0.2">
      <c r="F39" s="14" t="s">
        <v>86</v>
      </c>
      <c r="G39">
        <v>5</v>
      </c>
      <c r="H39" t="s">
        <v>27</v>
      </c>
    </row>
    <row r="40" spans="1:9" x14ac:dyDescent="0.2">
      <c r="F40" s="8" t="s">
        <v>87</v>
      </c>
      <c r="G40">
        <v>1</v>
      </c>
      <c r="H40" t="s">
        <v>27</v>
      </c>
    </row>
    <row r="41" spans="1:9" x14ac:dyDescent="0.2">
      <c r="A41" t="s">
        <v>24</v>
      </c>
    </row>
    <row r="42" spans="1:9" x14ac:dyDescent="0.2">
      <c r="A42" s="10"/>
      <c r="B42" s="10"/>
      <c r="F42" t="s">
        <v>95</v>
      </c>
    </row>
    <row r="43" spans="1:9" x14ac:dyDescent="0.2">
      <c r="A43" s="10"/>
      <c r="B43" s="10"/>
      <c r="F43" s="10" t="s">
        <v>96</v>
      </c>
    </row>
    <row r="44" spans="1:9" x14ac:dyDescent="0.2">
      <c r="A44" s="10"/>
      <c r="B44" s="10"/>
      <c r="F44" t="s">
        <v>97</v>
      </c>
    </row>
    <row r="45" spans="1:9" x14ac:dyDescent="0.2">
      <c r="A45" s="17"/>
      <c r="B45" s="10"/>
      <c r="C45" s="10"/>
      <c r="D45" t="s">
        <v>91</v>
      </c>
      <c r="F45" t="s">
        <v>90</v>
      </c>
    </row>
    <row r="46" spans="1:9" x14ac:dyDescent="0.2">
      <c r="A46" s="10"/>
      <c r="B46" s="10"/>
    </row>
    <row r="47" spans="1:9" x14ac:dyDescent="0.2">
      <c r="A47" s="10"/>
      <c r="B47" s="10"/>
    </row>
    <row r="48" spans="1:9" x14ac:dyDescent="0.2">
      <c r="A48" s="10"/>
      <c r="B48" s="10"/>
    </row>
    <row r="49" spans="1:2" x14ac:dyDescent="0.2">
      <c r="A49" s="10"/>
      <c r="B49" s="10"/>
    </row>
    <row r="50" spans="1:2" x14ac:dyDescent="0.2">
      <c r="A50" s="10"/>
      <c r="B50" s="10"/>
    </row>
    <row r="51" spans="1:2" x14ac:dyDescent="0.2">
      <c r="A51" s="17"/>
      <c r="B51" s="10"/>
    </row>
  </sheetData>
  <phoneticPr fontId="4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Assay</vt:lpstr>
      <vt:lpstr>Standard Assay</vt:lpstr>
      <vt:lpstr>'Standard Assay'!Print_Area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2020-11-02T21:52:16Z</cp:lastPrinted>
  <dcterms:created xsi:type="dcterms:W3CDTF">2012-06-15T21:22:50Z</dcterms:created>
  <dcterms:modified xsi:type="dcterms:W3CDTF">2020-11-02T23:37:05Z</dcterms:modified>
</cp:coreProperties>
</file>