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kitaroychoudhury/Documents/MURRAY/ug_murray/experiments/20201119_exp16_adp:atp_test/"/>
    </mc:Choice>
  </mc:AlternateContent>
  <xr:revisionPtr revIDLastSave="0" documentId="8_{3DF2C677-4AFB-4A4D-B82D-D7B2AB25FB75}" xr6:coauthVersionLast="45" xr6:coauthVersionMax="45" xr10:uidLastSave="{00000000-0000-0000-0000-000000000000}"/>
  <bookViews>
    <workbookView xWindow="3180" yWindow="2420" windowWidth="26840" windowHeight="15540" xr2:uid="{CF187745-C4D1-E440-88B1-334BF67C8A21}"/>
  </bookViews>
  <sheets>
    <sheet name="Sheet1" sheetId="1" r:id="rId1"/>
  </sheets>
  <definedNames>
    <definedName name="_xlnm.Print_Area" localSheetId="0">Sheet1!$A$1:$I$33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9" i="1" l="1"/>
  <c r="N12" i="1"/>
  <c r="N13" i="1"/>
  <c r="N14" i="1"/>
  <c r="N11" i="1"/>
  <c r="N10" i="1"/>
  <c r="K13" i="1"/>
  <c r="K11" i="1"/>
  <c r="K10" i="1"/>
  <c r="E20" i="1"/>
  <c r="E21" i="1"/>
  <c r="E22" i="1"/>
  <c r="E23" i="1"/>
  <c r="E24" i="1"/>
  <c r="E25" i="1"/>
  <c r="E26" i="1"/>
  <c r="E27" i="1"/>
  <c r="E28" i="1"/>
  <c r="E29" i="1"/>
  <c r="E30" i="1"/>
  <c r="E19" i="1"/>
  <c r="D30" i="1"/>
  <c r="D20" i="1"/>
  <c r="D21" i="1"/>
  <c r="D22" i="1"/>
  <c r="D23" i="1"/>
  <c r="D24" i="1"/>
  <c r="D25" i="1"/>
  <c r="D26" i="1"/>
  <c r="D27" i="1"/>
  <c r="D28" i="1"/>
  <c r="D29" i="1"/>
  <c r="D19" i="1"/>
  <c r="D14" i="1"/>
  <c r="B17" i="1" s="1"/>
</calcChain>
</file>

<file path=xl/sharedStrings.xml><?xml version="1.0" encoding="utf-8"?>
<sst xmlns="http://schemas.openxmlformats.org/spreadsheetml/2006/main" count="80" uniqueCount="65">
  <si>
    <t>prepare 1 mL of 1mM ATP</t>
  </si>
  <si>
    <t>prepare 500 uL of 1 mM ADP</t>
  </si>
  <si>
    <t>I have kinase detection buffer, 10 mM ATPADP</t>
  </si>
  <si>
    <t>add 90 uL of kinase reaction buffer to b1-12, c1-12, d1-12 of 96 well plate</t>
  </si>
  <si>
    <t>96 well plate</t>
  </si>
  <si>
    <t>ul</t>
  </si>
  <si>
    <t>kinase rxn buff</t>
  </si>
  <si>
    <t>bolume of 96 well plate</t>
  </si>
  <si>
    <t>uL</t>
  </si>
  <si>
    <t>384 well plate</t>
  </si>
  <si>
    <t>conv. Factor</t>
  </si>
  <si>
    <t>divide by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</si>
  <si>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</si>
  <si>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</si>
  <si>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</si>
  <si>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</si>
  <si>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</si>
  <si>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</si>
  <si>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</si>
  <si>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</si>
  <si>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</si>
  <si>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A11</t>
  </si>
  <si>
    <t>A12</t>
  </si>
  <si>
    <t>A10</t>
  </si>
  <si>
    <t>ADP 386</t>
  </si>
  <si>
    <t>ADP 94</t>
  </si>
  <si>
    <t>ATP 94</t>
  </si>
  <si>
    <t>ATP 386</t>
  </si>
  <si>
    <t>PLATE 2</t>
  </si>
  <si>
    <t>ADD 5 uL ADP_GLO</t>
  </si>
  <si>
    <t>incubate 40 mins</t>
  </si>
  <si>
    <t>kinase rxn buf A</t>
  </si>
  <si>
    <t>0.1 mL/100 uL stock, 900 uL kinase rxn buffer A</t>
  </si>
  <si>
    <t>50 uL stock, 450 uL kinase rxn buffer A</t>
  </si>
  <si>
    <t>incubate 30-60 mins</t>
  </si>
  <si>
    <t>do luminescence</t>
  </si>
  <si>
    <t>Make kinase reaction buffer</t>
  </si>
  <si>
    <t>Tris (ph 7.5)</t>
  </si>
  <si>
    <t>MgCl2</t>
  </si>
  <si>
    <t>mM</t>
  </si>
  <si>
    <t>BSA</t>
  </si>
  <si>
    <t>mg/ml</t>
  </si>
  <si>
    <t>desired buffer volume:</t>
  </si>
  <si>
    <t>total wells</t>
  </si>
  <si>
    <t>wells</t>
  </si>
  <si>
    <t>total buff vol</t>
  </si>
  <si>
    <t>rounded vol</t>
  </si>
  <si>
    <t>mL</t>
  </si>
  <si>
    <t>Final concentrations</t>
  </si>
  <si>
    <t>Initial Concentrations</t>
  </si>
  <si>
    <t>Tris vol</t>
  </si>
  <si>
    <t>MgCl2 vol</t>
  </si>
  <si>
    <t>BSA amt</t>
  </si>
  <si>
    <t>total vol</t>
  </si>
  <si>
    <t>water vol</t>
  </si>
  <si>
    <t>mg</t>
  </si>
  <si>
    <t>vol from reagents</t>
  </si>
  <si>
    <t>DO WELLS 7-18 INSTEAD??</t>
  </si>
  <si>
    <t>to b7-b18, c7-c18, d7-d18 (PLATE 1)</t>
  </si>
  <si>
    <t>PLATE 1</t>
  </si>
  <si>
    <t>add 10 uL of A to B</t>
  </si>
  <si>
    <t>10 uL from B to C</t>
  </si>
  <si>
    <t>10 uL from C to D</t>
  </si>
  <si>
    <t>then transfer 5 uL iinto another plate</t>
  </si>
  <si>
    <t>add 10 ul KINASE detection reagent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</si>
</sst>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171ECD-BAF3-6247-A581-20886B401286}">
  <sheetPr>
    <pageSetUpPr fitToPage="1"/>
  </sheetPr>
  <dimension ref="A1:O30"/>
  <sheetViews>
    <sheetView tabSelected="1" zoomScale="94" workbookViewId="0">
      <selection activeCell="F10" sqref="F10"/>
    </sheetView>
  </sheetViews>
  <sheetFormatPr baseColWidth="10" defaultRowHeight="16" x14ac:dyDescent="0.2"/>
  <cols>
    <col min="4" max="4" width="15.83203125" customWidth="1"/>
  </cols>
  <sheetData>
    <row r="1" spans="1:15" x14ac:dyDescent="0.2">
      <c r="A1" t="s">
        <v>2</v>
      </c>
    </row>
    <row r="3" spans="1:15" x14ac:dyDescent="0.2">
      <c r="A3" t="s">
        <v>0</v>
      </c>
      <c r="J3" s="2" t="s">
        <v>36</v>
      </c>
    </row>
    <row r="4" spans="1:15" x14ac:dyDescent="0.2">
      <c r="A4" s="1" t="s">
        <v>32</v>
      </c>
      <c r="J4" t="s">
        <v>48</v>
      </c>
      <c r="M4" t="s">
        <v>49</v>
      </c>
    </row>
    <row r="5" spans="1:15" x14ac:dyDescent="0.2">
      <c r="A5" t="s">
        <v>1</v>
      </c>
      <c r="J5" t="s">
        <v>37</v>
      </c>
      <c r="K5">
        <v>40</v>
      </c>
      <c r="L5" t="s">
        <v>39</v>
      </c>
      <c r="M5">
        <v>100</v>
      </c>
      <c r="N5" t="s">
        <v>39</v>
      </c>
    </row>
    <row r="6" spans="1:15" x14ac:dyDescent="0.2">
      <c r="A6" s="1" t="s">
        <v>33</v>
      </c>
      <c r="J6" t="s">
        <v>38</v>
      </c>
      <c r="K6">
        <v>20</v>
      </c>
      <c r="L6" t="s">
        <v>39</v>
      </c>
      <c r="M6">
        <v>50</v>
      </c>
      <c r="N6" t="s">
        <v>39</v>
      </c>
    </row>
    <row r="7" spans="1:15" x14ac:dyDescent="0.2">
      <c r="J7" t="s">
        <v>40</v>
      </c>
      <c r="K7">
        <v>0.1</v>
      </c>
      <c r="L7" t="s">
        <v>41</v>
      </c>
      <c r="M7">
        <v>2</v>
      </c>
      <c r="N7" t="s">
        <v>41</v>
      </c>
    </row>
    <row r="8" spans="1:15" x14ac:dyDescent="0.2">
      <c r="A8" s="1" t="s">
        <v>3</v>
      </c>
    </row>
    <row r="9" spans="1:15" x14ac:dyDescent="0.2">
      <c r="J9" t="s">
        <v>42</v>
      </c>
      <c r="M9" t="s">
        <v>56</v>
      </c>
    </row>
    <row r="10" spans="1:15" x14ac:dyDescent="0.2">
      <c r="A10" s="1" t="s">
        <v>4</v>
      </c>
      <c r="J10" t="s">
        <v>43</v>
      </c>
      <c r="K10">
        <f>12*4</f>
        <v>48</v>
      </c>
      <c r="L10" t="s">
        <v>44</v>
      </c>
      <c r="M10" t="s">
        <v>50</v>
      </c>
      <c r="N10">
        <f>K5*K12/M5</f>
        <v>0.8</v>
      </c>
      <c r="O10" t="s">
        <v>47</v>
      </c>
    </row>
    <row r="11" spans="1:15" x14ac:dyDescent="0.2">
      <c r="B11">
        <v>90</v>
      </c>
      <c r="C11" t="s">
        <v>5</v>
      </c>
      <c r="D11" t="s">
        <v>6</v>
      </c>
      <c r="J11" t="s">
        <v>45</v>
      </c>
      <c r="K11">
        <f>K10*B17</f>
        <v>540</v>
      </c>
      <c r="L11" t="s">
        <v>8</v>
      </c>
      <c r="M11" t="s">
        <v>51</v>
      </c>
      <c r="N11">
        <f>K6*K12/M6</f>
        <v>0.8</v>
      </c>
      <c r="O11" t="s">
        <v>47</v>
      </c>
    </row>
    <row r="12" spans="1:15" x14ac:dyDescent="0.2">
      <c r="B12" t="s">
        <v>7</v>
      </c>
      <c r="D12">
        <v>200</v>
      </c>
      <c r="E12" t="s">
        <v>8</v>
      </c>
      <c r="J12" t="s">
        <v>46</v>
      </c>
      <c r="K12">
        <v>2</v>
      </c>
      <c r="L12" t="s">
        <v>47</v>
      </c>
      <c r="M12" t="s">
        <v>52</v>
      </c>
      <c r="N12">
        <f>M7*N14</f>
        <v>4</v>
      </c>
      <c r="O12" t="s">
        <v>55</v>
      </c>
    </row>
    <row r="13" spans="1:15" x14ac:dyDescent="0.2">
      <c r="B13" t="s">
        <v>9</v>
      </c>
      <c r="D13">
        <v>25</v>
      </c>
      <c r="E13" t="s">
        <v>8</v>
      </c>
      <c r="J13" t="s">
        <v>46</v>
      </c>
      <c r="K13">
        <f>K12*1000</f>
        <v>2000</v>
      </c>
      <c r="L13" t="s">
        <v>8</v>
      </c>
      <c r="M13" t="s">
        <v>54</v>
      </c>
      <c r="N13">
        <f>N14-N10-N11</f>
        <v>0.39999999999999991</v>
      </c>
      <c r="O13" t="s">
        <v>47</v>
      </c>
    </row>
    <row r="14" spans="1:15" x14ac:dyDescent="0.2">
      <c r="B14" t="s">
        <v>10</v>
      </c>
      <c r="D14">
        <f>D12/D13</f>
        <v>8</v>
      </c>
      <c r="E14" t="s">
        <v>11</v>
      </c>
      <c r="M14" t="s">
        <v>53</v>
      </c>
      <c r="N14">
        <f>K12</f>
        <v>2</v>
      </c>
      <c r="O14" t="s">
        <v>47</v>
      </c>
    </row>
    <row r="16" spans="1:15" x14ac:dyDescent="0.2">
      <c r="B16">
        <v>90</v>
      </c>
      <c r="C16" t="s">
        <v>5</v>
      </c>
      <c r="D16" t="s">
        <v>31</v>
      </c>
      <c r="E16">
        <v>96</v>
      </c>
      <c r="G16" t="s">
        <v>57</v>
      </c>
    </row>
    <row r="17" spans="1:10" x14ac:dyDescent="0.2">
      <c r="B17">
        <f>B16/D14</f>
        <v>11.25</v>
      </c>
      <c r="C17" t="s">
        <v>8</v>
      </c>
      <c r="D17" t="s">
        <v>31</v>
      </c>
      <c r="E17">
        <v>384</v>
      </c>
      <c r="F17" t="s">
        <v>58</v>
      </c>
    </row>
    <row r="18" spans="1:10" x14ac:dyDescent="0.2">
      <c r="B18" s="2" t="s">
        <v>25</v>
      </c>
      <c r="C18" s="2" t="s">
        <v>26</v>
      </c>
      <c r="D18" s="1" t="s">
        <v>24</v>
      </c>
      <c r="E18" s="1" t="s">
        <v>27</v>
      </c>
      <c r="G18" t="s">
        <v>59</v>
      </c>
    </row>
    <row r="19" spans="1:10" x14ac:dyDescent="0.2">
      <c r="A19" t="s">
        <v>12</v>
      </c>
      <c r="B19">
        <v>100</v>
      </c>
      <c r="C19">
        <v>0</v>
      </c>
      <c r="D19" s="1">
        <f>B19/$D$14</f>
        <v>12.5</v>
      </c>
      <c r="E19" s="1">
        <f>C19/$D$14</f>
        <v>0</v>
      </c>
      <c r="G19" s="3" t="s">
        <v>60</v>
      </c>
      <c r="J19">
        <f>10/D14</f>
        <v>1.25</v>
      </c>
    </row>
    <row r="20" spans="1:10" x14ac:dyDescent="0.2">
      <c r="A20" t="s">
        <v>13</v>
      </c>
      <c r="B20">
        <v>80</v>
      </c>
      <c r="C20">
        <v>20</v>
      </c>
      <c r="D20" s="1">
        <f t="shared" ref="D20:D29" si="0">B20/$D$14</f>
        <v>10</v>
      </c>
      <c r="E20" s="1">
        <f t="shared" ref="E20:E30" si="1">C20/$D$14</f>
        <v>2.5</v>
      </c>
      <c r="G20" t="s">
        <v>61</v>
      </c>
    </row>
    <row r="21" spans="1:10" x14ac:dyDescent="0.2">
      <c r="A21" t="s">
        <v>14</v>
      </c>
      <c r="B21">
        <v>60</v>
      </c>
      <c r="C21">
        <v>40</v>
      </c>
      <c r="D21" s="1">
        <f t="shared" si="0"/>
        <v>7.5</v>
      </c>
      <c r="E21" s="1">
        <f t="shared" si="1"/>
        <v>5</v>
      </c>
      <c r="G21" t="s">
        <v>62</v>
      </c>
    </row>
    <row r="22" spans="1:10" x14ac:dyDescent="0.2">
      <c r="A22" t="s">
        <v>15</v>
      </c>
      <c r="B22">
        <v>40</v>
      </c>
      <c r="C22">
        <v>60</v>
      </c>
      <c r="D22" s="1">
        <f t="shared" si="0"/>
        <v>5</v>
      </c>
      <c r="E22" s="1">
        <f t="shared" si="1"/>
        <v>7.5</v>
      </c>
    </row>
    <row r="23" spans="1:10" x14ac:dyDescent="0.2">
      <c r="A23" t="s">
        <v>16</v>
      </c>
      <c r="B23">
        <v>20</v>
      </c>
      <c r="C23">
        <v>80</v>
      </c>
      <c r="D23" s="1">
        <f t="shared" si="0"/>
        <v>2.5</v>
      </c>
      <c r="E23" s="1">
        <f t="shared" si="1"/>
        <v>10</v>
      </c>
      <c r="G23" t="s">
        <v>28</v>
      </c>
    </row>
    <row r="24" spans="1:10" x14ac:dyDescent="0.2">
      <c r="A24" t="s">
        <v>17</v>
      </c>
      <c r="B24">
        <v>10</v>
      </c>
      <c r="C24">
        <v>90</v>
      </c>
      <c r="D24" s="1">
        <f t="shared" si="0"/>
        <v>1.25</v>
      </c>
      <c r="E24" s="1">
        <f t="shared" si="1"/>
        <v>11.25</v>
      </c>
      <c r="G24" t="s">
        <v>63</v>
      </c>
    </row>
    <row r="25" spans="1:10" x14ac:dyDescent="0.2">
      <c r="A25" t="s">
        <v>18</v>
      </c>
      <c r="B25">
        <v>5</v>
      </c>
      <c r="C25">
        <v>95</v>
      </c>
      <c r="D25" s="1">
        <f t="shared" si="0"/>
        <v>0.625</v>
      </c>
      <c r="E25" s="1">
        <f t="shared" si="1"/>
        <v>11.875</v>
      </c>
      <c r="G25" t="s">
        <v>29</v>
      </c>
    </row>
    <row r="26" spans="1:10" x14ac:dyDescent="0.2">
      <c r="A26" t="s">
        <v>19</v>
      </c>
      <c r="B26">
        <v>4</v>
      </c>
      <c r="C26">
        <v>96</v>
      </c>
      <c r="D26" s="1">
        <f t="shared" si="0"/>
        <v>0.5</v>
      </c>
      <c r="E26" s="1">
        <f t="shared" si="1"/>
        <v>12</v>
      </c>
      <c r="G26" t="s">
        <v>30</v>
      </c>
    </row>
    <row r="27" spans="1:10" x14ac:dyDescent="0.2">
      <c r="A27" t="s">
        <v>20</v>
      </c>
      <c r="B27">
        <v>3</v>
      </c>
      <c r="C27">
        <v>97</v>
      </c>
      <c r="D27" s="1">
        <f t="shared" si="0"/>
        <v>0.375</v>
      </c>
      <c r="E27" s="1">
        <f t="shared" si="1"/>
        <v>12.125</v>
      </c>
      <c r="G27" t="s">
        <v>64</v>
      </c>
    </row>
    <row r="28" spans="1:10" x14ac:dyDescent="0.2">
      <c r="A28" t="s">
        <v>23</v>
      </c>
      <c r="B28">
        <v>2</v>
      </c>
      <c r="C28">
        <v>98</v>
      </c>
      <c r="D28" s="1">
        <f t="shared" si="0"/>
        <v>0.25</v>
      </c>
      <c r="E28" s="1">
        <f t="shared" si="1"/>
        <v>12.25</v>
      </c>
      <c r="G28" t="s">
        <v>34</v>
      </c>
    </row>
    <row r="29" spans="1:10" x14ac:dyDescent="0.2">
      <c r="A29" t="s">
        <v>21</v>
      </c>
      <c r="B29">
        <v>1</v>
      </c>
      <c r="C29">
        <v>99</v>
      </c>
      <c r="D29" s="1">
        <f t="shared" si="0"/>
        <v>0.125</v>
      </c>
      <c r="E29" s="1">
        <f t="shared" si="1"/>
        <v>12.375</v>
      </c>
      <c r="G29" t="s">
        <v>35</v>
      </c>
    </row>
    <row r="30" spans="1:10" x14ac:dyDescent="0.2">
      <c r="A30" t="s">
        <v>22</v>
      </c>
      <c r="B30">
        <v>0</v>
      </c>
      <c r="C30">
        <v>100</v>
      </c>
      <c r="D30" s="1">
        <f>B30/$D$14</f>
        <v>0</v>
      </c>
      <c r="E30" s="1">
        <f t="shared" si="1"/>
        <v>12.5</v>
      </c>
    </row>
  </sheetData>
  <pageMargins left="0.7" right="0.7" top="0.75" bottom="0.75" header="0.3" footer="0.3"/>
  <pageSetup orientation="landscape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2020-11-18T02:17:04Z</cp:lastPrinted>
  <dcterms:created xsi:type="dcterms:W3CDTF">2020-11-17T22:10:37Z</dcterms:created>
  <dcterms:modified xsi:type="dcterms:W3CDTF">2020-11-19T23:08:13Z</dcterms:modified>
</cp:coreProperties>
</file>