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6b5eeb6b63fe1/Documents/"/>
    </mc:Choice>
  </mc:AlternateContent>
  <xr:revisionPtr revIDLastSave="599" documentId="10_ncr:20000_{C3A18710-AFCC-4752-BED4-4F64216BBE6A}" xr6:coauthVersionLast="47" xr6:coauthVersionMax="47" xr10:uidLastSave="{108DC8DB-4E03-42BA-A9BF-9104A298BAA2}"/>
  <bookViews>
    <workbookView xWindow="-108" yWindow="-108" windowWidth="23256" windowHeight="12456" activeTab="12" xr2:uid="{24BCC180-6A64-4FB5-925E-DECEFE2A4C6A}"/>
  </bookViews>
  <sheets>
    <sheet name="Q.2" sheetId="1" r:id="rId1"/>
    <sheet name="Q3" sheetId="2" r:id="rId2"/>
    <sheet name="Q4" sheetId="3" r:id="rId3"/>
    <sheet name="Q5." sheetId="13" r:id="rId4"/>
    <sheet name="Q.6" sheetId="4" r:id="rId5"/>
    <sheet name="Q7." sheetId="16" r:id="rId6"/>
    <sheet name="Q8." sheetId="5" r:id="rId7"/>
    <sheet name="Q9" sheetId="9" r:id="rId8"/>
    <sheet name="Q10." sheetId="8" r:id="rId9"/>
    <sheet name="Q11" sheetId="10" r:id="rId10"/>
    <sheet name="Q.12" sheetId="18" r:id="rId11"/>
    <sheet name="Q13." sheetId="19" r:id="rId12"/>
    <sheet name="Q.14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A11" i="19"/>
  <c r="B18" i="10"/>
  <c r="B17" i="10"/>
  <c r="B16" i="10"/>
  <c r="B13" i="10"/>
  <c r="C5" i="5"/>
  <c r="C4" i="5"/>
  <c r="C3" i="5"/>
  <c r="C4" i="4"/>
  <c r="C3" i="4"/>
  <c r="C2" i="4"/>
  <c r="B13" i="3"/>
  <c r="C10" i="3"/>
  <c r="C3" i="3"/>
  <c r="C4" i="3"/>
  <c r="C5" i="3"/>
  <c r="C6" i="3"/>
  <c r="C7" i="3"/>
  <c r="C8" i="3"/>
  <c r="C9" i="3"/>
  <c r="C2" i="3"/>
  <c r="B13" i="2"/>
</calcChain>
</file>

<file path=xl/sharedStrings.xml><?xml version="1.0" encoding="utf-8"?>
<sst xmlns="http://schemas.openxmlformats.org/spreadsheetml/2006/main" count="125" uniqueCount="119">
  <si>
    <t>NO.OF STUDENT</t>
  </si>
  <si>
    <t xml:space="preserve"> MEDIAN</t>
  </si>
  <si>
    <t>HEIGHT(cm)</t>
  </si>
  <si>
    <t>MARKS</t>
  </si>
  <si>
    <t>MODE</t>
  </si>
  <si>
    <t>No. of students (fi)</t>
  </si>
  <si>
    <t>Marks (Xi)</t>
  </si>
  <si>
    <t>Total</t>
  </si>
  <si>
    <t>Sum of (xi*fi)</t>
  </si>
  <si>
    <t>MEAN</t>
  </si>
  <si>
    <t>RANGE(g)</t>
  </si>
  <si>
    <t>Maximum value</t>
  </si>
  <si>
    <t>Minimum value</t>
  </si>
  <si>
    <t>Range</t>
  </si>
  <si>
    <t>Distribution of return</t>
  </si>
  <si>
    <t>LOWER QUARTILE</t>
  </si>
  <si>
    <t>MIDDLE QUARTLE</t>
  </si>
  <si>
    <t>UPPER QUARTILE</t>
  </si>
  <si>
    <t>Amy draws a ball at random and it turns out to be red. </t>
  </si>
  <si>
    <t>Determine the probability </t>
  </si>
  <si>
    <t>that the ball was from the bag I using the Bayes theorem.</t>
  </si>
  <si>
    <t>Amy has two bags. Bag I has 7 red and 2 blue balls and bag II has 5 red and 9 blue balls.</t>
  </si>
  <si>
    <t>Q10.</t>
  </si>
  <si>
    <t>P(A|X) = 7/11</t>
  </si>
  <si>
    <t>P(A|Y) = 5/14</t>
  </si>
  <si>
    <t>P(X) = P(Y) = 1/2</t>
  </si>
  <si>
    <t>P(X|A)= P(A|X)P(X) / P(A|X) P(X)+P(A|Y) P(Y)</t>
  </si>
  <si>
    <t xml:space="preserve">             =    [((7/11) (1/2)) / (7/11) (1/2) +(5/14) (1/2)</t>
  </si>
  <si>
    <t xml:space="preserve">             =</t>
  </si>
  <si>
    <t>Let X and Y be the events that the ball is from the bag I and bag II, respectively.</t>
  </si>
  <si>
    <t>Using Bayes theorem ;</t>
  </si>
  <si>
    <t>For a Binomial distribution,the number of trials(n) is 25,and the probability of success is 0.3.What’s the variability of the distribution?</t>
  </si>
  <si>
    <t>n*p*q; where p is the probability of success and q is given as 1-p</t>
  </si>
  <si>
    <t>n=25,</t>
  </si>
  <si>
    <t>p=0.3,</t>
  </si>
  <si>
    <t>q= 1- 0.3,</t>
  </si>
  <si>
    <t xml:space="preserve">So,as per question; </t>
  </si>
  <si>
    <t>Variance will be  25*0.3*0.7  =  5.25</t>
  </si>
  <si>
    <t>Q9</t>
  </si>
  <si>
    <t>SOLUTION : -</t>
  </si>
  <si>
    <t xml:space="preserve">RANGE </t>
  </si>
  <si>
    <t>S.NO</t>
  </si>
  <si>
    <t>TOTAL</t>
  </si>
  <si>
    <t>MEDIAN</t>
  </si>
  <si>
    <r>
      <rPr>
        <sz val="12"/>
        <color theme="9" tint="-0.499984740745262"/>
        <rFont val="Calibri"/>
        <family val="2"/>
        <scheme val="minor"/>
      </rPr>
      <t>SOLUTION</t>
    </r>
    <r>
      <rPr>
        <sz val="11"/>
        <color theme="1"/>
        <rFont val="Calibri"/>
        <family val="2"/>
        <scheme val="minor"/>
      </rPr>
      <t>:</t>
    </r>
  </si>
  <si>
    <t xml:space="preserve"> </t>
  </si>
  <si>
    <t>The variance of the binomial distribution is Var(X)=</t>
  </si>
  <si>
    <t>Let t be the variable that represents length of time.</t>
  </si>
  <si>
    <t>So the battery has a mean of 50 and standard deviation of 15.</t>
  </si>
  <si>
    <t>So we need to find the probability that t is between 50 and 70</t>
  </si>
  <si>
    <t>      So μ = 50 (mean) σ = 15 (standard deviation)</t>
  </si>
  <si>
    <t>So P (50 &lt; t &lt; 70)</t>
  </si>
  <si>
    <t>   So in the standard form we have</t>
  </si>
  <si>
    <t>     Z = (t – μ) / σ</t>
  </si>
  <si>
    <t>  So for t = 50</t>
  </si>
  <si>
    <t>   Z = 50 – 50 / 15</t>
  </si>
  <si>
    <t>    Or Z = 0</t>
  </si>
  <si>
    <t>So for t = 70</t>
  </si>
  <si>
    <t>      Z = 70 – 50 / 15</t>
  </si>
  <si>
    <t>      Z = 1.33</t>
  </si>
  <si>
    <t>So P(50 &lt; t &lt; 70) = P(0 &lt; z &lt; 1.33)</t>
  </si>
  <si>
    <t>So area to left of Z = 1.33 – area to the left of z = 0</t>
  </si>
  <si>
    <t>                0.9082 – 0.5</t>
  </si>
  <si>
    <t>                  0.4082</t>
  </si>
  <si>
    <t>So the probability that the length of time will be between 50 and 70 hours is 0.4082</t>
  </si>
  <si>
    <t xml:space="preserve">For a certain type of computers, the length of time between charges of the battery is normally distributed with a mean of 50 hours and a standard deviation  of 15 hours. </t>
  </si>
  <si>
    <t>John owns one of these computers and wants to know the  probability that the length of time will be between 50 and 70 hours</t>
  </si>
  <si>
    <r>
      <rPr>
        <b/>
        <i/>
        <sz val="14"/>
        <color theme="1"/>
        <rFont val="Calibri"/>
        <family val="2"/>
        <scheme val="minor"/>
      </rPr>
      <t>SOLUTION</t>
    </r>
    <r>
      <rPr>
        <sz val="11"/>
        <color theme="1"/>
        <rFont val="Calibri"/>
        <family val="2"/>
        <scheme val="minor"/>
      </rPr>
      <t>:-</t>
    </r>
  </si>
  <si>
    <t>It is estimated that 50% of emails are spame mails.Some software has  been applied  to  filter these spam emails before they reach your inbox.</t>
  </si>
  <si>
    <t>email detected as spam)is 5% . Now If an emailis detected as spam,then what is the probability that it is in fact a non-spam email ?</t>
  </si>
  <si>
    <t>A certain  brand of software  claims that it can detect 99% of spam emails,and the probability for a false positive (a non-spam2</t>
  </si>
  <si>
    <t>Let AA denote the event that an email is detected as spam and BB denote the event that an email is spam.</t>
  </si>
  <si>
    <t>Given that 50% of the emails are spam, i.e., P(B)=0.5P(B)=0.5. Thus P(B′)=1−P(B)=0.50P(B′)=1−P(B)=0.50.</t>
  </si>
  <si>
    <t>A certain brand of software claims that it can detect 99% of spam emails. That is P(A|B)=0.99P(A|B)=0.99.</t>
  </si>
  <si>
    <t>And the probability for a false positive (a non-spam email detected as spam) is 5%. That is P(A|B′)=0.05P(A|B′)=0.05.</t>
  </si>
  <si>
    <t>Using Bayes' Theorem, required probability is</t>
  </si>
  <si>
    <t>SOLUTION :-</t>
  </si>
  <si>
    <t>mean height of the population is 165 ?</t>
  </si>
  <si>
    <t xml:space="preserve">The mean height of a random sample of 100 individuals from a populationis 160.The Standard deviation of the sample is 10. Would it be reasonable to suppose that the  </t>
  </si>
  <si>
    <t>Ho = mean height of population is 165</t>
  </si>
  <si>
    <t>H1 = mean height of population is not 165</t>
  </si>
  <si>
    <t xml:space="preserve"> μ        =165</t>
  </si>
  <si>
    <t>s          = 10</t>
  </si>
  <si>
    <t>n          =100</t>
  </si>
  <si>
    <t>x̄ = 160</t>
  </si>
  <si>
    <t xml:space="preserve">Z -critical =1.96 </t>
  </si>
  <si>
    <t>and since  Z = -5 not accepted</t>
  </si>
  <si>
    <t xml:space="preserve">Ho is rejected ,H1 is accepted </t>
  </si>
  <si>
    <t>Mean height of population is not 165</t>
  </si>
  <si>
    <t xml:space="preserve">In a study, physicians were asked what the odds of breast cancer would be in a woman who was initially thought to have a 1% risk of cancer but who ended up </t>
  </si>
  <si>
    <t xml:space="preserve"> a hundred physicians estimated the probability of cancer to be about 75%. Do you agree?</t>
  </si>
  <si>
    <t>with a positive mammogram result (a mammogram accurately classifies about 80% of cancerous tumors and 90% of benign tumors). Ninety-five (95) out of</t>
  </si>
  <si>
    <t>Events</t>
  </si>
  <si>
    <t>p = mammogram result is positive</t>
  </si>
  <si>
    <t>B = tumor is benign,</t>
  </si>
  <si>
    <t>M = tumor is malignant</t>
  </si>
  <si>
    <t>The probability that a patient with a positive mammogram actually has a tumor (Bayes' formula in this case) is</t>
  </si>
  <si>
    <t>P (M) = 1 % = 0.01</t>
  </si>
  <si>
    <t>P (B)      = 1- P (M)</t>
  </si>
  <si>
    <t>P (p\M) = 0.8.</t>
  </si>
  <si>
    <r>
      <t>P</t>
    </r>
    <r>
      <rPr>
        <sz val="11"/>
        <color rgb="FF3E4D5C"/>
        <rFont val="Times New Roman"/>
        <family val="1"/>
      </rPr>
      <t>(</t>
    </r>
    <r>
      <rPr>
        <i/>
        <sz val="11"/>
        <color rgb="FF3E4D5C"/>
        <rFont val="KaTeX_Math"/>
      </rPr>
      <t>p</t>
    </r>
    <r>
      <rPr>
        <sz val="11"/>
        <color rgb="FF3E4D5C"/>
        <rFont val="Times New Roman"/>
        <family val="1"/>
      </rPr>
      <t>ˉ</t>
    </r>
    <r>
      <rPr>
        <sz val="1"/>
        <color rgb="FF3E4D5C"/>
        <rFont val="Times New Roman"/>
        <family val="1"/>
      </rPr>
      <t xml:space="preserve">​ </t>
    </r>
    <r>
      <rPr>
        <sz val="11"/>
        <color rgb="FF3E4D5C"/>
        <rFont val="Times New Roman"/>
        <family val="1"/>
      </rPr>
      <t xml:space="preserve">∣ </t>
    </r>
    <r>
      <rPr>
        <i/>
        <sz val="11"/>
        <color rgb="FF3E4D5C"/>
        <rFont val="KaTeX_Math"/>
      </rPr>
      <t>B</t>
    </r>
    <r>
      <rPr>
        <sz val="11"/>
        <color rgb="FF3E4D5C"/>
        <rFont val="Times New Roman"/>
        <family val="1"/>
      </rPr>
      <t>)=0.9</t>
    </r>
  </si>
  <si>
    <r>
      <t>P</t>
    </r>
    <r>
      <rPr>
        <sz val="11"/>
        <color rgb="FF3E4D5C"/>
        <rFont val="Times New Roman"/>
        <family val="1"/>
      </rPr>
      <t>(</t>
    </r>
    <r>
      <rPr>
        <i/>
        <sz val="11"/>
        <color rgb="FF3E4D5C"/>
        <rFont val="KaTeX_Math"/>
      </rPr>
      <t>p</t>
    </r>
    <r>
      <rPr>
        <sz val="11"/>
        <color rgb="FF3E4D5C"/>
        <rFont val="Times New Roman"/>
        <family val="1"/>
      </rPr>
      <t>∣</t>
    </r>
    <r>
      <rPr>
        <i/>
        <sz val="11"/>
        <color rgb="FF3E4D5C"/>
        <rFont val="KaTeX_Math"/>
      </rPr>
      <t>B</t>
    </r>
    <r>
      <rPr>
        <sz val="11"/>
        <color rgb="FF3E4D5C"/>
        <rFont val="Times New Roman"/>
        <family val="1"/>
      </rPr>
      <t>)=1−0.9=0.1</t>
    </r>
  </si>
  <si>
    <r>
      <t xml:space="preserve">       </t>
    </r>
    <r>
      <rPr>
        <b/>
        <sz val="11"/>
        <color theme="1"/>
        <rFont val="Calibri"/>
        <family val="2"/>
        <scheme val="minor"/>
      </rPr>
      <t xml:space="preserve"> I do not agree</t>
    </r>
  </si>
  <si>
    <t>the probability that the other side is colored black?</t>
  </si>
  <si>
    <t>Suppose we have 3 cards identical in form except that both sides of the first card are colored red, both sides of the second card are colored black, and one side of the</t>
  </si>
  <si>
    <t xml:space="preserve"> third card is colored red and the other side is colored black. the 3 cards are mixed up in a hat, and 1 card is randomly selected and put down on the ground. if the upper side of the chosen card is colored red, what is </t>
  </si>
  <si>
    <r>
      <t>RR</t>
    </r>
    <r>
      <rPr>
        <sz val="11"/>
        <color rgb="FF3E4D5C"/>
        <rFont val="Times New Roman"/>
        <family val="1"/>
      </rPr>
      <t>=</t>
    </r>
    <r>
      <rPr>
        <i/>
        <sz val="11"/>
        <color rgb="FF3E4D5C"/>
        <rFont val="KaTeX_Math"/>
      </rPr>
      <t>All side Red</t>
    </r>
  </si>
  <si>
    <r>
      <t>BB</t>
    </r>
    <r>
      <rPr>
        <sz val="11"/>
        <color rgb="FF3E4D5C"/>
        <rFont val="Times New Roman"/>
        <family val="1"/>
      </rPr>
      <t>=</t>
    </r>
    <r>
      <rPr>
        <i/>
        <sz val="11"/>
        <color rgb="FF3E4D5C"/>
        <rFont val="KaTeX_Math"/>
      </rPr>
      <t>All side Black</t>
    </r>
  </si>
  <si>
    <r>
      <t>RB</t>
    </r>
    <r>
      <rPr>
        <sz val="11"/>
        <color rgb="FF3E4D5C"/>
        <rFont val="Times New Roman"/>
        <family val="1"/>
      </rPr>
      <t>=</t>
    </r>
    <r>
      <rPr>
        <i/>
        <sz val="11"/>
        <color rgb="FF3E4D5C"/>
        <rFont val="KaTeX_Math"/>
      </rPr>
      <t>Red &amp;Black side</t>
    </r>
  </si>
  <si>
    <r>
      <t>R</t>
    </r>
    <r>
      <rPr>
        <sz val="11"/>
        <color rgb="FF3E4D5C"/>
        <rFont val="Times New Roman"/>
        <family val="1"/>
      </rPr>
      <t>=</t>
    </r>
    <r>
      <rPr>
        <i/>
        <sz val="11"/>
        <color rgb="FF3E4D5C"/>
        <rFont val="KaTeX_Math"/>
      </rPr>
      <t>Up turned side of the chosen card is red</t>
    </r>
    <r>
      <rPr>
        <sz val="11"/>
        <color rgb="FF3E4D5C"/>
        <rFont val="Times New Roman"/>
        <family val="1"/>
      </rPr>
      <t>.</t>
    </r>
  </si>
  <si>
    <r>
      <t>P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KaTeX_Math"/>
      </rPr>
      <t>R</t>
    </r>
    <r>
      <rPr>
        <sz val="11"/>
        <color theme="1"/>
        <rFont val="Calibri"/>
        <family val="2"/>
        <scheme val="minor"/>
      </rPr>
      <t>∣</t>
    </r>
    <r>
      <rPr>
        <i/>
        <sz val="11"/>
        <color theme="1"/>
        <rFont val="KaTeX_Math"/>
      </rPr>
      <t>RB</t>
    </r>
    <r>
      <rPr>
        <sz val="11"/>
        <color theme="1"/>
        <rFont val="Calibri"/>
        <family val="2"/>
        <scheme val="minor"/>
      </rPr>
      <t>) = 1/2</t>
    </r>
  </si>
  <si>
    <r>
      <t>P</t>
    </r>
    <r>
      <rPr>
        <sz val="11"/>
        <color rgb="FF3E4D5C"/>
        <rFont val="Times New Roman"/>
        <family val="1"/>
      </rPr>
      <t>(</t>
    </r>
    <r>
      <rPr>
        <i/>
        <sz val="11"/>
        <color rgb="FF3E4D5C"/>
        <rFont val="KaTeX_Math"/>
      </rPr>
      <t>RB</t>
    </r>
    <r>
      <rPr>
        <sz val="11"/>
        <color rgb="FF3E4D5C"/>
        <rFont val="Times New Roman"/>
        <family val="1"/>
      </rPr>
      <t>) = 1/3</t>
    </r>
  </si>
  <si>
    <r>
      <t>P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KaTeX_Math"/>
      </rPr>
      <t>BB</t>
    </r>
    <r>
      <rPr>
        <sz val="11"/>
        <color theme="1"/>
        <rFont val="Calibri"/>
        <family val="2"/>
        <scheme val="minor"/>
      </rPr>
      <t>) = 1/3</t>
    </r>
  </si>
  <si>
    <t>P(RR)=  1/3
​</t>
  </si>
  <si>
    <r>
      <t>P</t>
    </r>
    <r>
      <rPr>
        <sz val="11"/>
        <color rgb="FF3E4D5C"/>
        <rFont val="Times New Roman"/>
        <family val="1"/>
      </rPr>
      <t>(</t>
    </r>
    <r>
      <rPr>
        <i/>
        <sz val="11"/>
        <color rgb="FF3E4D5C"/>
        <rFont val="KaTeX_Math"/>
      </rPr>
      <t>R</t>
    </r>
    <r>
      <rPr>
        <sz val="11"/>
        <color rgb="FF3E4D5C"/>
        <rFont val="Times New Roman"/>
        <family val="1"/>
      </rPr>
      <t>/</t>
    </r>
    <r>
      <rPr>
        <i/>
        <sz val="11"/>
        <color rgb="FF3E4D5C"/>
        <rFont val="KaTeX_Math"/>
      </rPr>
      <t>RR</t>
    </r>
    <r>
      <rPr>
        <sz val="11"/>
        <color rgb="FF3E4D5C"/>
        <rFont val="Times New Roman"/>
        <family val="1"/>
      </rPr>
      <t>)=1</t>
    </r>
  </si>
  <si>
    <r>
      <t>P</t>
    </r>
    <r>
      <rPr>
        <sz val="11"/>
        <color rgb="FF3E4D5C"/>
        <rFont val="Times New Roman"/>
        <family val="1"/>
      </rPr>
      <t>(</t>
    </r>
    <r>
      <rPr>
        <i/>
        <sz val="11"/>
        <color rgb="FF3E4D5C"/>
        <rFont val="KaTeX_Math"/>
      </rPr>
      <t>R</t>
    </r>
    <r>
      <rPr>
        <sz val="11"/>
        <color rgb="FF3E4D5C"/>
        <rFont val="Times New Roman"/>
        <family val="1"/>
      </rPr>
      <t>/</t>
    </r>
    <r>
      <rPr>
        <i/>
        <sz val="11"/>
        <color rgb="FF3E4D5C"/>
        <rFont val="KaTeX_Math"/>
      </rPr>
      <t>BB</t>
    </r>
    <r>
      <rPr>
        <sz val="11"/>
        <color rgb="FF3E4D5C"/>
        <rFont val="Times New Roman"/>
        <family val="1"/>
      </rPr>
      <t>)=0</t>
    </r>
  </si>
  <si>
    <t>Bayes formula:-</t>
  </si>
  <si>
    <t>Solution ;-</t>
  </si>
  <si>
    <t>The required probability is = 1/3  = 0.3333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</si>
</sst>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4" tint="-0.249977111117893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333333"/>
      <name val="Arial"/>
      <family val="2"/>
    </font>
    <font>
      <sz val="18"/>
      <color theme="1"/>
      <name val="Calibri"/>
      <family val="2"/>
      <scheme val="minor"/>
    </font>
    <font>
      <sz val="20"/>
      <color rgb="FF333333"/>
      <name val="Arial"/>
      <family val="2"/>
    </font>
    <font>
      <sz val="20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color rgb="FF333333"/>
      <name val="Arial"/>
      <family val="2"/>
    </font>
    <font>
      <sz val="14"/>
      <color rgb="FF333333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theme="1" tint="4.9989318521683403E-2"/>
      <name val="Arial"/>
      <family val="2"/>
    </font>
    <font>
      <b/>
      <sz val="14"/>
      <color theme="1" tint="4.9989318521683403E-2"/>
      <name val="Calibri"/>
      <family val="2"/>
      <scheme val="minor"/>
    </font>
    <font>
      <sz val="12"/>
      <color rgb="FF000000"/>
      <name val="Arial"/>
      <family val="2"/>
    </font>
    <font>
      <sz val="14"/>
      <color theme="9" tint="-0.249977111117893"/>
      <name val="Calibri"/>
      <family val="2"/>
      <scheme val="minor"/>
    </font>
    <font>
      <b/>
      <sz val="12"/>
      <color theme="1"/>
      <name val="Arial"/>
      <family val="2"/>
    </font>
    <font>
      <sz val="11"/>
      <color theme="9" tint="-0.249977111117893"/>
      <name val="Calibri"/>
      <family val="2"/>
      <scheme val="minor"/>
    </font>
    <font>
      <sz val="9"/>
      <color rgb="FF3E4D5C"/>
      <name val="Arial"/>
      <family val="2"/>
    </font>
    <font>
      <sz val="14"/>
      <color rgb="FF3E4D5C"/>
      <name val="Arial"/>
      <family val="2"/>
    </font>
    <font>
      <sz val="13.3"/>
      <color rgb="FF3E4D5C"/>
      <name val="Times New Roman"/>
      <family val="1"/>
    </font>
    <font>
      <i/>
      <sz val="13.3"/>
      <color rgb="FF3E4D5C"/>
      <name val="KaTeX_Math"/>
    </font>
    <font>
      <sz val="1"/>
      <color rgb="FF3E4D5C"/>
      <name val="Times New Roman"/>
      <family val="1"/>
    </font>
    <font>
      <sz val="11"/>
      <color rgb="FF3E4D5C"/>
      <name val="Times New Roman"/>
      <family val="1"/>
    </font>
    <font>
      <i/>
      <sz val="11"/>
      <color rgb="FF3E4D5C"/>
      <name val="KaTeX_Math"/>
    </font>
    <font>
      <sz val="11"/>
      <color rgb="FF3E4D5C"/>
      <name val="Arial"/>
      <family val="2"/>
    </font>
    <font>
      <b/>
      <sz val="12"/>
      <color rgb="FF3E4D5C"/>
      <name val="Arial"/>
      <family val="2"/>
    </font>
    <font>
      <i/>
      <sz val="11"/>
      <color theme="1"/>
      <name val="KaTeX_Math"/>
    </font>
  </fonts>
  <fills count="1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" fillId="7" borderId="0" xfId="0" applyFont="1" applyFill="1"/>
    <xf numFmtId="0" fontId="0" fillId="10" borderId="0" xfId="0" applyFill="1"/>
    <xf numFmtId="0" fontId="0" fillId="11" borderId="0" xfId="0" applyFill="1"/>
    <xf numFmtId="0" fontId="9" fillId="6" borderId="0" xfId="0" applyFont="1" applyFill="1"/>
    <xf numFmtId="0" fontId="12" fillId="3" borderId="0" xfId="0" applyFont="1" applyFill="1"/>
    <xf numFmtId="0" fontId="13" fillId="12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0" fontId="15" fillId="0" borderId="0" xfId="0" applyFont="1"/>
    <xf numFmtId="0" fontId="9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1" fillId="0" borderId="0" xfId="0" applyFont="1"/>
    <xf numFmtId="0" fontId="20" fillId="0" borderId="0" xfId="0" applyFont="1"/>
    <xf numFmtId="0" fontId="14" fillId="0" borderId="0" xfId="0" applyFont="1"/>
    <xf numFmtId="0" fontId="19" fillId="0" borderId="0" xfId="0" applyFont="1"/>
    <xf numFmtId="0" fontId="22" fillId="0" borderId="0" xfId="0" applyFont="1"/>
    <xf numFmtId="0" fontId="11" fillId="0" borderId="0" xfId="0" applyFont="1"/>
    <xf numFmtId="0" fontId="23" fillId="0" borderId="0" xfId="0" applyFont="1"/>
    <xf numFmtId="0" fontId="24" fillId="0" borderId="0" xfId="0" applyFont="1"/>
    <xf numFmtId="0" fontId="8" fillId="0" borderId="0" xfId="0" applyFont="1"/>
    <xf numFmtId="0" fontId="1" fillId="0" borderId="0" xfId="0" applyFont="1"/>
    <xf numFmtId="0" fontId="25" fillId="0" borderId="0" xfId="0" applyFont="1"/>
    <xf numFmtId="0" fontId="26" fillId="0" borderId="0" xfId="0" applyFont="1"/>
    <xf numFmtId="0" fontId="8" fillId="14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11" fillId="3" borderId="0" xfId="0" applyFont="1" applyFill="1"/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29" fillId="0" borderId="0" xfId="0" applyFont="1" applyAlignment="1">
      <alignment horizontal="left" vertical="center" wrapText="1" indent="1"/>
    </xf>
    <xf numFmtId="0" fontId="30" fillId="0" borderId="0" xfId="0" applyFont="1" applyAlignment="1">
      <alignment horizontal="left" vertical="center" wrapText="1" indent="1"/>
    </xf>
    <xf numFmtId="0" fontId="30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 applyAlignment="1">
      <alignment vertical="center" wrapText="1"/>
    </xf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9" fillId="0" borderId="0" xfId="0" applyFont="1"/>
    <xf numFmtId="0" fontId="0" fillId="0" borderId="0" xfId="0" applyAlignment="1">
      <alignment vertical="center" wrapText="1"/>
    </xf>
    <xf numFmtId="0" fontId="38" fillId="0" borderId="0" xfId="0" applyFont="1" applyAlignment="1">
      <alignment vertical="center" wrapText="1"/>
    </xf>
    <xf numFmtId="0" fontId="40" fillId="0" borderId="0" xfId="0" applyFont="1" applyAlignment="1">
      <alignment vertical="center" wrapText="1"/>
    </xf>
    <xf numFmtId="0" fontId="44" fillId="0" borderId="0" xfId="0" applyFont="1"/>
    <xf numFmtId="0" fontId="45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0" fontId="46" fillId="0" borderId="0" xfId="0" applyFont="1"/>
    <xf numFmtId="0" fontId="41" fillId="0" borderId="0" xfId="0" applyFont="1" applyAlignment="1">
      <alignment vertical="center" wrapText="1"/>
    </xf>
    <xf numFmtId="0" fontId="4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</xdr:colOff>
      <xdr:row>10</xdr:row>
      <xdr:rowOff>64738</xdr:rowOff>
    </xdr:from>
    <xdr:ext cx="4587240" cy="225174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5A50EB1-BF9B-6B05-84A7-E9C24732C560}"/>
            </a:ext>
          </a:extLst>
        </xdr:cNvPr>
        <xdr:cNvSpPr txBox="1"/>
      </xdr:nvSpPr>
      <xdr:spPr>
        <a:xfrm>
          <a:off x="91440" y="6305518"/>
          <a:ext cx="4587240" cy="22517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en-IN" sz="1600"/>
            <a:t>P(B'|A)</a:t>
          </a:r>
          <a:r>
            <a:rPr lang="en-IN" sz="1600" baseline="0"/>
            <a:t> =P( A|B')P( B')  </a:t>
          </a:r>
        </a:p>
        <a:p>
          <a:r>
            <a:rPr lang="en-IN" sz="1600"/>
            <a:t>                </a:t>
          </a:r>
          <a:r>
            <a:rPr lang="en-IN" sz="1600" baseline="0"/>
            <a:t>       P(A)     </a:t>
          </a:r>
        </a:p>
        <a:p>
          <a:r>
            <a:rPr lang="en-IN" sz="1600" baseline="0"/>
            <a:t>              =              P( A|B')P(B')   </a:t>
          </a:r>
        </a:p>
        <a:p>
          <a:r>
            <a:rPr lang="en-IN" sz="1600" baseline="0"/>
            <a:t>                    P(A|B)P(B)+ P(A|B') P(B')  </a:t>
          </a:r>
        </a:p>
        <a:p>
          <a:r>
            <a:rPr lang="en-IN" sz="1600" baseline="0"/>
            <a:t>               =      0.05 * 0.5   </a:t>
          </a:r>
        </a:p>
        <a:p>
          <a:r>
            <a:rPr lang="en-IN" sz="1600" baseline="0"/>
            <a:t>                     0.05*0.5 +0.99* 0.5</a:t>
          </a:r>
        </a:p>
        <a:p>
          <a:r>
            <a:rPr lang="en-IN" sz="1600" baseline="0"/>
            <a:t>               =   0.025 </a:t>
          </a:r>
        </a:p>
        <a:p>
          <a:r>
            <a:rPr lang="en-IN" sz="1600" baseline="0"/>
            <a:t>                     0.52 </a:t>
          </a:r>
        </a:p>
        <a:p>
          <a:r>
            <a:rPr lang="en-IN" sz="1600" baseline="0"/>
            <a:t>               =0.0481</a:t>
          </a:r>
        </a:p>
        <a:p>
          <a:endParaRPr lang="en-IN" sz="1600"/>
        </a:p>
      </xdr:txBody>
    </xdr:sp>
    <xdr:clientData/>
  </xdr:oneCellAnchor>
  <xdr:twoCellAnchor>
    <xdr:from>
      <xdr:col>0</xdr:col>
      <xdr:colOff>1562100</xdr:colOff>
      <xdr:row>11</xdr:row>
      <xdr:rowOff>274320</xdr:rowOff>
    </xdr:from>
    <xdr:to>
      <xdr:col>0</xdr:col>
      <xdr:colOff>1562100</xdr:colOff>
      <xdr:row>11</xdr:row>
      <xdr:rowOff>281940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DBA1F00-905C-6635-80DF-4AFF671E8787}"/>
            </a:ext>
          </a:extLst>
        </xdr:cNvPr>
        <xdr:cNvCxnSpPr/>
      </xdr:nvCxnSpPr>
      <xdr:spPr>
        <a:xfrm flipV="1">
          <a:off x="1562100" y="6697980"/>
          <a:ext cx="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662940</xdr:colOff>
      <xdr:row>11</xdr:row>
      <xdr:rowOff>160020</xdr:rowOff>
    </xdr:from>
    <xdr:to>
      <xdr:col>0</xdr:col>
      <xdr:colOff>2209800</xdr:colOff>
      <xdr:row>11</xdr:row>
      <xdr:rowOff>167640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67EB157-4DB1-143D-F08A-CB230B6526E7}"/>
            </a:ext>
          </a:extLst>
        </xdr:cNvPr>
        <xdr:cNvCxnSpPr/>
      </xdr:nvCxnSpPr>
      <xdr:spPr>
        <a:xfrm flipV="1">
          <a:off x="662940" y="6583680"/>
          <a:ext cx="154686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13</xdr:row>
      <xdr:rowOff>68580</xdr:rowOff>
    </xdr:from>
    <xdr:to>
      <xdr:col>1</xdr:col>
      <xdr:colOff>365760</xdr:colOff>
      <xdr:row>13</xdr:row>
      <xdr:rowOff>68580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47BA544-8ACE-1C25-24A5-C3A05EEA41EB}"/>
            </a:ext>
          </a:extLst>
        </xdr:cNvPr>
        <xdr:cNvCxnSpPr/>
      </xdr:nvCxnSpPr>
      <xdr:spPr>
        <a:xfrm>
          <a:off x="708660" y="7033260"/>
          <a:ext cx="29946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792480</xdr:colOff>
      <xdr:row>16</xdr:row>
      <xdr:rowOff>22860</xdr:rowOff>
    </xdr:from>
    <xdr:to>
      <xdr:col>0</xdr:col>
      <xdr:colOff>3108960</xdr:colOff>
      <xdr:row>16</xdr:row>
      <xdr:rowOff>45720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ABC83BA-AAE6-67B0-14BB-4C3CF01397E8}"/>
            </a:ext>
          </a:extLst>
        </xdr:cNvPr>
        <xdr:cNvCxnSpPr/>
      </xdr:nvCxnSpPr>
      <xdr:spPr>
        <a:xfrm flipV="1">
          <a:off x="792480" y="7536180"/>
          <a:ext cx="2316480" cy="228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807720</xdr:colOff>
      <xdr:row>18</xdr:row>
      <xdr:rowOff>137160</xdr:rowOff>
    </xdr:from>
    <xdr:to>
      <xdr:col>0</xdr:col>
      <xdr:colOff>1623060</xdr:colOff>
      <xdr:row>18</xdr:row>
      <xdr:rowOff>144780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8470ACB-3616-A4DC-16DE-E31BCE3DFB36}"/>
            </a:ext>
          </a:extLst>
        </xdr:cNvPr>
        <xdr:cNvCxnSpPr/>
      </xdr:nvCxnSpPr>
      <xdr:spPr>
        <a:xfrm flipV="1">
          <a:off x="807720" y="8016240"/>
          <a:ext cx="81534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128187</xdr:colOff>
      <xdr:row>11</xdr:row>
      <xdr:rowOff>23502</xdr:rowOff>
    </xdr:from>
    <xdr:ext cx="2112948" cy="17639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F01485C-4C0A-ECEE-FA56-BE421FEC029D}"/>
            </a:ext>
          </a:extLst>
        </xdr:cNvPr>
        <xdr:cNvSpPr txBox="1"/>
      </xdr:nvSpPr>
      <xdr:spPr>
        <a:xfrm>
          <a:off x="128187" y="2565876"/>
          <a:ext cx="2112948" cy="17639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r>
            <a:rPr lang="en-IN" sz="1100" baseline="0"/>
            <a:t>  Z=         x̄ - </a:t>
          </a:r>
          <a:r>
            <a:rPr lang="el-GR" sz="1100" baseline="0"/>
            <a:t>μ</a:t>
          </a:r>
          <a:r>
            <a:rPr lang="en-IN" sz="1100" baseline="0"/>
            <a:t> </a:t>
          </a:r>
        </a:p>
        <a:p>
          <a:r>
            <a:rPr lang="en-IN" sz="1100" baseline="0"/>
            <a:t>                   </a:t>
          </a:r>
          <a:r>
            <a:rPr lang="el-GR" sz="1100" baseline="0"/>
            <a:t>σ</a:t>
          </a:r>
          <a:r>
            <a:rPr lang="en-IN" sz="1100" baseline="0"/>
            <a:t> </a:t>
          </a:r>
        </a:p>
        <a:p>
          <a:r>
            <a:rPr lang="en-IN" sz="1100" baseline="0"/>
            <a:t>                </a:t>
          </a:r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√n</a:t>
          </a:r>
          <a:r>
            <a:rPr lang="en-IN" sz="1100" baseline="0"/>
            <a:t>   </a:t>
          </a:r>
        </a:p>
        <a:p>
          <a:r>
            <a:rPr lang="en-IN" sz="1100" baseline="0"/>
            <a:t>       =    160 -165</a:t>
          </a:r>
        </a:p>
        <a:p>
          <a:r>
            <a:rPr lang="en-IN" sz="1100" baseline="0"/>
            <a:t>                   10 </a:t>
          </a:r>
        </a:p>
        <a:p>
          <a:r>
            <a:rPr lang="en-IN" sz="1100" baseline="0"/>
            <a:t>                 </a:t>
          </a:r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√100 </a:t>
          </a:r>
        </a:p>
        <a:p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=   5   *   10 </a:t>
          </a:r>
        </a:p>
        <a:p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10</a:t>
          </a:r>
        </a:p>
        <a:p>
          <a:r>
            <a:rPr lang="en-I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</a:t>
          </a:r>
        </a:p>
        <a:p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Z     =    - 5</a:t>
          </a:r>
          <a:endParaRPr lang="en-IN" sz="1100"/>
        </a:p>
      </xdr:txBody>
    </xdr:sp>
    <xdr:clientData/>
  </xdr:oneCellAnchor>
  <xdr:twoCellAnchor>
    <xdr:from>
      <xdr:col>0</xdr:col>
      <xdr:colOff>462897</xdr:colOff>
      <xdr:row>12</xdr:row>
      <xdr:rowOff>0</xdr:rowOff>
    </xdr:from>
    <xdr:to>
      <xdr:col>0</xdr:col>
      <xdr:colOff>1125196</xdr:colOff>
      <xdr:row>12</xdr:row>
      <xdr:rowOff>7122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BD1EAEC-0A32-9C70-CD0D-649FEBD3C884}"/>
            </a:ext>
          </a:extLst>
        </xdr:cNvPr>
        <xdr:cNvCxnSpPr/>
      </xdr:nvCxnSpPr>
      <xdr:spPr>
        <a:xfrm>
          <a:off x="462897" y="2727533"/>
          <a:ext cx="662299" cy="712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477140</xdr:colOff>
      <xdr:row>12</xdr:row>
      <xdr:rowOff>156673</xdr:rowOff>
    </xdr:from>
    <xdr:to>
      <xdr:col>0</xdr:col>
      <xdr:colOff>1089589</xdr:colOff>
      <xdr:row>12</xdr:row>
      <xdr:rowOff>156673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2F0C557-2B92-1D0B-4FA3-4B52EC723D7D}"/>
            </a:ext>
          </a:extLst>
        </xdr:cNvPr>
        <xdr:cNvCxnSpPr/>
      </xdr:nvCxnSpPr>
      <xdr:spPr>
        <a:xfrm>
          <a:off x="477140" y="2884206"/>
          <a:ext cx="61244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448654</xdr:colOff>
      <xdr:row>14</xdr:row>
      <xdr:rowOff>149552</xdr:rowOff>
    </xdr:from>
    <xdr:to>
      <xdr:col>0</xdr:col>
      <xdr:colOff>1232019</xdr:colOff>
      <xdr:row>14</xdr:row>
      <xdr:rowOff>156673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AE58DD1-365B-FF6F-F9DC-1A76A3CEE102}"/>
            </a:ext>
          </a:extLst>
        </xdr:cNvPr>
        <xdr:cNvCxnSpPr/>
      </xdr:nvCxnSpPr>
      <xdr:spPr>
        <a:xfrm flipV="1">
          <a:off x="448654" y="3247402"/>
          <a:ext cx="783365" cy="712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470019</xdr:colOff>
      <xdr:row>15</xdr:row>
      <xdr:rowOff>135309</xdr:rowOff>
    </xdr:from>
    <xdr:to>
      <xdr:col>0</xdr:col>
      <xdr:colOff>1196411</xdr:colOff>
      <xdr:row>15</xdr:row>
      <xdr:rowOff>135309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31E5D2BE-62EC-58E6-BF2E-0612157EE247}"/>
            </a:ext>
          </a:extLst>
        </xdr:cNvPr>
        <xdr:cNvCxnSpPr/>
      </xdr:nvCxnSpPr>
      <xdr:spPr>
        <a:xfrm>
          <a:off x="470019" y="3418318"/>
          <a:ext cx="72639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280587</xdr:colOff>
      <xdr:row>11</xdr:row>
      <xdr:rowOff>175902</xdr:rowOff>
    </xdr:from>
    <xdr:to>
      <xdr:col>0</xdr:col>
      <xdr:colOff>1128045</xdr:colOff>
      <xdr:row>11</xdr:row>
      <xdr:rowOff>175902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45426FB3-6FCB-4855-8273-A85D50C64FB0}"/>
            </a:ext>
          </a:extLst>
        </xdr:cNvPr>
        <xdr:cNvCxnSpPr/>
      </xdr:nvCxnSpPr>
      <xdr:spPr>
        <a:xfrm>
          <a:off x="280587" y="2718276"/>
          <a:ext cx="84745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826093</xdr:colOff>
      <xdr:row>17</xdr:row>
      <xdr:rowOff>99701</xdr:rowOff>
    </xdr:from>
    <xdr:to>
      <xdr:col>0</xdr:col>
      <xdr:colOff>1103832</xdr:colOff>
      <xdr:row>17</xdr:row>
      <xdr:rowOff>106823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E3602F80-8541-B65E-472F-BD55A555B4F0}"/>
            </a:ext>
          </a:extLst>
        </xdr:cNvPr>
        <xdr:cNvCxnSpPr/>
      </xdr:nvCxnSpPr>
      <xdr:spPr>
        <a:xfrm>
          <a:off x="826093" y="3753028"/>
          <a:ext cx="277739" cy="712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838499</xdr:colOff>
      <xdr:row>15</xdr:row>
      <xdr:rowOff>129839</xdr:rowOff>
    </xdr:from>
    <xdr:ext cx="4587240" cy="171539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A12EDD-D85E-78BC-148A-594258CF2D9C}"/>
            </a:ext>
          </a:extLst>
        </xdr:cNvPr>
        <xdr:cNvSpPr txBox="1"/>
      </xdr:nvSpPr>
      <xdr:spPr>
        <a:xfrm>
          <a:off x="838499" y="4186368"/>
          <a:ext cx="4587240" cy="17153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en-IN" sz="1100" baseline="0"/>
            <a:t>    </a:t>
          </a:r>
        </a:p>
        <a:p>
          <a:endParaRPr lang="en-IN">
            <a:effectLst/>
          </a:endParaRPr>
        </a:p>
        <a:p>
          <a:r>
            <a:rPr lang="en-I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P(M|p)    =                 P( p|B')P(B')   </a:t>
          </a:r>
          <a:endParaRPr lang="en-IN">
            <a:effectLst/>
          </a:endParaRPr>
        </a:p>
        <a:p>
          <a:r>
            <a:rPr lang="en-I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P(p|M)P(M)+ P(p|B) P(B)  </a:t>
          </a:r>
        </a:p>
        <a:p>
          <a:r>
            <a:rPr lang="en-I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=           0.8*0.01 </a:t>
          </a:r>
        </a:p>
        <a:p>
          <a:r>
            <a:rPr lang="en-I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(0.8 * 0.01) +(0.1 *0.99) </a:t>
          </a:r>
        </a:p>
        <a:p>
          <a:endParaRPr lang="en-I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=0.0748</a:t>
          </a:r>
        </a:p>
        <a:p>
          <a:r>
            <a:rPr lang="en-I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= 7.48</a:t>
          </a:r>
        </a:p>
        <a:p>
          <a:endParaRPr lang="en-IN">
            <a:effectLst/>
          </a:endParaRPr>
        </a:p>
        <a:p>
          <a:endParaRPr lang="en-IN" sz="1100"/>
        </a:p>
      </xdr:txBody>
    </xdr:sp>
    <xdr:clientData/>
  </xdr:oneCellAnchor>
  <xdr:twoCellAnchor>
    <xdr:from>
      <xdr:col>1</xdr:col>
      <xdr:colOff>104738</xdr:colOff>
      <xdr:row>18</xdr:row>
      <xdr:rowOff>104589</xdr:rowOff>
    </xdr:from>
    <xdr:to>
      <xdr:col>2</xdr:col>
      <xdr:colOff>485588</xdr:colOff>
      <xdr:row>18</xdr:row>
      <xdr:rowOff>106830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E6E720B-0ECC-145A-DE7A-EB09814600BB}"/>
            </a:ext>
          </a:extLst>
        </xdr:cNvPr>
        <xdr:cNvCxnSpPr/>
      </xdr:nvCxnSpPr>
      <xdr:spPr>
        <a:xfrm flipV="1">
          <a:off x="1576444" y="4123765"/>
          <a:ext cx="1628438" cy="224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44824</xdr:colOff>
      <xdr:row>20</xdr:row>
      <xdr:rowOff>52294</xdr:rowOff>
    </xdr:from>
    <xdr:to>
      <xdr:col>2</xdr:col>
      <xdr:colOff>403412</xdr:colOff>
      <xdr:row>20</xdr:row>
      <xdr:rowOff>67236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FDACC04-6939-9400-9AD5-47EA2B319BCE}"/>
            </a:ext>
          </a:extLst>
        </xdr:cNvPr>
        <xdr:cNvCxnSpPr/>
      </xdr:nvCxnSpPr>
      <xdr:spPr>
        <a:xfrm flipV="1">
          <a:off x="1516530" y="4430059"/>
          <a:ext cx="1606176" cy="1494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137160</xdr:colOff>
      <xdr:row>16</xdr:row>
      <xdr:rowOff>64770</xdr:rowOff>
    </xdr:from>
    <xdr:ext cx="4663440" cy="102489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E98D3D-AF31-CFDE-6B66-2A29F227B690}"/>
            </a:ext>
          </a:extLst>
        </xdr:cNvPr>
        <xdr:cNvSpPr txBox="1"/>
      </xdr:nvSpPr>
      <xdr:spPr>
        <a:xfrm>
          <a:off x="137160" y="3425190"/>
          <a:ext cx="4663440" cy="10248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en-IN" sz="1100" baseline="0"/>
            <a:t>      </a:t>
          </a:r>
        </a:p>
        <a:p>
          <a:r>
            <a:rPr lang="en-IN" sz="1100" baseline="0"/>
            <a:t>  P(RB|R) =                 1/2 *  1/3  </a:t>
          </a:r>
        </a:p>
        <a:p>
          <a:r>
            <a:rPr lang="en-IN" sz="1100"/>
            <a:t>                           (1/2*1/3)+(0*1/3)</a:t>
          </a:r>
          <a:r>
            <a:rPr lang="en-IN" sz="1100" baseline="0"/>
            <a:t> +( 1*1/3)  </a:t>
          </a:r>
        </a:p>
        <a:p>
          <a:r>
            <a:rPr lang="en-IN" sz="1100" baseline="0"/>
            <a:t>                </a:t>
          </a:r>
        </a:p>
        <a:p>
          <a:r>
            <a:rPr lang="en-IN" sz="1100" baseline="0"/>
            <a:t>               =1/3 =0.3333</a:t>
          </a:r>
        </a:p>
        <a:p>
          <a:endParaRPr lang="en-IN" sz="1100"/>
        </a:p>
      </xdr:txBody>
    </xdr:sp>
    <xdr:clientData/>
  </xdr:oneCellAnchor>
  <xdr:twoCellAnchor>
    <xdr:from>
      <xdr:col>0</xdr:col>
      <xdr:colOff>800100</xdr:colOff>
      <xdr:row>18</xdr:row>
      <xdr:rowOff>38100</xdr:rowOff>
    </xdr:from>
    <xdr:to>
      <xdr:col>3</xdr:col>
      <xdr:colOff>350520</xdr:colOff>
      <xdr:row>18</xdr:row>
      <xdr:rowOff>45720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D9B97EB-CECA-69FD-7E96-0A880E895926}"/>
            </a:ext>
          </a:extLst>
        </xdr:cNvPr>
        <xdr:cNvCxnSpPr/>
      </xdr:nvCxnSpPr>
      <xdr:spPr>
        <a:xfrm>
          <a:off x="800100" y="3764280"/>
          <a:ext cx="1988820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328D-CA4F-4A66-8A44-EB030611C31A}">
  <dimension ref="A1:C8"/>
  <sheetViews>
    <sheetView workbookViewId="0">
      <selection activeCell="C2" sqref="C2"/>
    </sheetView>
  </sheetViews>
  <sheetFormatPr defaultRowHeight="14.4"/>
  <cols>
    <col min="1" max="1" width="16.6640625" style="2" customWidth="1"/>
    <col min="2" max="2" width="17.21875" style="2" customWidth="1"/>
    <col min="3" max="3" width="22.21875" style="1" customWidth="1"/>
  </cols>
  <sheetData>
    <row r="1" spans="1:3">
      <c r="A1" s="3" t="s">
        <v>0</v>
      </c>
      <c r="B1" s="4" t="s">
        <v>2</v>
      </c>
      <c r="C1" s="4" t="s">
        <v>1</v>
      </c>
    </row>
    <row r="2" spans="1:3">
      <c r="A2" s="5">
        <v>1</v>
      </c>
      <c r="B2" s="5">
        <v>160</v>
      </c>
      <c r="C2" s="6">
        <f>MEDIAN(B2:B8)</f>
        <v>164</v>
      </c>
    </row>
    <row r="3" spans="1:3">
      <c r="A3" s="5">
        <v>2</v>
      </c>
      <c r="B3" s="5">
        <v>162</v>
      </c>
      <c r="C3" s="6"/>
    </row>
    <row r="4" spans="1:3">
      <c r="A4" s="5">
        <v>3</v>
      </c>
      <c r="B4" s="5">
        <v>162</v>
      </c>
      <c r="C4" s="6"/>
    </row>
    <row r="5" spans="1:3">
      <c r="A5" s="5">
        <v>4</v>
      </c>
      <c r="B5" s="5">
        <v>164</v>
      </c>
      <c r="C5" s="6"/>
    </row>
    <row r="6" spans="1:3">
      <c r="A6" s="5">
        <v>5</v>
      </c>
      <c r="B6" s="7">
        <v>168</v>
      </c>
      <c r="C6" s="6"/>
    </row>
    <row r="7" spans="1:3">
      <c r="A7" s="5">
        <v>6</v>
      </c>
      <c r="B7" s="5">
        <v>169</v>
      </c>
      <c r="C7" s="6"/>
    </row>
    <row r="8" spans="1:3">
      <c r="A8" s="5">
        <v>7</v>
      </c>
      <c r="B8" s="5">
        <v>170</v>
      </c>
      <c r="C8" s="6"/>
    </row>
  </sheetData>
  <sortState xmlns:xlrd2="http://schemas.microsoft.com/office/spreadsheetml/2017/richdata2" ref="A2:C8">
    <sortCondition ref="B2:B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9421-4EEE-4AAC-B9E1-F3A23C8A5414}">
  <dimension ref="A1:B13"/>
  <sheetViews>
    <sheetView showGridLines="0" workbookViewId="0">
      <selection activeCell="B13" sqref="B13"/>
    </sheetView>
  </sheetViews>
  <sheetFormatPr defaultRowHeight="14.4"/>
  <cols>
    <col min="1" max="1" width="17.109375" style="2" customWidth="1"/>
    <col min="2" max="2" width="20" style="2" customWidth="1"/>
  </cols>
  <sheetData>
    <row r="1" spans="1:2">
      <c r="A1" s="10" t="s">
        <v>0</v>
      </c>
      <c r="B1" s="10" t="s">
        <v>3</v>
      </c>
    </row>
    <row r="2" spans="1:2">
      <c r="A2" s="9">
        <v>1</v>
      </c>
      <c r="B2" s="9">
        <v>84</v>
      </c>
    </row>
    <row r="3" spans="1:2">
      <c r="A3" s="9">
        <v>2</v>
      </c>
      <c r="B3" s="9">
        <v>85</v>
      </c>
    </row>
    <row r="4" spans="1:2">
      <c r="A4" s="9">
        <v>3</v>
      </c>
      <c r="B4" s="9">
        <v>89</v>
      </c>
    </row>
    <row r="5" spans="1:2">
      <c r="A5" s="9">
        <v>4</v>
      </c>
      <c r="B5" s="9">
        <v>92</v>
      </c>
    </row>
    <row r="6" spans="1:2">
      <c r="A6" s="9">
        <v>5</v>
      </c>
      <c r="B6" s="9">
        <v>93</v>
      </c>
    </row>
    <row r="7" spans="1:2">
      <c r="A7" s="9">
        <v>6</v>
      </c>
      <c r="B7" s="9">
        <v>89</v>
      </c>
    </row>
    <row r="8" spans="1:2">
      <c r="A8" s="9">
        <v>7</v>
      </c>
      <c r="B8" s="9">
        <v>87</v>
      </c>
    </row>
    <row r="9" spans="1:2">
      <c r="A9" s="9">
        <v>8</v>
      </c>
      <c r="B9" s="9">
        <v>89</v>
      </c>
    </row>
    <row r="10" spans="1:2">
      <c r="A10" s="9">
        <v>9</v>
      </c>
      <c r="B10" s="9">
        <v>92</v>
      </c>
    </row>
    <row r="13" spans="1:2" ht="21">
      <c r="A13" s="11" t="s">
        <v>4</v>
      </c>
      <c r="B13" s="12">
        <f>MODE(B2:B10)</f>
        <v>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A3A3-1888-44DD-BEDE-EC2E58D72DEB}">
  <dimension ref="A1:C13"/>
  <sheetViews>
    <sheetView showGridLines="0" workbookViewId="0">
      <selection activeCell="B10" sqref="B10"/>
    </sheetView>
  </sheetViews>
  <sheetFormatPr defaultRowHeight="14.4"/>
  <cols>
    <col min="1" max="2" width="20.6640625" style="2" customWidth="1"/>
    <col min="3" max="3" width="16" style="2" customWidth="1"/>
  </cols>
  <sheetData>
    <row r="1" spans="1:3" ht="15.6">
      <c r="A1" s="14" t="s">
        <v>6</v>
      </c>
      <c r="B1" s="15" t="s">
        <v>5</v>
      </c>
      <c r="C1" s="15" t="s">
        <v>8</v>
      </c>
    </row>
    <row r="2" spans="1:3">
      <c r="A2" s="13">
        <v>3</v>
      </c>
      <c r="B2" s="13">
        <v>1</v>
      </c>
      <c r="C2" s="13">
        <f>A2*B2</f>
        <v>3</v>
      </c>
    </row>
    <row r="3" spans="1:3">
      <c r="A3" s="13">
        <v>4</v>
      </c>
      <c r="B3" s="13">
        <v>2</v>
      </c>
      <c r="C3" s="13">
        <f>A3*B3</f>
        <v>8</v>
      </c>
    </row>
    <row r="4" spans="1:3">
      <c r="A4" s="13">
        <v>5</v>
      </c>
      <c r="B4" s="13">
        <v>2</v>
      </c>
      <c r="C4" s="13">
        <f t="shared" ref="C4:C9" si="0">A4*B4</f>
        <v>10</v>
      </c>
    </row>
    <row r="5" spans="1:3">
      <c r="A5" s="13">
        <v>6</v>
      </c>
      <c r="B5" s="13">
        <v>4</v>
      </c>
      <c r="C5" s="13">
        <f t="shared" si="0"/>
        <v>24</v>
      </c>
    </row>
    <row r="6" spans="1:3">
      <c r="A6" s="13">
        <v>7</v>
      </c>
      <c r="B6" s="13">
        <v>5</v>
      </c>
      <c r="C6" s="13">
        <f t="shared" si="0"/>
        <v>35</v>
      </c>
    </row>
    <row r="7" spans="1:3">
      <c r="A7" s="13">
        <v>8</v>
      </c>
      <c r="B7" s="13">
        <v>3</v>
      </c>
      <c r="C7" s="13">
        <f t="shared" si="0"/>
        <v>24</v>
      </c>
    </row>
    <row r="8" spans="1:3">
      <c r="A8" s="13">
        <v>9</v>
      </c>
      <c r="B8" s="13">
        <v>2</v>
      </c>
      <c r="C8" s="13">
        <f t="shared" si="0"/>
        <v>18</v>
      </c>
    </row>
    <row r="9" spans="1:3">
      <c r="A9" s="13">
        <v>10</v>
      </c>
      <c r="B9" s="13">
        <v>1</v>
      </c>
      <c r="C9" s="13">
        <f t="shared" si="0"/>
        <v>10</v>
      </c>
    </row>
    <row r="10" spans="1:3">
      <c r="A10" s="18" t="s">
        <v>7</v>
      </c>
      <c r="B10" s="18">
        <v>20</v>
      </c>
      <c r="C10" s="18">
        <f>SUM(C2:C9)</f>
        <v>132</v>
      </c>
    </row>
    <row r="13" spans="1:3" ht="21">
      <c r="A13" s="16" t="s">
        <v>9</v>
      </c>
      <c r="B13" s="17">
        <f>C10/B10</f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718D-AC33-4A33-BE0B-E4422E28994D}">
  <dimension ref="B1:B23"/>
  <sheetViews>
    <sheetView showGridLines="0" topLeftCell="A13" workbookViewId="0">
      <selection activeCell="B9" sqref="B9"/>
    </sheetView>
  </sheetViews>
  <sheetFormatPr defaultRowHeight="14.4"/>
  <cols>
    <col min="2" max="2" width="102.5546875" customWidth="1"/>
  </cols>
  <sheetData>
    <row r="1" spans="2:2" ht="38.4" customHeight="1">
      <c r="B1" s="52" t="s">
        <v>65</v>
      </c>
    </row>
    <row r="2" spans="2:2" ht="38.4" customHeight="1">
      <c r="B2" s="43" t="s">
        <v>66</v>
      </c>
    </row>
    <row r="3" spans="2:2" ht="19.2" customHeight="1"/>
    <row r="4" spans="2:2" ht="4.8" customHeight="1"/>
    <row r="5" spans="2:2" ht="29.4" customHeight="1">
      <c r="B5" t="s">
        <v>67</v>
      </c>
    </row>
    <row r="6" spans="2:2" ht="40.799999999999997" customHeight="1">
      <c r="B6" s="50" t="s">
        <v>47</v>
      </c>
    </row>
    <row r="7" spans="2:2" ht="26.4" customHeight="1">
      <c r="B7" s="50" t="s">
        <v>48</v>
      </c>
    </row>
    <row r="8" spans="2:2" ht="43.8" customHeight="1">
      <c r="B8" s="50" t="s">
        <v>49</v>
      </c>
    </row>
    <row r="9" spans="2:2" ht="36.6" customHeight="1">
      <c r="B9" s="50" t="s">
        <v>50</v>
      </c>
    </row>
    <row r="10" spans="2:2" ht="0.6" customHeight="1">
      <c r="B10" s="50" t="s">
        <v>51</v>
      </c>
    </row>
    <row r="11" spans="2:2" ht="34.200000000000003" customHeight="1">
      <c r="B11" s="50" t="s">
        <v>52</v>
      </c>
    </row>
    <row r="12" spans="2:2">
      <c r="B12" s="50" t="s">
        <v>53</v>
      </c>
    </row>
    <row r="13" spans="2:2">
      <c r="B13" s="50" t="s">
        <v>54</v>
      </c>
    </row>
    <row r="14" spans="2:2">
      <c r="B14" s="50" t="s">
        <v>55</v>
      </c>
    </row>
    <row r="15" spans="2:2">
      <c r="B15" s="50" t="s">
        <v>56</v>
      </c>
    </row>
    <row r="16" spans="2:2">
      <c r="B16" s="50" t="s">
        <v>57</v>
      </c>
    </row>
    <row r="17" spans="2:2">
      <c r="B17" s="50" t="s">
        <v>58</v>
      </c>
    </row>
    <row r="18" spans="2:2">
      <c r="B18" s="50" t="s">
        <v>59</v>
      </c>
    </row>
    <row r="19" spans="2:2" ht="43.2" customHeight="1">
      <c r="B19" s="50" t="s">
        <v>60</v>
      </c>
    </row>
    <row r="20" spans="2:2" ht="42" customHeight="1">
      <c r="B20" s="50" t="s">
        <v>61</v>
      </c>
    </row>
    <row r="21" spans="2:2" ht="37.799999999999997" customHeight="1">
      <c r="B21" s="50" t="s">
        <v>62</v>
      </c>
    </row>
    <row r="22" spans="2:2" ht="36" customHeight="1">
      <c r="B22" s="50" t="s">
        <v>63</v>
      </c>
    </row>
    <row r="23" spans="2:2" ht="31.8" customHeight="1">
      <c r="B23" s="51" t="s">
        <v>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B31C-71A5-4642-8F1F-F0DEAFDD0AAD}">
  <dimension ref="A1:C11"/>
  <sheetViews>
    <sheetView showGridLines="0" workbookViewId="0">
      <selection activeCell="C10" sqref="C10"/>
    </sheetView>
  </sheetViews>
  <sheetFormatPr defaultRowHeight="14.4"/>
  <cols>
    <col min="1" max="1" width="16.6640625" customWidth="1"/>
    <col min="2" max="2" width="18.77734375" customWidth="1"/>
    <col min="3" max="3" width="13.77734375" customWidth="1"/>
  </cols>
  <sheetData>
    <row r="1" spans="1:3">
      <c r="A1" s="19" t="s">
        <v>10</v>
      </c>
    </row>
    <row r="2" spans="1:3">
      <c r="A2" s="20">
        <v>10</v>
      </c>
      <c r="B2" s="21" t="s">
        <v>11</v>
      </c>
      <c r="C2" s="21">
        <f>MAX(A2:A11)</f>
        <v>23</v>
      </c>
    </row>
    <row r="3" spans="1:3">
      <c r="A3" s="20">
        <v>23</v>
      </c>
      <c r="B3" s="21" t="s">
        <v>12</v>
      </c>
      <c r="C3" s="21">
        <f>MIN(A2:A11)</f>
        <v>10</v>
      </c>
    </row>
    <row r="4" spans="1:3" ht="21">
      <c r="A4" s="20">
        <v>12</v>
      </c>
      <c r="B4" s="22" t="s">
        <v>13</v>
      </c>
      <c r="C4" s="23">
        <f>C2-C3</f>
        <v>13</v>
      </c>
    </row>
    <row r="5" spans="1:3">
      <c r="A5" s="20">
        <v>21</v>
      </c>
    </row>
    <row r="6" spans="1:3">
      <c r="A6" s="20">
        <v>14</v>
      </c>
    </row>
    <row r="7" spans="1:3">
      <c r="A7" s="20">
        <v>17</v>
      </c>
    </row>
    <row r="8" spans="1:3">
      <c r="A8" s="20">
        <v>16</v>
      </c>
    </row>
    <row r="9" spans="1:3">
      <c r="A9" s="20">
        <v>11</v>
      </c>
    </row>
    <row r="10" spans="1:3">
      <c r="A10" s="20">
        <v>15</v>
      </c>
      <c r="C10" t="s">
        <v>45</v>
      </c>
    </row>
    <row r="11" spans="1:3">
      <c r="A11" s="2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CDE3-69E7-48DF-8DD9-CF0C1A83C23B}">
  <dimension ref="A1:N12"/>
  <sheetViews>
    <sheetView showGridLines="0" topLeftCell="A7" workbookViewId="0">
      <selection activeCell="F9" sqref="F9"/>
    </sheetView>
  </sheetViews>
  <sheetFormatPr defaultRowHeight="14.4"/>
  <cols>
    <col min="1" max="1" width="46.33203125" customWidth="1"/>
  </cols>
  <sheetData>
    <row r="1" spans="1:14" ht="34.200000000000003" customHeight="1">
      <c r="A1" s="53" t="s">
        <v>68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38"/>
    </row>
    <row r="2" spans="1:14" ht="30" customHeight="1">
      <c r="A2" s="53" t="s">
        <v>70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38"/>
    </row>
    <row r="3" spans="1:14" ht="25.8" customHeight="1">
      <c r="A3" s="53" t="s">
        <v>69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38"/>
    </row>
    <row r="4" spans="1:14" ht="18">
      <c r="A4" s="57" t="s">
        <v>76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ht="57" customHeight="1">
      <c r="A5" s="55" t="s">
        <v>71</v>
      </c>
    </row>
    <row r="6" spans="1:14" ht="53.4" customHeight="1">
      <c r="A6" s="55" t="s">
        <v>72</v>
      </c>
    </row>
    <row r="7" spans="1:14" ht="65.400000000000006" customHeight="1">
      <c r="A7" s="55" t="s">
        <v>73</v>
      </c>
    </row>
    <row r="8" spans="1:14" ht="58.2" customHeight="1">
      <c r="A8" s="55" t="s">
        <v>74</v>
      </c>
    </row>
    <row r="9" spans="1:14" ht="15.6">
      <c r="A9" s="56" t="s">
        <v>75</v>
      </c>
    </row>
    <row r="12" spans="1:14" ht="28.2" customHeight="1"/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9EC4-AA4B-4958-8CF1-7816239FDF93}">
  <dimension ref="A1:C11"/>
  <sheetViews>
    <sheetView showGridLines="0" showRowColHeaders="0" workbookViewId="0">
      <selection activeCell="C12" sqref="C12"/>
    </sheetView>
  </sheetViews>
  <sheetFormatPr defaultRowHeight="14.4"/>
  <cols>
    <col min="1" max="1" width="22.33203125" style="2" customWidth="1"/>
    <col min="2" max="2" width="23.6640625" style="2" customWidth="1"/>
    <col min="3" max="3" width="12.109375" style="2" customWidth="1"/>
  </cols>
  <sheetData>
    <row r="1" spans="1:3" ht="15.6">
      <c r="A1" s="24" t="s">
        <v>14</v>
      </c>
    </row>
    <row r="2" spans="1:3">
      <c r="A2" s="8">
        <v>10</v>
      </c>
    </row>
    <row r="3" spans="1:3" ht="18">
      <c r="A3" s="8">
        <v>11</v>
      </c>
      <c r="B3" s="25" t="s">
        <v>15</v>
      </c>
      <c r="C3" s="26">
        <f>_xlfn.QUARTILE.EXC(A2:A11,1)</f>
        <v>11.75</v>
      </c>
    </row>
    <row r="4" spans="1:3" ht="15.6">
      <c r="A4" s="8">
        <v>12</v>
      </c>
      <c r="B4" s="27" t="s">
        <v>16</v>
      </c>
      <c r="C4" s="27">
        <f>_xlfn.QUARTILE.EXC(A2:A11,2)</f>
        <v>16.5</v>
      </c>
    </row>
    <row r="5" spans="1:3" ht="15.6">
      <c r="A5" s="8">
        <v>15</v>
      </c>
      <c r="B5" s="27" t="s">
        <v>17</v>
      </c>
      <c r="C5" s="27">
        <f>_xlfn.QUARTILE.EXC(A2:A11,3)</f>
        <v>19.5</v>
      </c>
    </row>
    <row r="6" spans="1:3">
      <c r="A6" s="8">
        <v>16</v>
      </c>
    </row>
    <row r="7" spans="1:3">
      <c r="A7" s="8">
        <v>17</v>
      </c>
    </row>
    <row r="8" spans="1:3">
      <c r="A8" s="8">
        <v>19</v>
      </c>
    </row>
    <row r="9" spans="1:3">
      <c r="A9" s="8">
        <v>19</v>
      </c>
    </row>
    <row r="10" spans="1:3">
      <c r="A10" s="8">
        <v>21</v>
      </c>
    </row>
    <row r="11" spans="1:3">
      <c r="A11" s="8">
        <v>25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8C27-9C26-431E-B84A-5F8D5A119876}">
  <dimension ref="A2:R12"/>
  <sheetViews>
    <sheetView showGridLines="0" workbookViewId="0">
      <selection activeCell="F17" sqref="F17"/>
    </sheetView>
  </sheetViews>
  <sheetFormatPr defaultRowHeight="14.4"/>
  <sheetData>
    <row r="2" spans="1:18" ht="18">
      <c r="A2" s="43" t="s">
        <v>38</v>
      </c>
      <c r="B2" s="40" t="s">
        <v>31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  <c r="N2" s="42"/>
      <c r="O2" s="42"/>
      <c r="P2" s="42"/>
      <c r="Q2" s="42"/>
      <c r="R2" s="42"/>
    </row>
    <row r="3" spans="1:18" ht="18"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8" ht="15.6">
      <c r="B4" s="44" t="s">
        <v>39</v>
      </c>
    </row>
    <row r="5" spans="1:18" ht="15.6">
      <c r="A5" s="42"/>
      <c r="B5" s="39" t="s">
        <v>46</v>
      </c>
      <c r="C5" s="35"/>
      <c r="D5" s="35"/>
      <c r="E5" s="35"/>
      <c r="F5" s="35"/>
      <c r="G5" s="35"/>
      <c r="H5" s="35"/>
      <c r="I5" s="35"/>
      <c r="J5" s="35"/>
    </row>
    <row r="6" spans="1:18" ht="15.6">
      <c r="B6" s="39" t="s">
        <v>32</v>
      </c>
      <c r="C6" s="35"/>
      <c r="D6" s="35"/>
      <c r="E6" s="35"/>
      <c r="F6" s="35"/>
      <c r="G6" s="35"/>
      <c r="H6" s="35"/>
      <c r="I6" s="35"/>
      <c r="J6" s="35"/>
    </row>
    <row r="7" spans="1:18" ht="15.6">
      <c r="B7" s="39" t="s">
        <v>36</v>
      </c>
      <c r="C7" s="35"/>
      <c r="D7" s="35"/>
      <c r="E7" s="35"/>
      <c r="F7" s="35"/>
      <c r="G7" s="35"/>
      <c r="H7" s="35"/>
      <c r="I7" s="35"/>
      <c r="J7" s="35"/>
    </row>
    <row r="9" spans="1:18" ht="18">
      <c r="B9" s="37" t="s">
        <v>33</v>
      </c>
      <c r="C9" s="38"/>
      <c r="D9" s="38"/>
      <c r="E9" s="38"/>
    </row>
    <row r="10" spans="1:18" ht="18">
      <c r="B10" s="37" t="s">
        <v>34</v>
      </c>
      <c r="C10" s="38"/>
      <c r="D10" s="38"/>
      <c r="E10" s="38"/>
    </row>
    <row r="11" spans="1:18" ht="18">
      <c r="B11" s="37" t="s">
        <v>35</v>
      </c>
      <c r="C11" s="38"/>
      <c r="D11" s="38"/>
      <c r="E11" s="38"/>
    </row>
    <row r="12" spans="1:18" ht="18">
      <c r="B12" s="37" t="s">
        <v>37</v>
      </c>
      <c r="C12" s="38"/>
      <c r="D12" s="38"/>
      <c r="E12" s="3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E88C-584C-4C56-AE48-8783F8F3A58F}">
  <dimension ref="A3:J17"/>
  <sheetViews>
    <sheetView showGridLines="0" workbookViewId="0">
      <selection activeCell="A13" sqref="A13"/>
    </sheetView>
  </sheetViews>
  <sheetFormatPr defaultRowHeight="14.4"/>
  <cols>
    <col min="1" max="1" width="11.109375" customWidth="1"/>
    <col min="3" max="3" width="10.44140625" customWidth="1"/>
  </cols>
  <sheetData>
    <row r="3" spans="1:10" ht="25.8">
      <c r="A3" s="30" t="s">
        <v>22</v>
      </c>
      <c r="B3" s="31" t="s">
        <v>21</v>
      </c>
      <c r="C3" s="32"/>
      <c r="D3" s="32"/>
      <c r="E3" s="32"/>
      <c r="F3" s="32"/>
      <c r="G3" s="32"/>
      <c r="H3" s="32"/>
      <c r="I3" s="32"/>
      <c r="J3" s="32"/>
    </row>
    <row r="4" spans="1:10" ht="25.8">
      <c r="B4" s="31" t="s">
        <v>18</v>
      </c>
      <c r="C4" s="32"/>
      <c r="D4" s="32"/>
      <c r="E4" s="32"/>
      <c r="F4" s="32"/>
      <c r="G4" s="31" t="s">
        <v>19</v>
      </c>
      <c r="H4" s="32"/>
      <c r="I4" s="32"/>
      <c r="J4" s="32"/>
    </row>
    <row r="5" spans="1:10" ht="25.8">
      <c r="B5" s="31" t="s">
        <v>20</v>
      </c>
      <c r="C5" s="32"/>
      <c r="D5" s="32"/>
      <c r="E5" s="32"/>
      <c r="F5" s="32"/>
      <c r="G5" s="32"/>
      <c r="H5" s="32"/>
      <c r="I5" s="32"/>
      <c r="J5" s="32"/>
    </row>
    <row r="7" spans="1:10" ht="15.6">
      <c r="A7" t="s">
        <v>44</v>
      </c>
      <c r="B7" s="36" t="s">
        <v>29</v>
      </c>
    </row>
    <row r="8" spans="1:10" ht="15.6">
      <c r="B8" s="28"/>
      <c r="C8" s="34" t="s">
        <v>25</v>
      </c>
      <c r="D8" s="35"/>
    </row>
    <row r="9" spans="1:10" ht="15.6">
      <c r="C9" s="34" t="s">
        <v>23</v>
      </c>
      <c r="D9" s="35"/>
    </row>
    <row r="10" spans="1:10" ht="15.6">
      <c r="C10" s="34" t="s">
        <v>24</v>
      </c>
      <c r="D10" s="35"/>
    </row>
    <row r="12" spans="1:10" ht="17.399999999999999">
      <c r="C12" s="33" t="s">
        <v>30</v>
      </c>
    </row>
    <row r="14" spans="1:10" ht="15.6">
      <c r="C14" s="34" t="s">
        <v>26</v>
      </c>
      <c r="D14" s="35"/>
      <c r="E14" s="35"/>
      <c r="F14" s="35"/>
      <c r="G14" s="35"/>
    </row>
    <row r="16" spans="1:10" ht="21">
      <c r="C16" s="29" t="s">
        <v>27</v>
      </c>
      <c r="D16" s="29"/>
      <c r="E16" s="29"/>
      <c r="F16" s="29"/>
      <c r="G16" s="29"/>
    </row>
    <row r="17" spans="3:7" ht="21">
      <c r="C17" s="29" t="s">
        <v>28</v>
      </c>
      <c r="D17" s="29">
        <v>0.64</v>
      </c>
      <c r="E17" s="29"/>
      <c r="F17" s="29"/>
      <c r="G17" s="2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8AA9-EEF7-4B85-AE88-9364B9C41D45}">
  <dimension ref="A1:B18"/>
  <sheetViews>
    <sheetView showGridLines="0" workbookViewId="0">
      <selection activeCell="C7" sqref="C7"/>
    </sheetView>
  </sheetViews>
  <sheetFormatPr defaultRowHeight="14.4"/>
  <cols>
    <col min="1" max="1" width="25.21875" style="2" customWidth="1"/>
    <col min="2" max="2" width="24.77734375" customWidth="1"/>
  </cols>
  <sheetData>
    <row r="1" spans="1:2" ht="18">
      <c r="A1" s="45" t="s">
        <v>41</v>
      </c>
      <c r="B1" s="45" t="s">
        <v>40</v>
      </c>
    </row>
    <row r="2" spans="1:2">
      <c r="A2" s="9">
        <v>1</v>
      </c>
      <c r="B2" s="9">
        <v>10</v>
      </c>
    </row>
    <row r="3" spans="1:2">
      <c r="A3" s="9">
        <v>2</v>
      </c>
      <c r="B3" s="9">
        <v>11</v>
      </c>
    </row>
    <row r="4" spans="1:2">
      <c r="A4" s="9">
        <v>3</v>
      </c>
      <c r="B4" s="9">
        <v>12</v>
      </c>
    </row>
    <row r="5" spans="1:2">
      <c r="A5" s="9">
        <v>4</v>
      </c>
      <c r="B5" s="9">
        <v>12</v>
      </c>
    </row>
    <row r="6" spans="1:2">
      <c r="A6" s="9">
        <v>5</v>
      </c>
      <c r="B6" s="9">
        <v>14</v>
      </c>
    </row>
    <row r="7" spans="1:2">
      <c r="A7" s="9">
        <v>6</v>
      </c>
      <c r="B7" s="9">
        <v>15</v>
      </c>
    </row>
    <row r="8" spans="1:2">
      <c r="A8" s="9">
        <v>7</v>
      </c>
      <c r="B8" s="9">
        <v>16</v>
      </c>
    </row>
    <row r="9" spans="1:2">
      <c r="A9" s="9">
        <v>8</v>
      </c>
      <c r="B9" s="9">
        <v>17</v>
      </c>
    </row>
    <row r="10" spans="1:2">
      <c r="A10" s="9">
        <v>9</v>
      </c>
      <c r="B10" s="9">
        <v>19</v>
      </c>
    </row>
    <row r="11" spans="1:2">
      <c r="A11" s="9">
        <v>10</v>
      </c>
      <c r="B11" s="9">
        <v>21</v>
      </c>
    </row>
    <row r="12" spans="1:2">
      <c r="A12" s="9">
        <v>11</v>
      </c>
      <c r="B12" s="9">
        <v>23</v>
      </c>
    </row>
    <row r="13" spans="1:2">
      <c r="A13" s="48" t="s">
        <v>42</v>
      </c>
      <c r="B13" s="49">
        <f>SUM(B2:B12)</f>
        <v>170</v>
      </c>
    </row>
    <row r="16" spans="1:2" ht="18">
      <c r="A16" s="46" t="s">
        <v>9</v>
      </c>
      <c r="B16" s="47">
        <f>B13/A12</f>
        <v>15.454545454545455</v>
      </c>
    </row>
    <row r="17" spans="1:2" ht="18">
      <c r="A17" s="46" t="s">
        <v>43</v>
      </c>
      <c r="B17" s="47">
        <f>MEDIAN(B2:B13)</f>
        <v>15.5</v>
      </c>
    </row>
    <row r="18" spans="1:2" ht="18">
      <c r="A18" s="46" t="s">
        <v>4</v>
      </c>
      <c r="B18" s="47">
        <f>MODE(B2:B13)</f>
        <v>12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FBA3-4250-479A-81E9-2A91748F5FF9}">
  <dimension ref="A1:AF25"/>
  <sheetViews>
    <sheetView showGridLines="0" zoomScale="141" zoomScaleNormal="141" workbookViewId="0">
      <selection activeCell="G4" sqref="G4"/>
    </sheetView>
  </sheetViews>
  <sheetFormatPr defaultRowHeight="14.4"/>
  <cols>
    <col min="1" max="1" width="18.44140625" customWidth="1"/>
    <col min="22" max="22" width="7.5546875" customWidth="1"/>
    <col min="23" max="23" width="5.33203125" customWidth="1"/>
  </cols>
  <sheetData>
    <row r="1" spans="1:32" ht="39.6" customHeight="1">
      <c r="A1" s="58" t="s">
        <v>78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35"/>
      <c r="Y1" s="35"/>
      <c r="Z1" s="35"/>
      <c r="AA1" s="35"/>
      <c r="AB1" s="35"/>
      <c r="AC1" s="35"/>
      <c r="AD1" s="35"/>
      <c r="AE1" s="35"/>
      <c r="AF1" s="35"/>
    </row>
    <row r="2" spans="1:32" ht="29.4" customHeight="1">
      <c r="A2" s="58" t="s">
        <v>77</v>
      </c>
      <c r="B2" s="43"/>
      <c r="C2" s="43"/>
      <c r="D2" s="43"/>
      <c r="E2" s="35"/>
      <c r="F2" s="35"/>
      <c r="G2" s="43"/>
      <c r="H2" s="43"/>
      <c r="I2" s="43"/>
      <c r="J2" s="43"/>
      <c r="K2" s="35"/>
      <c r="L2" s="35"/>
    </row>
    <row r="3" spans="1:32">
      <c r="A3" s="59" t="s">
        <v>76</v>
      </c>
    </row>
    <row r="4" spans="1:32" ht="18">
      <c r="A4" s="38" t="s">
        <v>79</v>
      </c>
      <c r="B4" s="38"/>
      <c r="C4" s="38"/>
      <c r="D4" s="38"/>
    </row>
    <row r="5" spans="1:32" ht="18">
      <c r="A5" s="38" t="s">
        <v>80</v>
      </c>
      <c r="B5" s="38"/>
      <c r="C5" s="38"/>
      <c r="D5" s="38"/>
    </row>
    <row r="6" spans="1:32" ht="18">
      <c r="A6" s="38"/>
      <c r="B6" s="38"/>
      <c r="C6" s="38"/>
      <c r="D6" s="38"/>
    </row>
    <row r="7" spans="1:32" ht="18">
      <c r="A7" s="38" t="s">
        <v>84</v>
      </c>
      <c r="B7" s="38"/>
      <c r="C7" s="38"/>
      <c r="D7" s="38"/>
    </row>
    <row r="8" spans="1:32" ht="18">
      <c r="A8" s="38" t="s">
        <v>81</v>
      </c>
      <c r="B8" s="38"/>
      <c r="C8" s="38"/>
      <c r="D8" s="38"/>
    </row>
    <row r="9" spans="1:32" ht="18">
      <c r="A9" s="38" t="s">
        <v>82</v>
      </c>
      <c r="B9" s="38"/>
      <c r="C9" s="38"/>
      <c r="D9" s="38"/>
    </row>
    <row r="10" spans="1:32" ht="18">
      <c r="A10" s="38" t="s">
        <v>83</v>
      </c>
      <c r="B10" s="38"/>
      <c r="C10" s="38"/>
      <c r="D10" s="38"/>
    </row>
    <row r="11" spans="1:32" ht="18">
      <c r="A11" s="38"/>
      <c r="B11" s="38"/>
      <c r="C11" s="38"/>
      <c r="D11" s="38"/>
    </row>
    <row r="12" spans="1:32" ht="18">
      <c r="A12" s="38"/>
      <c r="B12" s="38"/>
      <c r="C12" s="38"/>
      <c r="D12" s="38"/>
    </row>
    <row r="13" spans="1:32" ht="18">
      <c r="A13" s="38"/>
      <c r="B13" s="38"/>
      <c r="C13" s="38"/>
      <c r="D13" s="38"/>
    </row>
    <row r="14" spans="1:32" ht="18">
      <c r="A14" s="38"/>
      <c r="B14" s="38"/>
      <c r="C14" s="38"/>
      <c r="D14" s="38"/>
    </row>
    <row r="15" spans="1:32" ht="18">
      <c r="A15" s="38"/>
      <c r="B15" s="38"/>
      <c r="C15" s="38"/>
      <c r="D15" s="38"/>
    </row>
    <row r="16" spans="1:32" ht="18">
      <c r="A16" s="38"/>
      <c r="B16" s="38"/>
      <c r="C16" s="38"/>
      <c r="D16" s="38"/>
    </row>
    <row r="17" spans="1:4" ht="18">
      <c r="A17" s="38"/>
      <c r="B17" s="38"/>
      <c r="C17" s="38"/>
      <c r="D17" s="38"/>
    </row>
    <row r="18" spans="1:4" ht="18">
      <c r="A18" s="38"/>
      <c r="B18" s="38"/>
      <c r="C18" s="38"/>
      <c r="D18" s="38"/>
    </row>
    <row r="19" spans="1:4" ht="18">
      <c r="A19" s="38"/>
      <c r="B19" s="38"/>
      <c r="C19" s="38"/>
      <c r="D19" s="38"/>
    </row>
    <row r="20" spans="1:4" ht="18">
      <c r="A20" s="38"/>
      <c r="B20" s="38"/>
      <c r="C20" s="38"/>
      <c r="D20" s="38"/>
    </row>
    <row r="21" spans="1:4" ht="18">
      <c r="A21" s="38"/>
      <c r="B21" s="38"/>
      <c r="C21" s="38"/>
      <c r="D21" s="38"/>
    </row>
    <row r="22" spans="1:4" ht="18">
      <c r="A22" s="38" t="s">
        <v>85</v>
      </c>
      <c r="B22" s="38"/>
      <c r="C22" s="38"/>
      <c r="D22" s="38"/>
    </row>
    <row r="23" spans="1:4" ht="18">
      <c r="A23" s="38" t="s">
        <v>86</v>
      </c>
      <c r="B23" s="38"/>
      <c r="C23" s="38"/>
      <c r="D23" s="38"/>
    </row>
    <row r="24" spans="1:4" ht="18">
      <c r="A24" s="38" t="s">
        <v>87</v>
      </c>
      <c r="B24" s="38"/>
      <c r="C24" s="38"/>
      <c r="D24" s="38"/>
    </row>
    <row r="25" spans="1:4" ht="18">
      <c r="A25" s="38" t="s">
        <v>88</v>
      </c>
      <c r="B25" s="38"/>
      <c r="C25" s="38"/>
      <c r="D25" s="38"/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4ED3-0CEF-4AB9-AC77-96BDEB1021A4}">
  <dimension ref="A1:W26"/>
  <sheetViews>
    <sheetView showGridLines="0" zoomScale="102" zoomScaleNormal="102" workbookViewId="0">
      <selection activeCell="E6" sqref="E6"/>
    </sheetView>
  </sheetViews>
  <sheetFormatPr defaultRowHeight="14.4"/>
  <cols>
    <col min="1" max="1" width="21.44140625" customWidth="1"/>
    <col min="2" max="2" width="18.21875" customWidth="1"/>
    <col min="3" max="3" width="21.5546875" customWidth="1"/>
  </cols>
  <sheetData>
    <row r="1" spans="1:23" ht="18">
      <c r="A1" s="60" t="s">
        <v>89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5"/>
      <c r="V1" s="35"/>
      <c r="W1" s="35"/>
    </row>
    <row r="2" spans="1:23" ht="18">
      <c r="A2" s="60" t="s">
        <v>91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5"/>
      <c r="V2" s="35"/>
      <c r="W2" s="35"/>
    </row>
    <row r="3" spans="1:23" ht="18">
      <c r="A3" s="38" t="s">
        <v>90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3">
      <c r="A4" t="s">
        <v>76</v>
      </c>
    </row>
    <row r="5" spans="1:23">
      <c r="A5" s="65" t="s">
        <v>92</v>
      </c>
    </row>
    <row r="6" spans="1:23" ht="27.6">
      <c r="A6" s="65" t="s">
        <v>93</v>
      </c>
    </row>
    <row r="7" spans="1:23">
      <c r="A7" s="65" t="s">
        <v>94</v>
      </c>
    </row>
    <row r="8" spans="1:23">
      <c r="A8" s="65" t="s">
        <v>95</v>
      </c>
    </row>
    <row r="9" spans="1:23" ht="26.4" customHeight="1">
      <c r="A9" s="63" t="s">
        <v>97</v>
      </c>
    </row>
    <row r="10" spans="1:23" ht="19.2" customHeight="1">
      <c r="A10" s="65" t="s">
        <v>98</v>
      </c>
    </row>
    <row r="11" spans="1:23" ht="31.2" customHeight="1">
      <c r="A11" s="66">
        <f xml:space="preserve"> 0.99</f>
        <v>0.99</v>
      </c>
    </row>
    <row r="12" spans="1:23">
      <c r="A12" s="62" t="s">
        <v>99</v>
      </c>
    </row>
    <row r="13" spans="1:23">
      <c r="A13" s="64" t="s">
        <v>100</v>
      </c>
    </row>
    <row r="14" spans="1:23">
      <c r="A14" s="64" t="s">
        <v>101</v>
      </c>
    </row>
    <row r="15" spans="1:23" ht="15.6">
      <c r="A15" s="67" t="s">
        <v>96</v>
      </c>
    </row>
    <row r="26" spans="1:1">
      <c r="A26" t="s">
        <v>102</v>
      </c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9F55-DF16-4042-9914-61B662B0EE23}">
  <dimension ref="A1:V23"/>
  <sheetViews>
    <sheetView showGridLines="0" tabSelected="1" workbookViewId="0">
      <selection activeCell="A23" sqref="A23"/>
    </sheetView>
  </sheetViews>
  <sheetFormatPr defaultRowHeight="14.4"/>
  <cols>
    <col min="1" max="1" width="37.77734375" customWidth="1"/>
  </cols>
  <sheetData>
    <row r="1" spans="1:22" ht="25.8" customHeight="1">
      <c r="A1" s="38" t="s">
        <v>104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</row>
    <row r="2" spans="1:22" ht="18">
      <c r="A2" s="38" t="s">
        <v>105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</row>
    <row r="3" spans="1:22" ht="18">
      <c r="A3" s="38" t="s">
        <v>103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</row>
    <row r="4" spans="1:22" ht="18">
      <c r="A4" s="68" t="s">
        <v>117</v>
      </c>
      <c r="B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2" ht="18">
      <c r="A5" s="64" t="s">
        <v>106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</row>
    <row r="6" spans="1:22">
      <c r="A6" s="64" t="s">
        <v>107</v>
      </c>
    </row>
    <row r="7" spans="1:22">
      <c r="A7" s="64" t="s">
        <v>108</v>
      </c>
    </row>
    <row r="8" spans="1:22">
      <c r="A8" s="64" t="s">
        <v>109</v>
      </c>
    </row>
    <row r="10" spans="1:22">
      <c r="A10" s="69" t="s">
        <v>110</v>
      </c>
    </row>
    <row r="11" spans="1:22">
      <c r="A11" s="64" t="s">
        <v>111</v>
      </c>
    </row>
    <row r="12" spans="1:22">
      <c r="A12" s="69" t="s">
        <v>112</v>
      </c>
    </row>
    <row r="13" spans="1:22" ht="22.8" customHeight="1">
      <c r="A13" s="61" t="s">
        <v>113</v>
      </c>
    </row>
    <row r="14" spans="1:22">
      <c r="A14" s="64" t="s">
        <v>114</v>
      </c>
    </row>
    <row r="15" spans="1:22">
      <c r="A15" s="64" t="s">
        <v>115</v>
      </c>
    </row>
    <row r="16" spans="1:22">
      <c r="A16" s="64" t="s">
        <v>116</v>
      </c>
    </row>
    <row r="23" spans="1:2">
      <c r="A23" s="42" t="s">
        <v>118</v>
      </c>
      <c r="B23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Q.2</vt:lpstr>
      <vt:lpstr>Q3</vt:lpstr>
      <vt:lpstr>Q4</vt:lpstr>
      <vt:lpstr>Q5.</vt:lpstr>
      <vt:lpstr>Q.6</vt:lpstr>
      <vt:lpstr>Q7.</vt:lpstr>
      <vt:lpstr>Q8.</vt:lpstr>
      <vt:lpstr>Q9</vt:lpstr>
      <vt:lpstr>Q10.</vt:lpstr>
      <vt:lpstr>Q11</vt:lpstr>
      <vt:lpstr>Q.12</vt:lpstr>
      <vt:lpstr>Q13.</vt:lpstr>
      <vt:lpstr>Q.14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gupta</dc:creator>
  <cp:lastModifiedBy>ankita gupta</cp:lastModifiedBy>
  <dcterms:created xsi:type="dcterms:W3CDTF">2023-04-27T05:31:24Z</dcterms:created>
  <dcterms:modified xsi:type="dcterms:W3CDTF">2023-05-01T17:14:14Z</dcterms:modified>
</cp:coreProperties>
</file>